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drawings/drawing3.xml" ContentType="application/vnd.openxmlformats-officedocument.drawingml.chartshapes+xml"/>
  <Override PartName="/xl/workbook.xml" ContentType="application/vnd.openxmlformats-officedocument.spreadsheetml.sheet.main+xml"/>
  <Override PartName="/xl/worksheets/sheet5.xml" ContentType="application/vnd.openxmlformats-officedocument.spreadsheetml.worksheet+xml"/>
  <Override PartName="/xl/worksheets/sheet3.xml" ContentType="application/vnd.openxmlformats-officedocument.spreadsheetml.worksheet+xml"/>
  <Override PartName="/xl/drawings/drawing10.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worksheets/sheet2.xml" ContentType="application/vnd.openxmlformats-officedocument.spreadsheetml.worksheet+xml"/>
  <Override PartName="/xl/drawings/drawing7.xml" ContentType="application/vnd.openxmlformats-officedocument.drawing+xml"/>
  <Override PartName="/xl/charts/colors1.xml" ContentType="application/vnd.ms-office.chartcolorstyle+xml"/>
  <Override PartName="/xl/charts/style1.xml" ContentType="application/vnd.ms-office.chartstyle+xml"/>
  <Override PartName="/xl/charts/chart1.xml" ContentType="application/vnd.openxmlformats-officedocument.drawingml.char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4.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drawings/drawing5.xml" ContentType="application/vnd.openxmlformats-officedocument.drawing+xml"/>
  <Override PartName="/xl/charts/colors2.xml" ContentType="application/vnd.ms-office.chartcolorstyle+xml"/>
  <Override PartName="/xl/charts/style2.xml" ContentType="application/vnd.ms-office.chartstyle+xml"/>
  <Override PartName="/xl/theme/theme1.xml" ContentType="application/vnd.openxmlformats-officedocument.theme+xml"/>
  <Override PartName="/xl/worksheets/sheet1.xml" ContentType="application/vnd.openxmlformats-officedocument.spreadsheetml.worksheet+xml"/>
  <Override PartName="/xl/worksheets/sheet44.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67.xml" ContentType="application/vnd.openxmlformats-officedocument.spreadsheetml.worksheet+xml"/>
  <Override PartName="/xl/worksheets/sheet66.xml" ContentType="application/vnd.openxmlformats-officedocument.spreadsheetml.worksheet+xml"/>
  <Override PartName="/xl/worksheets/sheet65.xml" ContentType="application/vnd.openxmlformats-officedocument.spreadsheetml.worksheet+xml"/>
  <Override PartName="/xl/worksheets/sheet62.xml" ContentType="application/vnd.openxmlformats-officedocument.spreadsheetml.worksheet+xml"/>
  <Override PartName="/xl/worksheets/sheet30.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73.xml" ContentType="application/vnd.openxmlformats-officedocument.spreadsheetml.worksheet+xml"/>
  <Override PartName="/xl/worksheets/sheet29.xml" ContentType="application/vnd.openxmlformats-officedocument.spreadsheetml.worksheet+xml"/>
  <Override PartName="/xl/worksheets/sheet74.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61.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1.xml" ContentType="application/vnd.openxmlformats-officedocument.spreadsheetml.worksheet+xml"/>
  <Override PartName="/xl/worksheets/sheet50.xml" ContentType="application/vnd.openxmlformats-officedocument.spreadsheetml.worksheet+xml"/>
  <Override PartName="/xl/worksheets/sheet49.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60.xml" ContentType="application/vnd.openxmlformats-officedocument.spreadsheetml.worksheet+xml"/>
  <Override PartName="/xl/worksheets/sheet43.xml" ContentType="application/vnd.openxmlformats-officedocument.spreadsheetml.worksheet+xml"/>
  <Override PartName="/xl/worksheets/sheet77.xml" ContentType="application/vnd.openxmlformats-officedocument.spreadsheetml.worksheet+xml"/>
  <Override PartName="/xl/worksheets/sheet19.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81.xml" ContentType="application/vnd.openxmlformats-officedocument.spreadsheetml.worksheet+xml"/>
  <Override PartName="/xl/worksheets/sheet78.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externalLinks/externalLink9.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9.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28.xml" ContentType="application/vnd.openxmlformats-officedocument.spreadsheetml.externalLink+xml"/>
  <Override PartName="/xl/externalLinks/externalLink27.xml" ContentType="application/vnd.openxmlformats-officedocument.spreadsheetml.externalLink+xml"/>
  <Override PartName="/xl/externalLinks/externalLink26.xml" ContentType="application/vnd.openxmlformats-officedocument.spreadsheetml.externalLink+xml"/>
  <Override PartName="/xl/externalLinks/externalLink16.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5.xml" ContentType="application/vnd.openxmlformats-officedocument.spreadsheetml.externalLink+xml"/>
  <Override PartName="/xl/externalLinks/externalLink24.xml" ContentType="application/vnd.openxmlformats-officedocument.spreadsheetml.externalLink+xml"/>
  <Override PartName="/xl/externalLinks/externalLink23.xml" ContentType="application/vnd.openxmlformats-officedocument.spreadsheetml.externalLink+xml"/>
  <Override PartName="/xl/externalLinks/externalLink2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comments1.xml" ContentType="application/vnd.openxmlformats-officedocument.spreadsheetml.comments+xml"/>
  <Override PartName="/xl/externalLinks/externalLink8.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Grupos\Ger_Calidad_Eva_Ambiental_Bio\DptoCEA\CAL AMB\3082482_AEMA\02.01.PAE\PAE2022\00. Datos abiertos\2022\"/>
    </mc:Choice>
  </mc:AlternateContent>
  <bookViews>
    <workbookView xWindow="0" yWindow="0" windowWidth="15330" windowHeight="6390"/>
  </bookViews>
  <sheets>
    <sheet name="Indice" sheetId="74" r:id="rId1"/>
    <sheet name="211. Emisiones de contaminantes" sheetId="76" r:id="rId2"/>
    <sheet name="211. NºZonasEvaluación" sheetId="77" r:id="rId3"/>
    <sheet name="211. NivelMedioExpPM2.5" sheetId="78" r:id="rId4"/>
    <sheet name="211. CalidadAireFondo " sheetId="79" r:id="rId5"/>
    <sheet name="212. ConsumoIntensidadEnergía" sheetId="80" r:id="rId6"/>
    <sheet name="212.GeneraciónPotenciaRenovable" sheetId="81" r:id="rId7"/>
    <sheet name="212. GarantíasOrigenEtiquetado" sheetId="82" r:id="rId8"/>
    <sheet name="212. Objetivo Renovables" sheetId="83" r:id="rId9"/>
    <sheet name="212. Dependencia exterior" sheetId="84" r:id="rId10"/>
    <sheet name="213. EmisionesGEI" sheetId="85" r:id="rId11"/>
    <sheet name="213. EvoluciónEmisionesGEI" sheetId="86" r:id="rId12"/>
    <sheet name="213. Períodos sequía" sheetId="87" r:id="rId13"/>
    <sheet name="213. Registro huella carbono" sheetId="88" r:id="rId14"/>
    <sheet name="213. Precio derecho emisión" sheetId="89" r:id="rId15"/>
    <sheet name="221. Espacios protegidos" sheetId="91" r:id="rId16"/>
    <sheet name="221. Distribución g.ecosistemas" sheetId="92" r:id="rId17"/>
    <sheet name="221. Alertas EEI" sheetId="93" r:id="rId18"/>
    <sheet name="221. Taxones amenazados" sheetId="94" r:id="rId19"/>
    <sheet name="221. Aves amenazadas" sheetId="95" r:id="rId20"/>
    <sheet name="221. Defoliación" sheetId="96" r:id="rId21"/>
    <sheet name="221. Incendios forestales" sheetId="97" r:id="rId22"/>
    <sheet name="221. Superficies forestales" sheetId="98" r:id="rId23"/>
    <sheet name="221. DiversidadMasasForestales" sheetId="99" r:id="rId24"/>
    <sheet name="222. Sup. parcelas urbanas" sheetId="100" r:id="rId25"/>
    <sheet name="222. Pérdida suelo erosión" sheetId="101" r:id="rId26"/>
    <sheet name="223. Expedientes sancionadores" sheetId="102" r:id="rId27"/>
    <sheet name="223. Basuras marinas en playas" sheetId="103" r:id="rId28"/>
    <sheet name="223. Microplásticos en playas" sheetId="104" r:id="rId29"/>
    <sheet name="223. RID WISE-1" sheetId="105" r:id="rId30"/>
    <sheet name="223. Calidad aguas baño" sheetId="106" r:id="rId31"/>
    <sheet name="224. Reservas de agua" sheetId="107" r:id="rId32"/>
    <sheet name="224. Agua en forma de nieve" sheetId="108" r:id="rId33"/>
    <sheet name="224. Agua usos consuntivos" sheetId="109" r:id="rId34"/>
    <sheet name="224. Fitobentos en ríos" sheetId="110" r:id="rId35"/>
    <sheet name="224. Nitratos origen agrario" sheetId="111" r:id="rId36"/>
    <sheet name="224. Plaguicidas en las aguas" sheetId="112" r:id="rId37"/>
    <sheet name="224. Estado aguas sup y sub" sheetId="113" r:id="rId38"/>
    <sheet name="224. Calidad aguas baño" sheetId="114" r:id="rId39"/>
    <sheet name="224. Intrusión salina" sheetId="115" r:id="rId40"/>
    <sheet name="224. Vertidos aguas residuales" sheetId="116" r:id="rId41"/>
    <sheet name="224. Sequía y escasez" sheetId="117" r:id="rId42"/>
    <sheet name="231. Comerci fitosanitarios" sheetId="118" r:id="rId43"/>
    <sheet name="231. Riesgo armonizado" sheetId="119" r:id="rId44"/>
    <sheet name="231. Consumo E.final industria" sheetId="120" r:id="rId45"/>
    <sheet name="231. Emisiones industria" sheetId="122" r:id="rId46"/>
    <sheet name="231. Emisiones transporte" sheetId="121" r:id="rId47"/>
    <sheet name="231. Parque turismos" sheetId="123" r:id="rId48"/>
    <sheet name="231. Consumo energía transpor" sheetId="124" r:id="rId49"/>
    <sheet name="231. Consumo transp. renovable" sheetId="125" r:id="rId50"/>
    <sheet name="231. Transporte urbano" sheetId="126" r:id="rId51"/>
    <sheet name="231. Consumo hogares" sheetId="127" r:id="rId52"/>
    <sheet name="231. Visitantes PPNN" sheetId="128" r:id="rId53"/>
    <sheet name="231. Turismo rural" sheetId="129" r:id="rId54"/>
    <sheet name="231. Alojamientos Ecolabel" sheetId="130" r:id="rId55"/>
    <sheet name="241. Población" sheetId="131" r:id="rId56"/>
    <sheet name="241. Municipios pierden pobl." sheetId="132" r:id="rId57"/>
    <sheet name="241. Áreas urb. pierden poblac" sheetId="133" r:id="rId58"/>
    <sheet name="241. Mun sup forestal y EN pob" sheetId="134" r:id="rId59"/>
    <sheet name="241. Mun riesgo dem y RN" sheetId="135" r:id="rId60"/>
    <sheet name="241. Índice envejecimiento" sheetId="136" r:id="rId61"/>
    <sheet name="241. Municipios masculinizados" sheetId="137" r:id="rId62"/>
    <sheet name="241. Riesgo pobreza" sheetId="138" r:id="rId63"/>
    <sheet name="242. Generación de residuos" sheetId="139" r:id="rId64"/>
    <sheet name="242. Tratamiento de residuos" sheetId="140" r:id="rId65"/>
    <sheet name="2.4.2 Productividad energía" sheetId="141" r:id="rId66"/>
    <sheet name="242. Consumo nacional material" sheetId="142" r:id="rId67"/>
    <sheet name="2.4.2 Gasto reparac y mantenim" sheetId="143" r:id="rId68"/>
    <sheet name="242. Tasa de circularidad" sheetId="144" r:id="rId69"/>
    <sheet name="2.4.2 Huella consumo" sheetId="145" r:id="rId70"/>
    <sheet name="242. Productos Ecolabel" sheetId="146" r:id="rId71"/>
    <sheet name="242. Sist.Gest. Ambiental EMAS" sheetId="147" r:id="rId72"/>
    <sheet name="251. Mortalidad golpe calor" sheetId="148" r:id="rId73"/>
    <sheet name="251. Desastres naturales" sheetId="149" r:id="rId74"/>
    <sheet name="251. Instalaciones util. conf " sheetId="150" r:id="rId75"/>
    <sheet name="251. Liberación volunt OMG" sheetId="151" r:id="rId76"/>
    <sheet name="261. Empleo verde" sheetId="152" r:id="rId77"/>
    <sheet name="2.6.1 GNPA" sheetId="153" r:id="rId78"/>
    <sheet name="261. Impuestos ambientales" sheetId="154" r:id="rId79"/>
    <sheet name="261. Índice ecoinnovación" sheetId="155" r:id="rId80"/>
    <sheet name="3. CC. AA." sheetId="156" r:id="rId81"/>
  </sheets>
  <externalReferences>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s>
  <definedNames>
    <definedName name="\A" localSheetId="67">#REF!</definedName>
    <definedName name="\A" localSheetId="69">#REF!</definedName>
    <definedName name="\A" localSheetId="65">#REF!</definedName>
    <definedName name="\A" localSheetId="4">#REF!</definedName>
    <definedName name="\A" localSheetId="1">#REF!</definedName>
    <definedName name="\A" localSheetId="3">#REF!</definedName>
    <definedName name="\A" localSheetId="2">#REF!</definedName>
    <definedName name="\A" localSheetId="5">#REF!</definedName>
    <definedName name="\A" localSheetId="9">#REF!</definedName>
    <definedName name="\A" localSheetId="7">#REF!</definedName>
    <definedName name="\A" localSheetId="8">#REF!</definedName>
    <definedName name="\A" localSheetId="6">#REF!</definedName>
    <definedName name="\A" localSheetId="10">#REF!</definedName>
    <definedName name="\A" localSheetId="11">#REF!</definedName>
    <definedName name="\A" localSheetId="12">#REF!</definedName>
    <definedName name="\A" localSheetId="14">#REF!</definedName>
    <definedName name="\A" localSheetId="13">#REF!</definedName>
    <definedName name="\A" localSheetId="17">#REF!</definedName>
    <definedName name="\A" localSheetId="19">#REF!</definedName>
    <definedName name="\A" localSheetId="20">#REF!</definedName>
    <definedName name="\A" localSheetId="23">#REF!</definedName>
    <definedName name="\A" localSheetId="15">#REF!</definedName>
    <definedName name="\A" localSheetId="21">#REF!</definedName>
    <definedName name="\A" localSheetId="22">#REF!</definedName>
    <definedName name="\A" localSheetId="18">#REF!</definedName>
    <definedName name="\A" localSheetId="25">#REF!</definedName>
    <definedName name="\A" localSheetId="24">#REF!</definedName>
    <definedName name="\A" localSheetId="27">#REF!</definedName>
    <definedName name="\A" localSheetId="30">#REF!</definedName>
    <definedName name="\A" localSheetId="26">#REF!</definedName>
    <definedName name="\A" localSheetId="28">#REF!</definedName>
    <definedName name="\A" localSheetId="29">#REF!</definedName>
    <definedName name="\A" localSheetId="32">#REF!</definedName>
    <definedName name="\A" localSheetId="33">#REF!</definedName>
    <definedName name="\A" localSheetId="38">#REF!</definedName>
    <definedName name="\A" localSheetId="37">#REF!</definedName>
    <definedName name="\A" localSheetId="34">#REF!</definedName>
    <definedName name="\A" localSheetId="39">#REF!</definedName>
    <definedName name="\A" localSheetId="35">#REF!</definedName>
    <definedName name="\A" localSheetId="36">#REF!</definedName>
    <definedName name="\A" localSheetId="31">#REF!</definedName>
    <definedName name="\A" localSheetId="41">#REF!</definedName>
    <definedName name="\A" localSheetId="40">#REF!</definedName>
    <definedName name="\A" localSheetId="54">#REF!</definedName>
    <definedName name="\A" localSheetId="42">#REF!</definedName>
    <definedName name="\A" localSheetId="44">#REF!</definedName>
    <definedName name="\A" localSheetId="48">#REF!</definedName>
    <definedName name="\A" localSheetId="51">#REF!</definedName>
    <definedName name="\A" localSheetId="45">#REF!</definedName>
    <definedName name="\A" localSheetId="46">#REF!</definedName>
    <definedName name="\A" localSheetId="47">#REF!</definedName>
    <definedName name="\A" localSheetId="43">#REF!</definedName>
    <definedName name="\A" localSheetId="50">#REF!</definedName>
    <definedName name="\A" localSheetId="53">#REF!</definedName>
    <definedName name="\A" localSheetId="52">#REF!</definedName>
    <definedName name="\A" localSheetId="57">#REF!</definedName>
    <definedName name="\A" localSheetId="60">#REF!</definedName>
    <definedName name="\A" localSheetId="59">#REF!</definedName>
    <definedName name="\A" localSheetId="58">#REF!</definedName>
    <definedName name="\A" localSheetId="61">#REF!</definedName>
    <definedName name="\A" localSheetId="56">#REF!</definedName>
    <definedName name="\A" localSheetId="55">#REF!</definedName>
    <definedName name="\A" localSheetId="62">#REF!</definedName>
    <definedName name="\A" localSheetId="66">#REF!</definedName>
    <definedName name="\A" localSheetId="63">#REF!</definedName>
    <definedName name="\A" localSheetId="70">#REF!</definedName>
    <definedName name="\A" localSheetId="71">#REF!</definedName>
    <definedName name="\A" localSheetId="68">#REF!</definedName>
    <definedName name="\A" localSheetId="64">#REF!</definedName>
    <definedName name="\A" localSheetId="73">#REF!</definedName>
    <definedName name="\A" localSheetId="74">#REF!</definedName>
    <definedName name="\A" localSheetId="75">#REF!</definedName>
    <definedName name="\A" localSheetId="72">#REF!</definedName>
    <definedName name="\A">#REF!</definedName>
    <definedName name="\B" localSheetId="4">#REF!</definedName>
    <definedName name="\B" localSheetId="1">#REF!</definedName>
    <definedName name="\B" localSheetId="3">#REF!</definedName>
    <definedName name="\B" localSheetId="2">#REF!</definedName>
    <definedName name="\B" localSheetId="5">#REF!</definedName>
    <definedName name="\B" localSheetId="7">#REF!</definedName>
    <definedName name="\B" localSheetId="10">#REF!</definedName>
    <definedName name="\B" localSheetId="17">#REF!</definedName>
    <definedName name="\B" localSheetId="15">#REF!</definedName>
    <definedName name="\B">#REF!</definedName>
    <definedName name="\C" localSheetId="4">#REF!</definedName>
    <definedName name="\C" localSheetId="1">#REF!</definedName>
    <definedName name="\C" localSheetId="3">#REF!</definedName>
    <definedName name="\C" localSheetId="2">#REF!</definedName>
    <definedName name="\C" localSheetId="5">#REF!</definedName>
    <definedName name="\C" localSheetId="7">#REF!</definedName>
    <definedName name="\C" localSheetId="10">#REF!</definedName>
    <definedName name="\C" localSheetId="17">#REF!</definedName>
    <definedName name="\C" localSheetId="15">#REF!</definedName>
    <definedName name="\C">#REF!</definedName>
    <definedName name="\D" localSheetId="5">'[1]19.11-12'!$B$51</definedName>
    <definedName name="\D" localSheetId="7">'[1]19.11-12'!$B$51</definedName>
    <definedName name="\D" localSheetId="6">'[1]19.11-12'!$B$51</definedName>
    <definedName name="\D" localSheetId="10">'[1]19.11-12'!$B$51</definedName>
    <definedName name="\D" localSheetId="11">'[1]19.11-12'!$B$51</definedName>
    <definedName name="\D">'[2]19.11-12'!$B$51</definedName>
    <definedName name="\G" localSheetId="67">#REF!</definedName>
    <definedName name="\G" localSheetId="69">#REF!</definedName>
    <definedName name="\G" localSheetId="65">#REF!</definedName>
    <definedName name="\G" localSheetId="4">#REF!</definedName>
    <definedName name="\G" localSheetId="1">#REF!</definedName>
    <definedName name="\G" localSheetId="3">#REF!</definedName>
    <definedName name="\G" localSheetId="2">#REF!</definedName>
    <definedName name="\G" localSheetId="5">#REF!</definedName>
    <definedName name="\G" localSheetId="10">#REF!</definedName>
    <definedName name="\G" localSheetId="17">#REF!</definedName>
    <definedName name="\G" localSheetId="19">#REF!</definedName>
    <definedName name="\G" localSheetId="20">#REF!</definedName>
    <definedName name="\G" localSheetId="23">#REF!</definedName>
    <definedName name="\G" localSheetId="15">#REF!</definedName>
    <definedName name="\G" localSheetId="21">#REF!</definedName>
    <definedName name="\G" localSheetId="22">#REF!</definedName>
    <definedName name="\G" localSheetId="18">#REF!</definedName>
    <definedName name="\G" localSheetId="25">#REF!</definedName>
    <definedName name="\G" localSheetId="24">#REF!</definedName>
    <definedName name="\G" localSheetId="27">#REF!</definedName>
    <definedName name="\G" localSheetId="30">#REF!</definedName>
    <definedName name="\G" localSheetId="26">#REF!</definedName>
    <definedName name="\G" localSheetId="28">#REF!</definedName>
    <definedName name="\G" localSheetId="29">#REF!</definedName>
    <definedName name="\G" localSheetId="32">#REF!</definedName>
    <definedName name="\G" localSheetId="33">#REF!</definedName>
    <definedName name="\G" localSheetId="38">#REF!</definedName>
    <definedName name="\G" localSheetId="37">#REF!</definedName>
    <definedName name="\G" localSheetId="34">#REF!</definedName>
    <definedName name="\G" localSheetId="39">#REF!</definedName>
    <definedName name="\G" localSheetId="35">#REF!</definedName>
    <definedName name="\G" localSheetId="36">#REF!</definedName>
    <definedName name="\G" localSheetId="31">#REF!</definedName>
    <definedName name="\G" localSheetId="41">#REF!</definedName>
    <definedName name="\G" localSheetId="40">#REF!</definedName>
    <definedName name="\G" localSheetId="54">#REF!</definedName>
    <definedName name="\G" localSheetId="42">#REF!</definedName>
    <definedName name="\G" localSheetId="44">#REF!</definedName>
    <definedName name="\G" localSheetId="48">#REF!</definedName>
    <definedName name="\G" localSheetId="51">#REF!</definedName>
    <definedName name="\G" localSheetId="45">#REF!</definedName>
    <definedName name="\G" localSheetId="46">#REF!</definedName>
    <definedName name="\G" localSheetId="47">#REF!</definedName>
    <definedName name="\G" localSheetId="43">#REF!</definedName>
    <definedName name="\G" localSheetId="50">#REF!</definedName>
    <definedName name="\G" localSheetId="53">#REF!</definedName>
    <definedName name="\G" localSheetId="52">#REF!</definedName>
    <definedName name="\G" localSheetId="57">#REF!</definedName>
    <definedName name="\G" localSheetId="60">#REF!</definedName>
    <definedName name="\G" localSheetId="59">#REF!</definedName>
    <definedName name="\G" localSheetId="58">#REF!</definedName>
    <definedName name="\G" localSheetId="61">#REF!</definedName>
    <definedName name="\G" localSheetId="56">#REF!</definedName>
    <definedName name="\G" localSheetId="55">#REF!</definedName>
    <definedName name="\G" localSheetId="62">#REF!</definedName>
    <definedName name="\G" localSheetId="66">#REF!</definedName>
    <definedName name="\G" localSheetId="63">#REF!</definedName>
    <definedName name="\G" localSheetId="70">#REF!</definedName>
    <definedName name="\G" localSheetId="71">#REF!</definedName>
    <definedName name="\G" localSheetId="68">#REF!</definedName>
    <definedName name="\G" localSheetId="64">#REF!</definedName>
    <definedName name="\G" localSheetId="73">#REF!</definedName>
    <definedName name="\G" localSheetId="74">#REF!</definedName>
    <definedName name="\G" localSheetId="75">#REF!</definedName>
    <definedName name="\G" localSheetId="72">#REF!</definedName>
    <definedName name="\G">#REF!</definedName>
    <definedName name="\I" localSheetId="4">#REF!</definedName>
    <definedName name="\I" localSheetId="1">#REF!</definedName>
    <definedName name="\I" localSheetId="3">#REF!</definedName>
    <definedName name="\I" localSheetId="2">#REF!</definedName>
    <definedName name="\I" localSheetId="5">#REF!</definedName>
    <definedName name="\I" localSheetId="10">#REF!</definedName>
    <definedName name="\I" localSheetId="17">#REF!</definedName>
    <definedName name="\I" localSheetId="15">#REF!</definedName>
    <definedName name="\I">#REF!</definedName>
    <definedName name="\L" localSheetId="5">'[1]19.11-12'!$B$53</definedName>
    <definedName name="\L" localSheetId="7">'[1]19.11-12'!$B$53</definedName>
    <definedName name="\L" localSheetId="6">'[1]19.11-12'!$B$53</definedName>
    <definedName name="\L" localSheetId="10">'[1]19.11-12'!$B$53</definedName>
    <definedName name="\L" localSheetId="11">'[1]19.11-12'!$B$53</definedName>
    <definedName name="\L">'[2]19.11-12'!$B$53</definedName>
    <definedName name="\M">#N/A</definedName>
    <definedName name="\N" localSheetId="67">#REF!</definedName>
    <definedName name="\N" localSheetId="69">#REF!</definedName>
    <definedName name="\N" localSheetId="65">#REF!</definedName>
    <definedName name="\N" localSheetId="4">#REF!</definedName>
    <definedName name="\N" localSheetId="1">#REF!</definedName>
    <definedName name="\N" localSheetId="3">#REF!</definedName>
    <definedName name="\N" localSheetId="2">#REF!</definedName>
    <definedName name="\N" localSheetId="5">#REF!</definedName>
    <definedName name="\N" localSheetId="10">#REF!</definedName>
    <definedName name="\N" localSheetId="17">#REF!</definedName>
    <definedName name="\N" localSheetId="19">#REF!</definedName>
    <definedName name="\N" localSheetId="20">#REF!</definedName>
    <definedName name="\N" localSheetId="23">#REF!</definedName>
    <definedName name="\N" localSheetId="15">#REF!</definedName>
    <definedName name="\N" localSheetId="21">#REF!</definedName>
    <definedName name="\N" localSheetId="22">#REF!</definedName>
    <definedName name="\N" localSheetId="18">#REF!</definedName>
    <definedName name="\N" localSheetId="25">#REF!</definedName>
    <definedName name="\N" localSheetId="24">#REF!</definedName>
    <definedName name="\N" localSheetId="27">#REF!</definedName>
    <definedName name="\N" localSheetId="30">#REF!</definedName>
    <definedName name="\N" localSheetId="26">#REF!</definedName>
    <definedName name="\N" localSheetId="28">#REF!</definedName>
    <definedName name="\N" localSheetId="29">#REF!</definedName>
    <definedName name="\N" localSheetId="32">#REF!</definedName>
    <definedName name="\N" localSheetId="33">#REF!</definedName>
    <definedName name="\N" localSheetId="38">#REF!</definedName>
    <definedName name="\N" localSheetId="37">#REF!</definedName>
    <definedName name="\N" localSheetId="34">#REF!</definedName>
    <definedName name="\N" localSheetId="39">#REF!</definedName>
    <definedName name="\N" localSheetId="35">#REF!</definedName>
    <definedName name="\N" localSheetId="36">#REF!</definedName>
    <definedName name="\N" localSheetId="31">#REF!</definedName>
    <definedName name="\N" localSheetId="41">#REF!</definedName>
    <definedName name="\N" localSheetId="40">#REF!</definedName>
    <definedName name="\N" localSheetId="54">#REF!</definedName>
    <definedName name="\N" localSheetId="42">#REF!</definedName>
    <definedName name="\N" localSheetId="44">#REF!</definedName>
    <definedName name="\N" localSheetId="48">#REF!</definedName>
    <definedName name="\N" localSheetId="51">#REF!</definedName>
    <definedName name="\N" localSheetId="45">#REF!</definedName>
    <definedName name="\N" localSheetId="46">#REF!</definedName>
    <definedName name="\N" localSheetId="47">#REF!</definedName>
    <definedName name="\N" localSheetId="43">#REF!</definedName>
    <definedName name="\N" localSheetId="50">#REF!</definedName>
    <definedName name="\N" localSheetId="53">#REF!</definedName>
    <definedName name="\N" localSheetId="52">#REF!</definedName>
    <definedName name="\N" localSheetId="57">#REF!</definedName>
    <definedName name="\N" localSheetId="60">#REF!</definedName>
    <definedName name="\N" localSheetId="59">#REF!</definedName>
    <definedName name="\N" localSheetId="58">#REF!</definedName>
    <definedName name="\N" localSheetId="61">#REF!</definedName>
    <definedName name="\N" localSheetId="56">#REF!</definedName>
    <definedName name="\N" localSheetId="55">#REF!</definedName>
    <definedName name="\N" localSheetId="62">#REF!</definedName>
    <definedName name="\N" localSheetId="66">#REF!</definedName>
    <definedName name="\N" localSheetId="63">#REF!</definedName>
    <definedName name="\N" localSheetId="70">#REF!</definedName>
    <definedName name="\N" localSheetId="71">#REF!</definedName>
    <definedName name="\N" localSheetId="68">#REF!</definedName>
    <definedName name="\N" localSheetId="64">#REF!</definedName>
    <definedName name="\N" localSheetId="73">#REF!</definedName>
    <definedName name="\N" localSheetId="74">#REF!</definedName>
    <definedName name="\N" localSheetId="75">#REF!</definedName>
    <definedName name="\N" localSheetId="72">#REF!</definedName>
    <definedName name="\N">#REF!</definedName>
    <definedName name="\Q">#N/A</definedName>
    <definedName name="\S">#N/A</definedName>
    <definedName name="\T" localSheetId="5">[3]GANADE10!$B$90</definedName>
    <definedName name="\T" localSheetId="7">[3]GANADE10!$B$90</definedName>
    <definedName name="\T" localSheetId="6">[3]GANADE10!$B$90</definedName>
    <definedName name="\T" localSheetId="10">[3]GANADE10!$B$90</definedName>
    <definedName name="\T" localSheetId="11">[3]GANADE10!$B$90</definedName>
    <definedName name="\T">[4]GANADE10!$B$90</definedName>
    <definedName name="\x" localSheetId="5">[5]Arlleg01!$IR$8190</definedName>
    <definedName name="\x" localSheetId="7">[5]Arlleg01!$IR$8190</definedName>
    <definedName name="\x" localSheetId="6">[5]Arlleg01!$IR$8190</definedName>
    <definedName name="\x" localSheetId="10">[5]Arlleg01!$IR$8190</definedName>
    <definedName name="\x" localSheetId="11">[5]Arlleg01!$IR$8190</definedName>
    <definedName name="\x">[6]Arlleg01!$IR$8190</definedName>
    <definedName name="\z" localSheetId="5">[5]Arlleg01!$IR$8190</definedName>
    <definedName name="\z" localSheetId="7">[5]Arlleg01!$IR$8190</definedName>
    <definedName name="\z" localSheetId="6">[5]Arlleg01!$IR$8190</definedName>
    <definedName name="\z" localSheetId="10">[5]Arlleg01!$IR$8190</definedName>
    <definedName name="\z" localSheetId="11">[5]Arlleg01!$IR$8190</definedName>
    <definedName name="\z">[6]Arlleg01!$IR$8190</definedName>
    <definedName name="__123Graph_A" localSheetId="5" hidden="1">'[1]19.14-15'!$B$34:$B$37</definedName>
    <definedName name="__123Graph_A" localSheetId="7" hidden="1">'[1]19.14-15'!$B$34:$B$37</definedName>
    <definedName name="__123Graph_A" localSheetId="6" hidden="1">'[1]19.14-15'!$B$34:$B$37</definedName>
    <definedName name="__123Graph_A" localSheetId="10" hidden="1">'[1]19.14-15'!$B$34:$B$37</definedName>
    <definedName name="__123Graph_A" localSheetId="11" hidden="1">'[1]19.14-15'!$B$34:$B$37</definedName>
    <definedName name="__123Graph_A" hidden="1">'[2]19.14-15'!$B$34:$B$37</definedName>
    <definedName name="__123Graph_ACurrent" localSheetId="5" hidden="1">'[1]19.14-15'!$B$34:$B$37</definedName>
    <definedName name="__123Graph_ACurrent" localSheetId="7" hidden="1">'[1]19.14-15'!$B$34:$B$37</definedName>
    <definedName name="__123Graph_ACurrent" localSheetId="6" hidden="1">'[1]19.14-15'!$B$34:$B$37</definedName>
    <definedName name="__123Graph_ACurrent" localSheetId="10" hidden="1">'[1]19.14-15'!$B$34:$B$37</definedName>
    <definedName name="__123Graph_ACurrent" localSheetId="11" hidden="1">'[1]19.14-15'!$B$34:$B$37</definedName>
    <definedName name="__123Graph_ACurrent" hidden="1">'[2]19.14-15'!$B$34:$B$37</definedName>
    <definedName name="__123Graph_AGrßfico1" localSheetId="5" hidden="1">'[1]19.14-15'!$B$34:$B$37</definedName>
    <definedName name="__123Graph_AGrßfico1" localSheetId="7" hidden="1">'[1]19.14-15'!$B$34:$B$37</definedName>
    <definedName name="__123Graph_AGrßfico1" localSheetId="6" hidden="1">'[1]19.14-15'!$B$34:$B$37</definedName>
    <definedName name="__123Graph_AGrßfico1" localSheetId="10" hidden="1">'[1]19.14-15'!$B$34:$B$37</definedName>
    <definedName name="__123Graph_AGrßfico1" localSheetId="11" hidden="1">'[1]19.14-15'!$B$34:$B$37</definedName>
    <definedName name="__123Graph_AGrßfico1" hidden="1">'[2]19.14-15'!$B$34:$B$37</definedName>
    <definedName name="__123Graph_B" localSheetId="67" hidden="1">[7]p122!#REF!</definedName>
    <definedName name="__123Graph_B" localSheetId="69" hidden="1">[7]p122!#REF!</definedName>
    <definedName name="__123Graph_B" localSheetId="65" hidden="1">[7]p122!#REF!</definedName>
    <definedName name="__123Graph_B" localSheetId="4" hidden="1">[7]p122!#REF!</definedName>
    <definedName name="__123Graph_B" localSheetId="1" hidden="1">[7]p122!#REF!</definedName>
    <definedName name="__123Graph_B" localSheetId="3" hidden="1">[7]p122!#REF!</definedName>
    <definedName name="__123Graph_B" localSheetId="2" hidden="1">[7]p122!#REF!</definedName>
    <definedName name="__123Graph_B" localSheetId="5" hidden="1">[8]p122!#REF!</definedName>
    <definedName name="__123Graph_B" localSheetId="7" hidden="1">[8]p122!#REF!</definedName>
    <definedName name="__123Graph_B" localSheetId="6" hidden="1">[8]p122!#REF!</definedName>
    <definedName name="__123Graph_B" localSheetId="10" hidden="1">[8]p122!#REF!</definedName>
    <definedName name="__123Graph_B" localSheetId="11" hidden="1">[8]p122!#REF!</definedName>
    <definedName name="__123Graph_B" localSheetId="17" hidden="1">[7]p122!#REF!</definedName>
    <definedName name="__123Graph_B" localSheetId="19" hidden="1">[7]p122!#REF!</definedName>
    <definedName name="__123Graph_B" localSheetId="20" hidden="1">[7]p122!#REF!</definedName>
    <definedName name="__123Graph_B" localSheetId="23" hidden="1">[7]p122!#REF!</definedName>
    <definedName name="__123Graph_B" localSheetId="15" hidden="1">[7]p122!#REF!</definedName>
    <definedName name="__123Graph_B" localSheetId="21" hidden="1">[7]p122!#REF!</definedName>
    <definedName name="__123Graph_B" localSheetId="22" hidden="1">[7]p122!#REF!</definedName>
    <definedName name="__123Graph_B" localSheetId="18" hidden="1">[7]p122!#REF!</definedName>
    <definedName name="__123Graph_B" localSheetId="25" hidden="1">[7]p122!#REF!</definedName>
    <definedName name="__123Graph_B" localSheetId="24" hidden="1">[7]p122!#REF!</definedName>
    <definedName name="__123Graph_B" localSheetId="27" hidden="1">[7]p122!#REF!</definedName>
    <definedName name="__123Graph_B" localSheetId="30" hidden="1">[7]p122!#REF!</definedName>
    <definedName name="__123Graph_B" localSheetId="26" hidden="1">[7]p122!#REF!</definedName>
    <definedName name="__123Graph_B" localSheetId="28" hidden="1">[7]p122!#REF!</definedName>
    <definedName name="__123Graph_B" localSheetId="29" hidden="1">[7]p122!#REF!</definedName>
    <definedName name="__123Graph_B" localSheetId="32" hidden="1">[7]p122!#REF!</definedName>
    <definedName name="__123Graph_B" localSheetId="33" hidden="1">[7]p122!#REF!</definedName>
    <definedName name="__123Graph_B" localSheetId="38" hidden="1">[7]p122!#REF!</definedName>
    <definedName name="__123Graph_B" localSheetId="37" hidden="1">[7]p122!#REF!</definedName>
    <definedName name="__123Graph_B" localSheetId="34" hidden="1">[7]p122!#REF!</definedName>
    <definedName name="__123Graph_B" localSheetId="39" hidden="1">[7]p122!#REF!</definedName>
    <definedName name="__123Graph_B" localSheetId="35" hidden="1">[7]p122!#REF!</definedName>
    <definedName name="__123Graph_B" localSheetId="36" hidden="1">[7]p122!#REF!</definedName>
    <definedName name="__123Graph_B" localSheetId="31" hidden="1">[7]p122!#REF!</definedName>
    <definedName name="__123Graph_B" localSheetId="41" hidden="1">[7]p122!#REF!</definedName>
    <definedName name="__123Graph_B" localSheetId="40" hidden="1">[7]p122!#REF!</definedName>
    <definedName name="__123Graph_B" localSheetId="54" hidden="1">[7]p122!#REF!</definedName>
    <definedName name="__123Graph_B" localSheetId="42" hidden="1">[7]p122!#REF!</definedName>
    <definedName name="__123Graph_B" localSheetId="44" hidden="1">[7]p122!#REF!</definedName>
    <definedName name="__123Graph_B" localSheetId="48" hidden="1">[7]p122!#REF!</definedName>
    <definedName name="__123Graph_B" localSheetId="51" hidden="1">[7]p122!#REF!</definedName>
    <definedName name="__123Graph_B" localSheetId="45" hidden="1">[7]p122!#REF!</definedName>
    <definedName name="__123Graph_B" localSheetId="46" hidden="1">[7]p122!#REF!</definedName>
    <definedName name="__123Graph_B" localSheetId="47" hidden="1">[7]p122!#REF!</definedName>
    <definedName name="__123Graph_B" localSheetId="43" hidden="1">[7]p122!#REF!</definedName>
    <definedName name="__123Graph_B" localSheetId="50" hidden="1">[7]p122!#REF!</definedName>
    <definedName name="__123Graph_B" localSheetId="53" hidden="1">[7]p122!#REF!</definedName>
    <definedName name="__123Graph_B" localSheetId="52" hidden="1">[7]p122!#REF!</definedName>
    <definedName name="__123Graph_B" localSheetId="57" hidden="1">[7]p122!#REF!</definedName>
    <definedName name="__123Graph_B" localSheetId="60" hidden="1">[7]p122!#REF!</definedName>
    <definedName name="__123Graph_B" localSheetId="59" hidden="1">[7]p122!#REF!</definedName>
    <definedName name="__123Graph_B" localSheetId="58" hidden="1">[7]p122!#REF!</definedName>
    <definedName name="__123Graph_B" localSheetId="61" hidden="1">[7]p122!#REF!</definedName>
    <definedName name="__123Graph_B" localSheetId="56" hidden="1">[7]p122!#REF!</definedName>
    <definedName name="__123Graph_B" localSheetId="55" hidden="1">[7]p122!#REF!</definedName>
    <definedName name="__123Graph_B" localSheetId="62" hidden="1">[7]p122!#REF!</definedName>
    <definedName name="__123Graph_B" localSheetId="66" hidden="1">[7]p122!#REF!</definedName>
    <definedName name="__123Graph_B" localSheetId="63" hidden="1">[7]p122!#REF!</definedName>
    <definedName name="__123Graph_B" localSheetId="70" hidden="1">[7]p122!#REF!</definedName>
    <definedName name="__123Graph_B" localSheetId="71" hidden="1">[7]p122!#REF!</definedName>
    <definedName name="__123Graph_B" localSheetId="68" hidden="1">[7]p122!#REF!</definedName>
    <definedName name="__123Graph_B" localSheetId="64" hidden="1">[7]p122!#REF!</definedName>
    <definedName name="__123Graph_B" localSheetId="73" hidden="1">[7]p122!#REF!</definedName>
    <definedName name="__123Graph_B" localSheetId="74" hidden="1">[7]p122!#REF!</definedName>
    <definedName name="__123Graph_B" localSheetId="75" hidden="1">[7]p122!#REF!</definedName>
    <definedName name="__123Graph_B" localSheetId="72" hidden="1">[7]p122!#REF!</definedName>
    <definedName name="__123Graph_B" hidden="1">[7]p122!#REF!</definedName>
    <definedName name="__123Graph_BCurrent" localSheetId="67" hidden="1">'[2]19.14-15'!#REF!</definedName>
    <definedName name="__123Graph_BCurrent" localSheetId="69" hidden="1">'[2]19.14-15'!#REF!</definedName>
    <definedName name="__123Graph_BCurrent" localSheetId="65" hidden="1">'[2]19.14-15'!#REF!</definedName>
    <definedName name="__123Graph_BCurrent" localSheetId="4" hidden="1">'[2]19.14-15'!#REF!</definedName>
    <definedName name="__123Graph_BCurrent" localSheetId="1" hidden="1">'[2]19.14-15'!#REF!</definedName>
    <definedName name="__123Graph_BCurrent" localSheetId="3" hidden="1">'[2]19.14-15'!#REF!</definedName>
    <definedName name="__123Graph_BCurrent" localSheetId="2" hidden="1">'[2]19.14-15'!#REF!</definedName>
    <definedName name="__123Graph_BCurrent" localSheetId="5" hidden="1">'[1]19.14-15'!#REF!</definedName>
    <definedName name="__123Graph_BCurrent" localSheetId="7" hidden="1">'[1]19.14-15'!#REF!</definedName>
    <definedName name="__123Graph_BCurrent" localSheetId="6" hidden="1">'[1]19.14-15'!#REF!</definedName>
    <definedName name="__123Graph_BCurrent" localSheetId="10" hidden="1">'[1]19.14-15'!#REF!</definedName>
    <definedName name="__123Graph_BCurrent" localSheetId="11" hidden="1">'[1]19.14-15'!#REF!</definedName>
    <definedName name="__123Graph_BCurrent" localSheetId="17" hidden="1">'[2]19.14-15'!#REF!</definedName>
    <definedName name="__123Graph_BCurrent" localSheetId="19" hidden="1">'[2]19.14-15'!#REF!</definedName>
    <definedName name="__123Graph_BCurrent" localSheetId="20" hidden="1">'[2]19.14-15'!#REF!</definedName>
    <definedName name="__123Graph_BCurrent" localSheetId="23" hidden="1">'[2]19.14-15'!#REF!</definedName>
    <definedName name="__123Graph_BCurrent" localSheetId="15" hidden="1">'[2]19.14-15'!#REF!</definedName>
    <definedName name="__123Graph_BCurrent" localSheetId="21" hidden="1">'[2]19.14-15'!#REF!</definedName>
    <definedName name="__123Graph_BCurrent" localSheetId="22" hidden="1">'[2]19.14-15'!#REF!</definedName>
    <definedName name="__123Graph_BCurrent" localSheetId="18" hidden="1">'[2]19.14-15'!#REF!</definedName>
    <definedName name="__123Graph_BCurrent" localSheetId="25" hidden="1">'[2]19.14-15'!#REF!</definedName>
    <definedName name="__123Graph_BCurrent" localSheetId="24" hidden="1">'[2]19.14-15'!#REF!</definedName>
    <definedName name="__123Graph_BCurrent" localSheetId="27" hidden="1">'[2]19.14-15'!#REF!</definedName>
    <definedName name="__123Graph_BCurrent" localSheetId="30" hidden="1">'[2]19.14-15'!#REF!</definedName>
    <definedName name="__123Graph_BCurrent" localSheetId="26" hidden="1">'[2]19.14-15'!#REF!</definedName>
    <definedName name="__123Graph_BCurrent" localSheetId="28" hidden="1">'[2]19.14-15'!#REF!</definedName>
    <definedName name="__123Graph_BCurrent" localSheetId="29" hidden="1">'[2]19.14-15'!#REF!</definedName>
    <definedName name="__123Graph_BCurrent" localSheetId="32" hidden="1">'[2]19.14-15'!#REF!</definedName>
    <definedName name="__123Graph_BCurrent" localSheetId="33" hidden="1">'[2]19.14-15'!#REF!</definedName>
    <definedName name="__123Graph_BCurrent" localSheetId="38" hidden="1">'[2]19.14-15'!#REF!</definedName>
    <definedName name="__123Graph_BCurrent" localSheetId="37" hidden="1">'[2]19.14-15'!#REF!</definedName>
    <definedName name="__123Graph_BCurrent" localSheetId="34" hidden="1">'[2]19.14-15'!#REF!</definedName>
    <definedName name="__123Graph_BCurrent" localSheetId="39" hidden="1">'[2]19.14-15'!#REF!</definedName>
    <definedName name="__123Graph_BCurrent" localSheetId="35" hidden="1">'[2]19.14-15'!#REF!</definedName>
    <definedName name="__123Graph_BCurrent" localSheetId="36" hidden="1">'[2]19.14-15'!#REF!</definedName>
    <definedName name="__123Graph_BCurrent" localSheetId="31" hidden="1">'[2]19.14-15'!#REF!</definedName>
    <definedName name="__123Graph_BCurrent" localSheetId="41" hidden="1">'[2]19.14-15'!#REF!</definedName>
    <definedName name="__123Graph_BCurrent" localSheetId="40" hidden="1">'[2]19.14-15'!#REF!</definedName>
    <definedName name="__123Graph_BCurrent" localSheetId="54" hidden="1">'[2]19.14-15'!#REF!</definedName>
    <definedName name="__123Graph_BCurrent" localSheetId="42" hidden="1">'[2]19.14-15'!#REF!</definedName>
    <definedName name="__123Graph_BCurrent" localSheetId="44" hidden="1">'[2]19.14-15'!#REF!</definedName>
    <definedName name="__123Graph_BCurrent" localSheetId="48" hidden="1">'[2]19.14-15'!#REF!</definedName>
    <definedName name="__123Graph_BCurrent" localSheetId="51" hidden="1">'[2]19.14-15'!#REF!</definedName>
    <definedName name="__123Graph_BCurrent" localSheetId="45" hidden="1">'[2]19.14-15'!#REF!</definedName>
    <definedName name="__123Graph_BCurrent" localSheetId="46" hidden="1">'[2]19.14-15'!#REF!</definedName>
    <definedName name="__123Graph_BCurrent" localSheetId="47" hidden="1">'[2]19.14-15'!#REF!</definedName>
    <definedName name="__123Graph_BCurrent" localSheetId="50" hidden="1">'[2]19.14-15'!#REF!</definedName>
    <definedName name="__123Graph_BCurrent" localSheetId="53" hidden="1">'[2]19.14-15'!#REF!</definedName>
    <definedName name="__123Graph_BCurrent" localSheetId="52" hidden="1">'[2]19.14-15'!#REF!</definedName>
    <definedName name="__123Graph_BCurrent" localSheetId="57" hidden="1">'[2]19.14-15'!#REF!</definedName>
    <definedName name="__123Graph_BCurrent" localSheetId="60" hidden="1">'[2]19.14-15'!#REF!</definedName>
    <definedName name="__123Graph_BCurrent" localSheetId="59" hidden="1">'[2]19.14-15'!#REF!</definedName>
    <definedName name="__123Graph_BCurrent" localSheetId="58" hidden="1">'[2]19.14-15'!#REF!</definedName>
    <definedName name="__123Graph_BCurrent" localSheetId="61" hidden="1">'[2]19.14-15'!#REF!</definedName>
    <definedName name="__123Graph_BCurrent" localSheetId="56" hidden="1">'[2]19.14-15'!#REF!</definedName>
    <definedName name="__123Graph_BCurrent" localSheetId="55" hidden="1">'[2]19.14-15'!#REF!</definedName>
    <definedName name="__123Graph_BCurrent" localSheetId="62" hidden="1">'[2]19.14-15'!#REF!</definedName>
    <definedName name="__123Graph_BCurrent" localSheetId="66" hidden="1">'[2]19.14-15'!#REF!</definedName>
    <definedName name="__123Graph_BCurrent" localSheetId="63" hidden="1">'[2]19.14-15'!#REF!</definedName>
    <definedName name="__123Graph_BCurrent" localSheetId="70" hidden="1">'[2]19.14-15'!#REF!</definedName>
    <definedName name="__123Graph_BCurrent" localSheetId="71" hidden="1">'[2]19.14-15'!#REF!</definedName>
    <definedName name="__123Graph_BCurrent" localSheetId="68" hidden="1">'[2]19.14-15'!#REF!</definedName>
    <definedName name="__123Graph_BCurrent" localSheetId="64" hidden="1">'[2]19.14-15'!#REF!</definedName>
    <definedName name="__123Graph_BCurrent" localSheetId="73" hidden="1">'[2]19.14-15'!#REF!</definedName>
    <definedName name="__123Graph_BCurrent" localSheetId="74" hidden="1">'[2]19.14-15'!#REF!</definedName>
    <definedName name="__123Graph_BCurrent" localSheetId="75" hidden="1">'[2]19.14-15'!#REF!</definedName>
    <definedName name="__123Graph_BCurrent" localSheetId="72" hidden="1">'[2]19.14-15'!#REF!</definedName>
    <definedName name="__123Graph_BCurrent" hidden="1">'[2]19.14-15'!#REF!</definedName>
    <definedName name="__123Graph_BGrßfico1" localSheetId="4" hidden="1">'[2]19.14-15'!#REF!</definedName>
    <definedName name="__123Graph_BGrßfico1" localSheetId="1" hidden="1">'[2]19.14-15'!#REF!</definedName>
    <definedName name="__123Graph_BGrßfico1" localSheetId="3" hidden="1">'[2]19.14-15'!#REF!</definedName>
    <definedName name="__123Graph_BGrßfico1" localSheetId="2" hidden="1">'[2]19.14-15'!#REF!</definedName>
    <definedName name="__123Graph_BGrßfico1" localSheetId="5" hidden="1">'[1]19.14-15'!#REF!</definedName>
    <definedName name="__123Graph_BGrßfico1" localSheetId="7" hidden="1">'[1]19.14-15'!#REF!</definedName>
    <definedName name="__123Graph_BGrßfico1" localSheetId="6" hidden="1">'[1]19.14-15'!#REF!</definedName>
    <definedName name="__123Graph_BGrßfico1" localSheetId="10" hidden="1">'[1]19.14-15'!#REF!</definedName>
    <definedName name="__123Graph_BGrßfico1" localSheetId="11" hidden="1">'[1]19.14-15'!#REF!</definedName>
    <definedName name="__123Graph_BGrßfico1" localSheetId="17" hidden="1">'[2]19.14-15'!#REF!</definedName>
    <definedName name="__123Graph_BGrßfico1" localSheetId="15" hidden="1">'[2]19.14-15'!#REF!</definedName>
    <definedName name="__123Graph_BGrßfico1" hidden="1">'[2]19.14-15'!#REF!</definedName>
    <definedName name="__123Graph_C" localSheetId="5" hidden="1">'[1]19.14-15'!$C$34:$C$37</definedName>
    <definedName name="__123Graph_C" localSheetId="7" hidden="1">'[1]19.14-15'!$C$34:$C$37</definedName>
    <definedName name="__123Graph_C" localSheetId="6" hidden="1">'[1]19.14-15'!$C$34:$C$37</definedName>
    <definedName name="__123Graph_C" localSheetId="10" hidden="1">'[1]19.14-15'!$C$34:$C$37</definedName>
    <definedName name="__123Graph_C" localSheetId="11" hidden="1">'[1]19.14-15'!$C$34:$C$37</definedName>
    <definedName name="__123Graph_C" hidden="1">'[2]19.14-15'!$C$34:$C$37</definedName>
    <definedName name="__123Graph_CCurrent" localSheetId="5" hidden="1">'[1]19.14-15'!$C$34:$C$37</definedName>
    <definedName name="__123Graph_CCurrent" localSheetId="7" hidden="1">'[1]19.14-15'!$C$34:$C$37</definedName>
    <definedName name="__123Graph_CCurrent" localSheetId="6" hidden="1">'[1]19.14-15'!$C$34:$C$37</definedName>
    <definedName name="__123Graph_CCurrent" localSheetId="10" hidden="1">'[1]19.14-15'!$C$34:$C$37</definedName>
    <definedName name="__123Graph_CCurrent" localSheetId="11" hidden="1">'[1]19.14-15'!$C$34:$C$37</definedName>
    <definedName name="__123Graph_CCurrent" hidden="1">'[2]19.14-15'!$C$34:$C$37</definedName>
    <definedName name="__123Graph_CGrßfico1" localSheetId="5" hidden="1">'[1]19.14-15'!$C$34:$C$37</definedName>
    <definedName name="__123Graph_CGrßfico1" localSheetId="7" hidden="1">'[1]19.14-15'!$C$34:$C$37</definedName>
    <definedName name="__123Graph_CGrßfico1" localSheetId="6" hidden="1">'[1]19.14-15'!$C$34:$C$37</definedName>
    <definedName name="__123Graph_CGrßfico1" localSheetId="10" hidden="1">'[1]19.14-15'!$C$34:$C$37</definedName>
    <definedName name="__123Graph_CGrßfico1" localSheetId="11" hidden="1">'[1]19.14-15'!$C$34:$C$37</definedName>
    <definedName name="__123Graph_CGrßfico1" hidden="1">'[2]19.14-15'!$C$34:$C$37</definedName>
    <definedName name="__123Graph_D" localSheetId="67" hidden="1">[7]p122!#REF!</definedName>
    <definedName name="__123Graph_D" localSheetId="69" hidden="1">[7]p122!#REF!</definedName>
    <definedName name="__123Graph_D" localSheetId="65" hidden="1">[7]p122!#REF!</definedName>
    <definedName name="__123Graph_D" localSheetId="4" hidden="1">[7]p122!#REF!</definedName>
    <definedName name="__123Graph_D" localSheetId="1" hidden="1">[7]p122!#REF!</definedName>
    <definedName name="__123Graph_D" localSheetId="3" hidden="1">[7]p122!#REF!</definedName>
    <definedName name="__123Graph_D" localSheetId="2" hidden="1">[7]p122!#REF!</definedName>
    <definedName name="__123Graph_D" localSheetId="5" hidden="1">[8]p122!#REF!</definedName>
    <definedName name="__123Graph_D" localSheetId="7" hidden="1">[8]p122!#REF!</definedName>
    <definedName name="__123Graph_D" localSheetId="6" hidden="1">[8]p122!#REF!</definedName>
    <definedName name="__123Graph_D" localSheetId="10" hidden="1">[8]p122!#REF!</definedName>
    <definedName name="__123Graph_D" localSheetId="11" hidden="1">[8]p122!#REF!</definedName>
    <definedName name="__123Graph_D" localSheetId="17" hidden="1">[7]p122!#REF!</definedName>
    <definedName name="__123Graph_D" localSheetId="19" hidden="1">[7]p122!#REF!</definedName>
    <definedName name="__123Graph_D" localSheetId="20" hidden="1">[7]p122!#REF!</definedName>
    <definedName name="__123Graph_D" localSheetId="23" hidden="1">[7]p122!#REF!</definedName>
    <definedName name="__123Graph_D" localSheetId="15" hidden="1">[7]p122!#REF!</definedName>
    <definedName name="__123Graph_D" localSheetId="21" hidden="1">[7]p122!#REF!</definedName>
    <definedName name="__123Graph_D" localSheetId="22" hidden="1">[7]p122!#REF!</definedName>
    <definedName name="__123Graph_D" localSheetId="18" hidden="1">[7]p122!#REF!</definedName>
    <definedName name="__123Graph_D" localSheetId="25" hidden="1">[7]p122!#REF!</definedName>
    <definedName name="__123Graph_D" localSheetId="24" hidden="1">[7]p122!#REF!</definedName>
    <definedName name="__123Graph_D" localSheetId="27" hidden="1">[7]p122!#REF!</definedName>
    <definedName name="__123Graph_D" localSheetId="30" hidden="1">[7]p122!#REF!</definedName>
    <definedName name="__123Graph_D" localSheetId="26" hidden="1">[7]p122!#REF!</definedName>
    <definedName name="__123Graph_D" localSheetId="28" hidden="1">[7]p122!#REF!</definedName>
    <definedName name="__123Graph_D" localSheetId="29" hidden="1">[7]p122!#REF!</definedName>
    <definedName name="__123Graph_D" localSheetId="32" hidden="1">[7]p122!#REF!</definedName>
    <definedName name="__123Graph_D" localSheetId="33" hidden="1">[7]p122!#REF!</definedName>
    <definedName name="__123Graph_D" localSheetId="38" hidden="1">[7]p122!#REF!</definedName>
    <definedName name="__123Graph_D" localSheetId="37" hidden="1">[7]p122!#REF!</definedName>
    <definedName name="__123Graph_D" localSheetId="34" hidden="1">[7]p122!#REF!</definedName>
    <definedName name="__123Graph_D" localSheetId="39" hidden="1">[7]p122!#REF!</definedName>
    <definedName name="__123Graph_D" localSheetId="35" hidden="1">[7]p122!#REF!</definedName>
    <definedName name="__123Graph_D" localSheetId="36" hidden="1">[7]p122!#REF!</definedName>
    <definedName name="__123Graph_D" localSheetId="31" hidden="1">[7]p122!#REF!</definedName>
    <definedName name="__123Graph_D" localSheetId="41" hidden="1">[7]p122!#REF!</definedName>
    <definedName name="__123Graph_D" localSheetId="40" hidden="1">[7]p122!#REF!</definedName>
    <definedName name="__123Graph_D" localSheetId="54" hidden="1">[7]p122!#REF!</definedName>
    <definedName name="__123Graph_D" localSheetId="42" hidden="1">[7]p122!#REF!</definedName>
    <definedName name="__123Graph_D" localSheetId="44" hidden="1">[7]p122!#REF!</definedName>
    <definedName name="__123Graph_D" localSheetId="48" hidden="1">[7]p122!#REF!</definedName>
    <definedName name="__123Graph_D" localSheetId="51" hidden="1">[7]p122!#REF!</definedName>
    <definedName name="__123Graph_D" localSheetId="45" hidden="1">[7]p122!#REF!</definedName>
    <definedName name="__123Graph_D" localSheetId="46" hidden="1">[7]p122!#REF!</definedName>
    <definedName name="__123Graph_D" localSheetId="47" hidden="1">[7]p122!#REF!</definedName>
    <definedName name="__123Graph_D" localSheetId="43" hidden="1">[7]p122!#REF!</definedName>
    <definedName name="__123Graph_D" localSheetId="50" hidden="1">[7]p122!#REF!</definedName>
    <definedName name="__123Graph_D" localSheetId="53" hidden="1">[7]p122!#REF!</definedName>
    <definedName name="__123Graph_D" localSheetId="52" hidden="1">[7]p122!#REF!</definedName>
    <definedName name="__123Graph_D" localSheetId="57" hidden="1">[7]p122!#REF!</definedName>
    <definedName name="__123Graph_D" localSheetId="60" hidden="1">[7]p122!#REF!</definedName>
    <definedName name="__123Graph_D" localSheetId="59" hidden="1">[7]p122!#REF!</definedName>
    <definedName name="__123Graph_D" localSheetId="58" hidden="1">[7]p122!#REF!</definedName>
    <definedName name="__123Graph_D" localSheetId="61" hidden="1">[7]p122!#REF!</definedName>
    <definedName name="__123Graph_D" localSheetId="56" hidden="1">[7]p122!#REF!</definedName>
    <definedName name="__123Graph_D" localSheetId="55" hidden="1">[7]p122!#REF!</definedName>
    <definedName name="__123Graph_D" localSheetId="62" hidden="1">[7]p122!#REF!</definedName>
    <definedName name="__123Graph_D" localSheetId="66" hidden="1">[7]p122!#REF!</definedName>
    <definedName name="__123Graph_D" localSheetId="63" hidden="1">[7]p122!#REF!</definedName>
    <definedName name="__123Graph_D" localSheetId="70" hidden="1">[7]p122!#REF!</definedName>
    <definedName name="__123Graph_D" localSheetId="71" hidden="1">[7]p122!#REF!</definedName>
    <definedName name="__123Graph_D" localSheetId="68" hidden="1">[7]p122!#REF!</definedName>
    <definedName name="__123Graph_D" localSheetId="64" hidden="1">[7]p122!#REF!</definedName>
    <definedName name="__123Graph_D" localSheetId="73" hidden="1">[7]p122!#REF!</definedName>
    <definedName name="__123Graph_D" localSheetId="74" hidden="1">[7]p122!#REF!</definedName>
    <definedName name="__123Graph_D" localSheetId="75" hidden="1">[7]p122!#REF!</definedName>
    <definedName name="__123Graph_D" localSheetId="72" hidden="1">[7]p122!#REF!</definedName>
    <definedName name="__123Graph_D" hidden="1">[7]p122!#REF!</definedName>
    <definedName name="__123Graph_DCurrent" localSheetId="67" hidden="1">'[2]19.14-15'!#REF!</definedName>
    <definedName name="__123Graph_DCurrent" localSheetId="69" hidden="1">'[2]19.14-15'!#REF!</definedName>
    <definedName name="__123Graph_DCurrent" localSheetId="65" hidden="1">'[2]19.14-15'!#REF!</definedName>
    <definedName name="__123Graph_DCurrent" localSheetId="4" hidden="1">'[2]19.14-15'!#REF!</definedName>
    <definedName name="__123Graph_DCurrent" localSheetId="1" hidden="1">'[2]19.14-15'!#REF!</definedName>
    <definedName name="__123Graph_DCurrent" localSheetId="3" hidden="1">'[2]19.14-15'!#REF!</definedName>
    <definedName name="__123Graph_DCurrent" localSheetId="2" hidden="1">'[2]19.14-15'!#REF!</definedName>
    <definedName name="__123Graph_DCurrent" localSheetId="5" hidden="1">'[1]19.14-15'!#REF!</definedName>
    <definedName name="__123Graph_DCurrent" localSheetId="7" hidden="1">'[1]19.14-15'!#REF!</definedName>
    <definedName name="__123Graph_DCurrent" localSheetId="6" hidden="1">'[1]19.14-15'!#REF!</definedName>
    <definedName name="__123Graph_DCurrent" localSheetId="10" hidden="1">'[1]19.14-15'!#REF!</definedName>
    <definedName name="__123Graph_DCurrent" localSheetId="11" hidden="1">'[1]19.14-15'!#REF!</definedName>
    <definedName name="__123Graph_DCurrent" localSheetId="17" hidden="1">'[2]19.14-15'!#REF!</definedName>
    <definedName name="__123Graph_DCurrent" localSheetId="19" hidden="1">'[2]19.14-15'!#REF!</definedName>
    <definedName name="__123Graph_DCurrent" localSheetId="20" hidden="1">'[2]19.14-15'!#REF!</definedName>
    <definedName name="__123Graph_DCurrent" localSheetId="23" hidden="1">'[2]19.14-15'!#REF!</definedName>
    <definedName name="__123Graph_DCurrent" localSheetId="15" hidden="1">'[2]19.14-15'!#REF!</definedName>
    <definedName name="__123Graph_DCurrent" localSheetId="21" hidden="1">'[2]19.14-15'!#REF!</definedName>
    <definedName name="__123Graph_DCurrent" localSheetId="22" hidden="1">'[2]19.14-15'!#REF!</definedName>
    <definedName name="__123Graph_DCurrent" localSheetId="18" hidden="1">'[2]19.14-15'!#REF!</definedName>
    <definedName name="__123Graph_DCurrent" localSheetId="25" hidden="1">'[2]19.14-15'!#REF!</definedName>
    <definedName name="__123Graph_DCurrent" localSheetId="24" hidden="1">'[2]19.14-15'!#REF!</definedName>
    <definedName name="__123Graph_DCurrent" localSheetId="27" hidden="1">'[2]19.14-15'!#REF!</definedName>
    <definedName name="__123Graph_DCurrent" localSheetId="30" hidden="1">'[2]19.14-15'!#REF!</definedName>
    <definedName name="__123Graph_DCurrent" localSheetId="26" hidden="1">'[2]19.14-15'!#REF!</definedName>
    <definedName name="__123Graph_DCurrent" localSheetId="28" hidden="1">'[2]19.14-15'!#REF!</definedName>
    <definedName name="__123Graph_DCurrent" localSheetId="29" hidden="1">'[2]19.14-15'!#REF!</definedName>
    <definedName name="__123Graph_DCurrent" localSheetId="32" hidden="1">'[2]19.14-15'!#REF!</definedName>
    <definedName name="__123Graph_DCurrent" localSheetId="33" hidden="1">'[2]19.14-15'!#REF!</definedName>
    <definedName name="__123Graph_DCurrent" localSheetId="38" hidden="1">'[2]19.14-15'!#REF!</definedName>
    <definedName name="__123Graph_DCurrent" localSheetId="37" hidden="1">'[2]19.14-15'!#REF!</definedName>
    <definedName name="__123Graph_DCurrent" localSheetId="34" hidden="1">'[2]19.14-15'!#REF!</definedName>
    <definedName name="__123Graph_DCurrent" localSheetId="39" hidden="1">'[2]19.14-15'!#REF!</definedName>
    <definedName name="__123Graph_DCurrent" localSheetId="35" hidden="1">'[2]19.14-15'!#REF!</definedName>
    <definedName name="__123Graph_DCurrent" localSheetId="36" hidden="1">'[2]19.14-15'!#REF!</definedName>
    <definedName name="__123Graph_DCurrent" localSheetId="31" hidden="1">'[2]19.14-15'!#REF!</definedName>
    <definedName name="__123Graph_DCurrent" localSheetId="41" hidden="1">'[2]19.14-15'!#REF!</definedName>
    <definedName name="__123Graph_DCurrent" localSheetId="40" hidden="1">'[2]19.14-15'!#REF!</definedName>
    <definedName name="__123Graph_DCurrent" localSheetId="54" hidden="1">'[2]19.14-15'!#REF!</definedName>
    <definedName name="__123Graph_DCurrent" localSheetId="42" hidden="1">'[2]19.14-15'!#REF!</definedName>
    <definedName name="__123Graph_DCurrent" localSheetId="44" hidden="1">'[2]19.14-15'!#REF!</definedName>
    <definedName name="__123Graph_DCurrent" localSheetId="48" hidden="1">'[2]19.14-15'!#REF!</definedName>
    <definedName name="__123Graph_DCurrent" localSheetId="51" hidden="1">'[2]19.14-15'!#REF!</definedName>
    <definedName name="__123Graph_DCurrent" localSheetId="45" hidden="1">'[2]19.14-15'!#REF!</definedName>
    <definedName name="__123Graph_DCurrent" localSheetId="46" hidden="1">'[2]19.14-15'!#REF!</definedName>
    <definedName name="__123Graph_DCurrent" localSheetId="47" hidden="1">'[2]19.14-15'!#REF!</definedName>
    <definedName name="__123Graph_DCurrent" localSheetId="50" hidden="1">'[2]19.14-15'!#REF!</definedName>
    <definedName name="__123Graph_DCurrent" localSheetId="53" hidden="1">'[2]19.14-15'!#REF!</definedName>
    <definedName name="__123Graph_DCurrent" localSheetId="52" hidden="1">'[2]19.14-15'!#REF!</definedName>
    <definedName name="__123Graph_DCurrent" localSheetId="57" hidden="1">'[2]19.14-15'!#REF!</definedName>
    <definedName name="__123Graph_DCurrent" localSheetId="60" hidden="1">'[2]19.14-15'!#REF!</definedName>
    <definedName name="__123Graph_DCurrent" localSheetId="59" hidden="1">'[2]19.14-15'!#REF!</definedName>
    <definedName name="__123Graph_DCurrent" localSheetId="58" hidden="1">'[2]19.14-15'!#REF!</definedName>
    <definedName name="__123Graph_DCurrent" localSheetId="61" hidden="1">'[2]19.14-15'!#REF!</definedName>
    <definedName name="__123Graph_DCurrent" localSheetId="56" hidden="1">'[2]19.14-15'!#REF!</definedName>
    <definedName name="__123Graph_DCurrent" localSheetId="55" hidden="1">'[2]19.14-15'!#REF!</definedName>
    <definedName name="__123Graph_DCurrent" localSheetId="62" hidden="1">'[2]19.14-15'!#REF!</definedName>
    <definedName name="__123Graph_DCurrent" localSheetId="66" hidden="1">'[2]19.14-15'!#REF!</definedName>
    <definedName name="__123Graph_DCurrent" localSheetId="63" hidden="1">'[2]19.14-15'!#REF!</definedName>
    <definedName name="__123Graph_DCurrent" localSheetId="70" hidden="1">'[2]19.14-15'!#REF!</definedName>
    <definedName name="__123Graph_DCurrent" localSheetId="71" hidden="1">'[2]19.14-15'!#REF!</definedName>
    <definedName name="__123Graph_DCurrent" localSheetId="68" hidden="1">'[2]19.14-15'!#REF!</definedName>
    <definedName name="__123Graph_DCurrent" localSheetId="64" hidden="1">'[2]19.14-15'!#REF!</definedName>
    <definedName name="__123Graph_DCurrent" localSheetId="73" hidden="1">'[2]19.14-15'!#REF!</definedName>
    <definedName name="__123Graph_DCurrent" localSheetId="74" hidden="1">'[2]19.14-15'!#REF!</definedName>
    <definedName name="__123Graph_DCurrent" localSheetId="75" hidden="1">'[2]19.14-15'!#REF!</definedName>
    <definedName name="__123Graph_DCurrent" localSheetId="72" hidden="1">'[2]19.14-15'!#REF!</definedName>
    <definedName name="__123Graph_DCurrent" hidden="1">'[2]19.14-15'!#REF!</definedName>
    <definedName name="__123Graph_DGrßfico1" localSheetId="4" hidden="1">'[2]19.14-15'!#REF!</definedName>
    <definedName name="__123Graph_DGrßfico1" localSheetId="1" hidden="1">'[2]19.14-15'!#REF!</definedName>
    <definedName name="__123Graph_DGrßfico1" localSheetId="3" hidden="1">'[2]19.14-15'!#REF!</definedName>
    <definedName name="__123Graph_DGrßfico1" localSheetId="2" hidden="1">'[2]19.14-15'!#REF!</definedName>
    <definedName name="__123Graph_DGrßfico1" localSheetId="5" hidden="1">'[1]19.14-15'!#REF!</definedName>
    <definedName name="__123Graph_DGrßfico1" localSheetId="7" hidden="1">'[1]19.14-15'!#REF!</definedName>
    <definedName name="__123Graph_DGrßfico1" localSheetId="6" hidden="1">'[1]19.14-15'!#REF!</definedName>
    <definedName name="__123Graph_DGrßfico1" localSheetId="10" hidden="1">'[1]19.14-15'!#REF!</definedName>
    <definedName name="__123Graph_DGrßfico1" localSheetId="11" hidden="1">'[1]19.14-15'!#REF!</definedName>
    <definedName name="__123Graph_DGrßfico1" localSheetId="17" hidden="1">'[2]19.14-15'!#REF!</definedName>
    <definedName name="__123Graph_DGrßfico1" localSheetId="15" hidden="1">'[2]19.14-15'!#REF!</definedName>
    <definedName name="__123Graph_DGrßfico1" hidden="1">'[2]19.14-15'!#REF!</definedName>
    <definedName name="__123Graph_E" localSheetId="5" hidden="1">'[1]19.14-15'!$D$34:$D$37</definedName>
    <definedName name="__123Graph_E" localSheetId="7" hidden="1">'[1]19.14-15'!$D$34:$D$37</definedName>
    <definedName name="__123Graph_E" localSheetId="6" hidden="1">'[1]19.14-15'!$D$34:$D$37</definedName>
    <definedName name="__123Graph_E" localSheetId="10" hidden="1">'[1]19.14-15'!$D$34:$D$37</definedName>
    <definedName name="__123Graph_E" localSheetId="11" hidden="1">'[1]19.14-15'!$D$34:$D$37</definedName>
    <definedName name="__123Graph_E" hidden="1">'[2]19.14-15'!$D$34:$D$37</definedName>
    <definedName name="__123Graph_ECurrent" localSheetId="5" hidden="1">'[1]19.14-15'!$D$34:$D$37</definedName>
    <definedName name="__123Graph_ECurrent" localSheetId="7" hidden="1">'[1]19.14-15'!$D$34:$D$37</definedName>
    <definedName name="__123Graph_ECurrent" localSheetId="6" hidden="1">'[1]19.14-15'!$D$34:$D$37</definedName>
    <definedName name="__123Graph_ECurrent" localSheetId="10" hidden="1">'[1]19.14-15'!$D$34:$D$37</definedName>
    <definedName name="__123Graph_ECurrent" localSheetId="11" hidden="1">'[1]19.14-15'!$D$34:$D$37</definedName>
    <definedName name="__123Graph_ECurrent" hidden="1">'[2]19.14-15'!$D$34:$D$37</definedName>
    <definedName name="__123Graph_EGrßfico1" localSheetId="5" hidden="1">'[1]19.14-15'!$D$34:$D$37</definedName>
    <definedName name="__123Graph_EGrßfico1" localSheetId="7" hidden="1">'[1]19.14-15'!$D$34:$D$37</definedName>
    <definedName name="__123Graph_EGrßfico1" localSheetId="6" hidden="1">'[1]19.14-15'!$D$34:$D$37</definedName>
    <definedName name="__123Graph_EGrßfico1" localSheetId="10" hidden="1">'[1]19.14-15'!$D$34:$D$37</definedName>
    <definedName name="__123Graph_EGrßfico1" localSheetId="11" hidden="1">'[1]19.14-15'!$D$34:$D$37</definedName>
    <definedName name="__123Graph_EGrßfico1" hidden="1">'[2]19.14-15'!$D$34:$D$37</definedName>
    <definedName name="__123Graph_F" localSheetId="67" hidden="1">[7]p122!#REF!</definedName>
    <definedName name="__123Graph_F" localSheetId="69" hidden="1">[7]p122!#REF!</definedName>
    <definedName name="__123Graph_F" localSheetId="65" hidden="1">[7]p122!#REF!</definedName>
    <definedName name="__123Graph_F" localSheetId="4" hidden="1">[7]p122!#REF!</definedName>
    <definedName name="__123Graph_F" localSheetId="1" hidden="1">[7]p122!#REF!</definedName>
    <definedName name="__123Graph_F" localSheetId="3" hidden="1">[7]p122!#REF!</definedName>
    <definedName name="__123Graph_F" localSheetId="2" hidden="1">[7]p122!#REF!</definedName>
    <definedName name="__123Graph_F" localSheetId="5" hidden="1">[8]p122!#REF!</definedName>
    <definedName name="__123Graph_F" localSheetId="7" hidden="1">[8]p122!#REF!</definedName>
    <definedName name="__123Graph_F" localSheetId="6" hidden="1">[8]p122!#REF!</definedName>
    <definedName name="__123Graph_F" localSheetId="10" hidden="1">[8]p122!#REF!</definedName>
    <definedName name="__123Graph_F" localSheetId="11" hidden="1">[8]p122!#REF!</definedName>
    <definedName name="__123Graph_F" localSheetId="17" hidden="1">[7]p122!#REF!</definedName>
    <definedName name="__123Graph_F" localSheetId="19" hidden="1">[7]p122!#REF!</definedName>
    <definedName name="__123Graph_F" localSheetId="20" hidden="1">[7]p122!#REF!</definedName>
    <definedName name="__123Graph_F" localSheetId="23" hidden="1">[7]p122!#REF!</definedName>
    <definedName name="__123Graph_F" localSheetId="15" hidden="1">[7]p122!#REF!</definedName>
    <definedName name="__123Graph_F" localSheetId="21" hidden="1">[7]p122!#REF!</definedName>
    <definedName name="__123Graph_F" localSheetId="22" hidden="1">[7]p122!#REF!</definedName>
    <definedName name="__123Graph_F" localSheetId="18" hidden="1">[7]p122!#REF!</definedName>
    <definedName name="__123Graph_F" localSheetId="25" hidden="1">[7]p122!#REF!</definedName>
    <definedName name="__123Graph_F" localSheetId="24" hidden="1">[7]p122!#REF!</definedName>
    <definedName name="__123Graph_F" localSheetId="27" hidden="1">[7]p122!#REF!</definedName>
    <definedName name="__123Graph_F" localSheetId="30" hidden="1">[7]p122!#REF!</definedName>
    <definedName name="__123Graph_F" localSheetId="26" hidden="1">[7]p122!#REF!</definedName>
    <definedName name="__123Graph_F" localSheetId="28" hidden="1">[7]p122!#REF!</definedName>
    <definedName name="__123Graph_F" localSheetId="29" hidden="1">[7]p122!#REF!</definedName>
    <definedName name="__123Graph_F" localSheetId="32" hidden="1">[7]p122!#REF!</definedName>
    <definedName name="__123Graph_F" localSheetId="33" hidden="1">[7]p122!#REF!</definedName>
    <definedName name="__123Graph_F" localSheetId="38" hidden="1">[7]p122!#REF!</definedName>
    <definedName name="__123Graph_F" localSheetId="37" hidden="1">[7]p122!#REF!</definedName>
    <definedName name="__123Graph_F" localSheetId="34" hidden="1">[7]p122!#REF!</definedName>
    <definedName name="__123Graph_F" localSheetId="39" hidden="1">[7]p122!#REF!</definedName>
    <definedName name="__123Graph_F" localSheetId="35" hidden="1">[7]p122!#REF!</definedName>
    <definedName name="__123Graph_F" localSheetId="36" hidden="1">[7]p122!#REF!</definedName>
    <definedName name="__123Graph_F" localSheetId="31" hidden="1">[7]p122!#REF!</definedName>
    <definedName name="__123Graph_F" localSheetId="41" hidden="1">[7]p122!#REF!</definedName>
    <definedName name="__123Graph_F" localSheetId="40" hidden="1">[7]p122!#REF!</definedName>
    <definedName name="__123Graph_F" localSheetId="54" hidden="1">[7]p122!#REF!</definedName>
    <definedName name="__123Graph_F" localSheetId="42" hidden="1">[7]p122!#REF!</definedName>
    <definedName name="__123Graph_F" localSheetId="44" hidden="1">[7]p122!#REF!</definedName>
    <definedName name="__123Graph_F" localSheetId="48" hidden="1">[7]p122!#REF!</definedName>
    <definedName name="__123Graph_F" localSheetId="51" hidden="1">[7]p122!#REF!</definedName>
    <definedName name="__123Graph_F" localSheetId="45" hidden="1">[7]p122!#REF!</definedName>
    <definedName name="__123Graph_F" localSheetId="46" hidden="1">[7]p122!#REF!</definedName>
    <definedName name="__123Graph_F" localSheetId="47" hidden="1">[7]p122!#REF!</definedName>
    <definedName name="__123Graph_F" localSheetId="43" hidden="1">[7]p122!#REF!</definedName>
    <definedName name="__123Graph_F" localSheetId="50" hidden="1">[7]p122!#REF!</definedName>
    <definedName name="__123Graph_F" localSheetId="53" hidden="1">[7]p122!#REF!</definedName>
    <definedName name="__123Graph_F" localSheetId="52" hidden="1">[7]p122!#REF!</definedName>
    <definedName name="__123Graph_F" localSheetId="57" hidden="1">[7]p122!#REF!</definedName>
    <definedName name="__123Graph_F" localSheetId="60" hidden="1">[7]p122!#REF!</definedName>
    <definedName name="__123Graph_F" localSheetId="59" hidden="1">[7]p122!#REF!</definedName>
    <definedName name="__123Graph_F" localSheetId="58" hidden="1">[7]p122!#REF!</definedName>
    <definedName name="__123Graph_F" localSheetId="61" hidden="1">[7]p122!#REF!</definedName>
    <definedName name="__123Graph_F" localSheetId="56" hidden="1">[7]p122!#REF!</definedName>
    <definedName name="__123Graph_F" localSheetId="55" hidden="1">[7]p122!#REF!</definedName>
    <definedName name="__123Graph_F" localSheetId="62" hidden="1">[7]p122!#REF!</definedName>
    <definedName name="__123Graph_F" localSheetId="66" hidden="1">[7]p122!#REF!</definedName>
    <definedName name="__123Graph_F" localSheetId="63" hidden="1">[7]p122!#REF!</definedName>
    <definedName name="__123Graph_F" localSheetId="70" hidden="1">[7]p122!#REF!</definedName>
    <definedName name="__123Graph_F" localSheetId="71" hidden="1">[7]p122!#REF!</definedName>
    <definedName name="__123Graph_F" localSheetId="68" hidden="1">[7]p122!#REF!</definedName>
    <definedName name="__123Graph_F" localSheetId="64" hidden="1">[7]p122!#REF!</definedName>
    <definedName name="__123Graph_F" localSheetId="73" hidden="1">[7]p122!#REF!</definedName>
    <definedName name="__123Graph_F" localSheetId="74" hidden="1">[7]p122!#REF!</definedName>
    <definedName name="__123Graph_F" localSheetId="75" hidden="1">[7]p122!#REF!</definedName>
    <definedName name="__123Graph_F" localSheetId="72" hidden="1">[7]p122!#REF!</definedName>
    <definedName name="__123Graph_F" hidden="1">[7]p122!#REF!</definedName>
    <definedName name="__123Graph_FCurrent" localSheetId="67" hidden="1">'[2]19.14-15'!#REF!</definedName>
    <definedName name="__123Graph_FCurrent" localSheetId="69" hidden="1">'[2]19.14-15'!#REF!</definedName>
    <definedName name="__123Graph_FCurrent" localSheetId="65" hidden="1">'[2]19.14-15'!#REF!</definedName>
    <definedName name="__123Graph_FCurrent" localSheetId="4" hidden="1">'[2]19.14-15'!#REF!</definedName>
    <definedName name="__123Graph_FCurrent" localSheetId="1" hidden="1">'[2]19.14-15'!#REF!</definedName>
    <definedName name="__123Graph_FCurrent" localSheetId="3" hidden="1">'[2]19.14-15'!#REF!</definedName>
    <definedName name="__123Graph_FCurrent" localSheetId="2" hidden="1">'[2]19.14-15'!#REF!</definedName>
    <definedName name="__123Graph_FCurrent" localSheetId="5" hidden="1">'[1]19.14-15'!#REF!</definedName>
    <definedName name="__123Graph_FCurrent" localSheetId="7" hidden="1">'[1]19.14-15'!#REF!</definedName>
    <definedName name="__123Graph_FCurrent" localSheetId="6" hidden="1">'[1]19.14-15'!#REF!</definedName>
    <definedName name="__123Graph_FCurrent" localSheetId="10" hidden="1">'[1]19.14-15'!#REF!</definedName>
    <definedName name="__123Graph_FCurrent" localSheetId="11" hidden="1">'[1]19.14-15'!#REF!</definedName>
    <definedName name="__123Graph_FCurrent" localSheetId="17" hidden="1">'[2]19.14-15'!#REF!</definedName>
    <definedName name="__123Graph_FCurrent" localSheetId="19" hidden="1">'[2]19.14-15'!#REF!</definedName>
    <definedName name="__123Graph_FCurrent" localSheetId="20" hidden="1">'[2]19.14-15'!#REF!</definedName>
    <definedName name="__123Graph_FCurrent" localSheetId="23" hidden="1">'[2]19.14-15'!#REF!</definedName>
    <definedName name="__123Graph_FCurrent" localSheetId="15" hidden="1">'[2]19.14-15'!#REF!</definedName>
    <definedName name="__123Graph_FCurrent" localSheetId="21" hidden="1">'[2]19.14-15'!#REF!</definedName>
    <definedName name="__123Graph_FCurrent" localSheetId="22" hidden="1">'[2]19.14-15'!#REF!</definedName>
    <definedName name="__123Graph_FCurrent" localSheetId="18" hidden="1">'[2]19.14-15'!#REF!</definedName>
    <definedName name="__123Graph_FCurrent" localSheetId="25" hidden="1">'[2]19.14-15'!#REF!</definedName>
    <definedName name="__123Graph_FCurrent" localSheetId="24" hidden="1">'[2]19.14-15'!#REF!</definedName>
    <definedName name="__123Graph_FCurrent" localSheetId="27" hidden="1">'[2]19.14-15'!#REF!</definedName>
    <definedName name="__123Graph_FCurrent" localSheetId="30" hidden="1">'[2]19.14-15'!#REF!</definedName>
    <definedName name="__123Graph_FCurrent" localSheetId="26" hidden="1">'[2]19.14-15'!#REF!</definedName>
    <definedName name="__123Graph_FCurrent" localSheetId="28" hidden="1">'[2]19.14-15'!#REF!</definedName>
    <definedName name="__123Graph_FCurrent" localSheetId="29" hidden="1">'[2]19.14-15'!#REF!</definedName>
    <definedName name="__123Graph_FCurrent" localSheetId="32" hidden="1">'[2]19.14-15'!#REF!</definedName>
    <definedName name="__123Graph_FCurrent" localSheetId="33" hidden="1">'[2]19.14-15'!#REF!</definedName>
    <definedName name="__123Graph_FCurrent" localSheetId="38" hidden="1">'[2]19.14-15'!#REF!</definedName>
    <definedName name="__123Graph_FCurrent" localSheetId="37" hidden="1">'[2]19.14-15'!#REF!</definedName>
    <definedName name="__123Graph_FCurrent" localSheetId="34" hidden="1">'[2]19.14-15'!#REF!</definedName>
    <definedName name="__123Graph_FCurrent" localSheetId="39" hidden="1">'[2]19.14-15'!#REF!</definedName>
    <definedName name="__123Graph_FCurrent" localSheetId="35" hidden="1">'[2]19.14-15'!#REF!</definedName>
    <definedName name="__123Graph_FCurrent" localSheetId="36" hidden="1">'[2]19.14-15'!#REF!</definedName>
    <definedName name="__123Graph_FCurrent" localSheetId="31" hidden="1">'[2]19.14-15'!#REF!</definedName>
    <definedName name="__123Graph_FCurrent" localSheetId="41" hidden="1">'[2]19.14-15'!#REF!</definedName>
    <definedName name="__123Graph_FCurrent" localSheetId="40" hidden="1">'[2]19.14-15'!#REF!</definedName>
    <definedName name="__123Graph_FCurrent" localSheetId="54" hidden="1">'[2]19.14-15'!#REF!</definedName>
    <definedName name="__123Graph_FCurrent" localSheetId="42" hidden="1">'[2]19.14-15'!#REF!</definedName>
    <definedName name="__123Graph_FCurrent" localSheetId="44" hidden="1">'[2]19.14-15'!#REF!</definedName>
    <definedName name="__123Graph_FCurrent" localSheetId="48" hidden="1">'[2]19.14-15'!#REF!</definedName>
    <definedName name="__123Graph_FCurrent" localSheetId="51" hidden="1">'[2]19.14-15'!#REF!</definedName>
    <definedName name="__123Graph_FCurrent" localSheetId="45" hidden="1">'[2]19.14-15'!#REF!</definedName>
    <definedName name="__123Graph_FCurrent" localSheetId="46" hidden="1">'[2]19.14-15'!#REF!</definedName>
    <definedName name="__123Graph_FCurrent" localSheetId="47" hidden="1">'[2]19.14-15'!#REF!</definedName>
    <definedName name="__123Graph_FCurrent" localSheetId="50" hidden="1">'[2]19.14-15'!#REF!</definedName>
    <definedName name="__123Graph_FCurrent" localSheetId="53" hidden="1">'[2]19.14-15'!#REF!</definedName>
    <definedName name="__123Graph_FCurrent" localSheetId="52" hidden="1">'[2]19.14-15'!#REF!</definedName>
    <definedName name="__123Graph_FCurrent" localSheetId="57" hidden="1">'[2]19.14-15'!#REF!</definedName>
    <definedName name="__123Graph_FCurrent" localSheetId="60" hidden="1">'[2]19.14-15'!#REF!</definedName>
    <definedName name="__123Graph_FCurrent" localSheetId="59" hidden="1">'[2]19.14-15'!#REF!</definedName>
    <definedName name="__123Graph_FCurrent" localSheetId="58" hidden="1">'[2]19.14-15'!#REF!</definedName>
    <definedName name="__123Graph_FCurrent" localSheetId="61" hidden="1">'[2]19.14-15'!#REF!</definedName>
    <definedName name="__123Graph_FCurrent" localSheetId="56" hidden="1">'[2]19.14-15'!#REF!</definedName>
    <definedName name="__123Graph_FCurrent" localSheetId="55" hidden="1">'[2]19.14-15'!#REF!</definedName>
    <definedName name="__123Graph_FCurrent" localSheetId="62" hidden="1">'[2]19.14-15'!#REF!</definedName>
    <definedName name="__123Graph_FCurrent" localSheetId="66" hidden="1">'[2]19.14-15'!#REF!</definedName>
    <definedName name="__123Graph_FCurrent" localSheetId="63" hidden="1">'[2]19.14-15'!#REF!</definedName>
    <definedName name="__123Graph_FCurrent" localSheetId="70" hidden="1">'[2]19.14-15'!#REF!</definedName>
    <definedName name="__123Graph_FCurrent" localSheetId="71" hidden="1">'[2]19.14-15'!#REF!</definedName>
    <definedName name="__123Graph_FCurrent" localSheetId="68" hidden="1">'[2]19.14-15'!#REF!</definedName>
    <definedName name="__123Graph_FCurrent" localSheetId="64" hidden="1">'[2]19.14-15'!#REF!</definedName>
    <definedName name="__123Graph_FCurrent" localSheetId="73" hidden="1">'[2]19.14-15'!#REF!</definedName>
    <definedName name="__123Graph_FCurrent" localSheetId="74" hidden="1">'[2]19.14-15'!#REF!</definedName>
    <definedName name="__123Graph_FCurrent" localSheetId="75" hidden="1">'[2]19.14-15'!#REF!</definedName>
    <definedName name="__123Graph_FCurrent" localSheetId="72" hidden="1">'[2]19.14-15'!#REF!</definedName>
    <definedName name="__123Graph_FCurrent" hidden="1">'[2]19.14-15'!#REF!</definedName>
    <definedName name="__123Graph_FGrßfico1" localSheetId="4" hidden="1">'[2]19.14-15'!#REF!</definedName>
    <definedName name="__123Graph_FGrßfico1" localSheetId="1" hidden="1">'[2]19.14-15'!#REF!</definedName>
    <definedName name="__123Graph_FGrßfico1" localSheetId="3" hidden="1">'[2]19.14-15'!#REF!</definedName>
    <definedName name="__123Graph_FGrßfico1" localSheetId="2" hidden="1">'[2]19.14-15'!#REF!</definedName>
    <definedName name="__123Graph_FGrßfico1" localSheetId="5" hidden="1">'[1]19.14-15'!#REF!</definedName>
    <definedName name="__123Graph_FGrßfico1" localSheetId="7" hidden="1">'[1]19.14-15'!#REF!</definedName>
    <definedName name="__123Graph_FGrßfico1" localSheetId="6" hidden="1">'[1]19.14-15'!#REF!</definedName>
    <definedName name="__123Graph_FGrßfico1" localSheetId="10" hidden="1">'[1]19.14-15'!#REF!</definedName>
    <definedName name="__123Graph_FGrßfico1" localSheetId="11" hidden="1">'[1]19.14-15'!#REF!</definedName>
    <definedName name="__123Graph_FGrßfico1" localSheetId="17" hidden="1">'[2]19.14-15'!#REF!</definedName>
    <definedName name="__123Graph_FGrßfico1" localSheetId="15" hidden="1">'[2]19.14-15'!#REF!</definedName>
    <definedName name="__123Graph_FGrßfico1" hidden="1">'[2]19.14-15'!#REF!</definedName>
    <definedName name="__123Graph_X" localSheetId="4" hidden="1">[7]p122!#REF!</definedName>
    <definedName name="__123Graph_X" localSheetId="1" hidden="1">[7]p122!#REF!</definedName>
    <definedName name="__123Graph_X" localSheetId="3" hidden="1">[7]p122!#REF!</definedName>
    <definedName name="__123Graph_X" localSheetId="2" hidden="1">[7]p122!#REF!</definedName>
    <definedName name="__123Graph_X" localSheetId="5" hidden="1">[8]p122!#REF!</definedName>
    <definedName name="__123Graph_X" localSheetId="7" hidden="1">[8]p122!#REF!</definedName>
    <definedName name="__123Graph_X" localSheetId="6" hidden="1">[8]p122!#REF!</definedName>
    <definedName name="__123Graph_X" localSheetId="10" hidden="1">[8]p122!#REF!</definedName>
    <definedName name="__123Graph_X" localSheetId="11" hidden="1">[8]p122!#REF!</definedName>
    <definedName name="__123Graph_X" localSheetId="17" hidden="1">[7]p122!#REF!</definedName>
    <definedName name="__123Graph_X" localSheetId="15" hidden="1">[7]p122!#REF!</definedName>
    <definedName name="__123Graph_X" hidden="1">[7]p122!#REF!</definedName>
    <definedName name="__123Graph_XCurrent" localSheetId="5" hidden="1">'[1]19.14-15'!#REF!</definedName>
    <definedName name="__123Graph_XCurrent" localSheetId="7" hidden="1">'[1]19.14-15'!#REF!</definedName>
    <definedName name="__123Graph_XCurrent" localSheetId="6" hidden="1">'[1]19.14-15'!#REF!</definedName>
    <definedName name="__123Graph_XCurrent" localSheetId="10" hidden="1">'[1]19.14-15'!#REF!</definedName>
    <definedName name="__123Graph_XCurrent" localSheetId="11" hidden="1">'[1]19.14-15'!#REF!</definedName>
    <definedName name="__123Graph_XCurrent" localSheetId="17" hidden="1">'[2]19.14-15'!#REF!</definedName>
    <definedName name="__123Graph_XCurrent" localSheetId="15" hidden="1">'[2]19.14-15'!#REF!</definedName>
    <definedName name="__123Graph_XCurrent" hidden="1">'[2]19.14-15'!#REF!</definedName>
    <definedName name="__123Graph_XGrßfico1" localSheetId="5" hidden="1">'[1]19.14-15'!#REF!</definedName>
    <definedName name="__123Graph_XGrßfico1" localSheetId="7" hidden="1">'[1]19.14-15'!#REF!</definedName>
    <definedName name="__123Graph_XGrßfico1" localSheetId="6" hidden="1">'[1]19.14-15'!#REF!</definedName>
    <definedName name="__123Graph_XGrßfico1" localSheetId="10" hidden="1">'[1]19.14-15'!#REF!</definedName>
    <definedName name="__123Graph_XGrßfico1" localSheetId="11" hidden="1">'[1]19.14-15'!#REF!</definedName>
    <definedName name="__123Graph_XGrßfico1" localSheetId="17" hidden="1">'[2]19.14-15'!#REF!</definedName>
    <definedName name="__123Graph_XGrßfico1" localSheetId="15" hidden="1">'[2]19.14-15'!#REF!</definedName>
    <definedName name="__123Graph_XGrßfico1" hidden="1">'[2]19.14-15'!#REF!</definedName>
    <definedName name="_Dist_Values" hidden="1">#N/A</definedName>
    <definedName name="_p421" localSheetId="5">[9]CARNE1!$B$44</definedName>
    <definedName name="_p421" localSheetId="7">[9]CARNE1!$B$44</definedName>
    <definedName name="_p421" localSheetId="6">[9]CARNE1!$B$44</definedName>
    <definedName name="_p421" localSheetId="10">[9]CARNE1!$B$44</definedName>
    <definedName name="_p421" localSheetId="11">[9]CARNE1!$B$44</definedName>
    <definedName name="_p421">[10]CARNE1!$B$44</definedName>
    <definedName name="_p431" localSheetId="5" hidden="1">[9]CARNE7!$G$11:$G$93</definedName>
    <definedName name="_p431" localSheetId="7" hidden="1">[9]CARNE7!$G$11:$G$93</definedName>
    <definedName name="_p431" localSheetId="6" hidden="1">[9]CARNE7!$G$11:$G$93</definedName>
    <definedName name="_p431" localSheetId="10" hidden="1">[9]CARNE7!$G$11:$G$93</definedName>
    <definedName name="_p431" localSheetId="11" hidden="1">[9]CARNE7!$G$11:$G$93</definedName>
    <definedName name="_p431" hidden="1">[10]CARNE7!$G$11:$G$93</definedName>
    <definedName name="_p7" localSheetId="67" hidden="1">'[11]19.14-15'!#REF!</definedName>
    <definedName name="_p7" localSheetId="69" hidden="1">'[11]19.14-15'!#REF!</definedName>
    <definedName name="_p7" localSheetId="65" hidden="1">'[11]19.14-15'!#REF!</definedName>
    <definedName name="_p7" localSheetId="4" hidden="1">'[11]19.14-15'!#REF!</definedName>
    <definedName name="_p7" localSheetId="1" hidden="1">'[11]19.14-15'!#REF!</definedName>
    <definedName name="_p7" localSheetId="3" hidden="1">'[11]19.14-15'!#REF!</definedName>
    <definedName name="_p7" localSheetId="2" hidden="1">'[11]19.14-15'!#REF!</definedName>
    <definedName name="_p7" localSheetId="5" hidden="1">'[11]19.14-15'!#REF!</definedName>
    <definedName name="_p7" localSheetId="10" hidden="1">'[11]19.14-15'!#REF!</definedName>
    <definedName name="_p7" localSheetId="17" hidden="1">'[11]19.14-15'!#REF!</definedName>
    <definedName name="_p7" localSheetId="19" hidden="1">'[11]19.14-15'!#REF!</definedName>
    <definedName name="_p7" localSheetId="20" hidden="1">'[11]19.14-15'!#REF!</definedName>
    <definedName name="_p7" localSheetId="23" hidden="1">'[11]19.14-15'!#REF!</definedName>
    <definedName name="_p7" localSheetId="15" hidden="1">'[11]19.14-15'!#REF!</definedName>
    <definedName name="_p7" localSheetId="21" hidden="1">'[11]19.14-15'!#REF!</definedName>
    <definedName name="_p7" localSheetId="22" hidden="1">'[11]19.14-15'!#REF!</definedName>
    <definedName name="_p7" localSheetId="18" hidden="1">'[11]19.14-15'!#REF!</definedName>
    <definedName name="_p7" localSheetId="25" hidden="1">'[11]19.14-15'!#REF!</definedName>
    <definedName name="_p7" localSheetId="24" hidden="1">'[11]19.14-15'!#REF!</definedName>
    <definedName name="_p7" localSheetId="27" hidden="1">'[11]19.14-15'!#REF!</definedName>
    <definedName name="_p7" localSheetId="30" hidden="1">'[11]19.14-15'!#REF!</definedName>
    <definedName name="_p7" localSheetId="26" hidden="1">'[11]19.14-15'!#REF!</definedName>
    <definedName name="_p7" localSheetId="28" hidden="1">'[11]19.14-15'!#REF!</definedName>
    <definedName name="_p7" localSheetId="29" hidden="1">'[11]19.14-15'!#REF!</definedName>
    <definedName name="_p7" localSheetId="32" hidden="1">'[11]19.14-15'!#REF!</definedName>
    <definedName name="_p7" localSheetId="33" hidden="1">'[11]19.14-15'!#REF!</definedName>
    <definedName name="_p7" localSheetId="38" hidden="1">'[11]19.14-15'!#REF!</definedName>
    <definedName name="_p7" localSheetId="37" hidden="1">'[11]19.14-15'!#REF!</definedName>
    <definedName name="_p7" localSheetId="34" hidden="1">'[11]19.14-15'!#REF!</definedName>
    <definedName name="_p7" localSheetId="39" hidden="1">'[11]19.14-15'!#REF!</definedName>
    <definedName name="_p7" localSheetId="35" hidden="1">'[11]19.14-15'!#REF!</definedName>
    <definedName name="_p7" localSheetId="36" hidden="1">'[11]19.14-15'!#REF!</definedName>
    <definedName name="_p7" localSheetId="31" hidden="1">'[11]19.14-15'!#REF!</definedName>
    <definedName name="_p7" localSheetId="41" hidden="1">'[11]19.14-15'!#REF!</definedName>
    <definedName name="_p7" localSheetId="40" hidden="1">'[11]19.14-15'!#REF!</definedName>
    <definedName name="_p7" localSheetId="54" hidden="1">'[11]19.14-15'!#REF!</definedName>
    <definedName name="_p7" localSheetId="42" hidden="1">'[11]19.14-15'!#REF!</definedName>
    <definedName name="_p7" localSheetId="44" hidden="1">'[11]19.14-15'!#REF!</definedName>
    <definedName name="_p7" localSheetId="48" hidden="1">'[11]19.14-15'!#REF!</definedName>
    <definedName name="_p7" localSheetId="51" hidden="1">'[11]19.14-15'!#REF!</definedName>
    <definedName name="_p7" localSheetId="45" hidden="1">'[11]19.14-15'!#REF!</definedName>
    <definedName name="_p7" localSheetId="46" hidden="1">'[11]19.14-15'!#REF!</definedName>
    <definedName name="_p7" localSheetId="47" hidden="1">'[11]19.14-15'!#REF!</definedName>
    <definedName name="_p7" localSheetId="43" hidden="1">'[11]19.14-15'!#REF!</definedName>
    <definedName name="_p7" localSheetId="50" hidden="1">'[11]19.14-15'!#REF!</definedName>
    <definedName name="_p7" localSheetId="53" hidden="1">'[11]19.14-15'!#REF!</definedName>
    <definedName name="_p7" localSheetId="52" hidden="1">'[11]19.14-15'!#REF!</definedName>
    <definedName name="_p7" localSheetId="57" hidden="1">'[11]19.14-15'!#REF!</definedName>
    <definedName name="_p7" localSheetId="60" hidden="1">'[11]19.14-15'!#REF!</definedName>
    <definedName name="_p7" localSheetId="59" hidden="1">'[11]19.14-15'!#REF!</definedName>
    <definedName name="_p7" localSheetId="58" hidden="1">'[11]19.14-15'!#REF!</definedName>
    <definedName name="_p7" localSheetId="61" hidden="1">'[11]19.14-15'!#REF!</definedName>
    <definedName name="_p7" localSheetId="56" hidden="1">'[11]19.14-15'!#REF!</definedName>
    <definedName name="_p7" localSheetId="55" hidden="1">'[11]19.14-15'!#REF!</definedName>
    <definedName name="_p7" localSheetId="62" hidden="1">'[11]19.14-15'!#REF!</definedName>
    <definedName name="_p7" localSheetId="66" hidden="1">'[11]19.14-15'!#REF!</definedName>
    <definedName name="_p7" localSheetId="63" hidden="1">'[11]19.14-15'!#REF!</definedName>
    <definedName name="_p7" localSheetId="70" hidden="1">'[11]19.14-15'!#REF!</definedName>
    <definedName name="_p7" localSheetId="71" hidden="1">'[11]19.14-15'!#REF!</definedName>
    <definedName name="_p7" localSheetId="68" hidden="1">'[11]19.14-15'!#REF!</definedName>
    <definedName name="_p7" localSheetId="64" hidden="1">'[11]19.14-15'!#REF!</definedName>
    <definedName name="_p7" localSheetId="73" hidden="1">'[11]19.14-15'!#REF!</definedName>
    <definedName name="_p7" localSheetId="74" hidden="1">'[11]19.14-15'!#REF!</definedName>
    <definedName name="_p7" localSheetId="75" hidden="1">'[11]19.14-15'!#REF!</definedName>
    <definedName name="_p7" localSheetId="72" hidden="1">'[11]19.14-15'!#REF!</definedName>
    <definedName name="_p7" hidden="1">'[11]19.14-15'!#REF!</definedName>
    <definedName name="_PEP1" localSheetId="5">'[12]19.11-12'!$B$51</definedName>
    <definedName name="_PEP1" localSheetId="7">'[12]19.11-12'!$B$51</definedName>
    <definedName name="_PEP1" localSheetId="6">'[12]19.11-12'!$B$51</definedName>
    <definedName name="_PEP1" localSheetId="10">'[12]19.11-12'!$B$51</definedName>
    <definedName name="_PEP1" localSheetId="11">'[12]19.11-12'!$B$51</definedName>
    <definedName name="_PEP1">'[13]19.11-12'!$B$51</definedName>
    <definedName name="_PEP2" localSheetId="5">[14]GANADE1!$B$75</definedName>
    <definedName name="_PEP2" localSheetId="7">[14]GANADE1!$B$75</definedName>
    <definedName name="_PEP2" localSheetId="6">[14]GANADE1!$B$75</definedName>
    <definedName name="_PEP2" localSheetId="10">[14]GANADE1!$B$75</definedName>
    <definedName name="_PEP2" localSheetId="11">[14]GANADE1!$B$75</definedName>
    <definedName name="_PEP2">[15]GANADE1!$B$75</definedName>
    <definedName name="_PEP3" localSheetId="5">'[12]19.11-12'!$B$53</definedName>
    <definedName name="_PEP3" localSheetId="7">'[12]19.11-12'!$B$53</definedName>
    <definedName name="_PEP3" localSheetId="6">'[12]19.11-12'!$B$53</definedName>
    <definedName name="_PEP3" localSheetId="10">'[12]19.11-12'!$B$53</definedName>
    <definedName name="_PEP3" localSheetId="11">'[12]19.11-12'!$B$53</definedName>
    <definedName name="_PEP3">'[13]19.11-12'!$B$53</definedName>
    <definedName name="_PEP4" localSheetId="5" hidden="1">'[12]19.14-15'!$B$34:$B$37</definedName>
    <definedName name="_PEP4" localSheetId="7" hidden="1">'[12]19.14-15'!$B$34:$B$37</definedName>
    <definedName name="_PEP4" localSheetId="6" hidden="1">'[12]19.14-15'!$B$34:$B$37</definedName>
    <definedName name="_PEP4" localSheetId="10" hidden="1">'[12]19.14-15'!$B$34:$B$37</definedName>
    <definedName name="_PEP4" localSheetId="11" hidden="1">'[12]19.14-15'!$B$34:$B$37</definedName>
    <definedName name="_PEP4" hidden="1">'[13]19.14-15'!$B$34:$B$37</definedName>
    <definedName name="_PP1" localSheetId="5">[14]GANADE1!$B$77</definedName>
    <definedName name="_PP1" localSheetId="7">[14]GANADE1!$B$77</definedName>
    <definedName name="_PP1" localSheetId="6">[14]GANADE1!$B$77</definedName>
    <definedName name="_PP1" localSheetId="10">[14]GANADE1!$B$77</definedName>
    <definedName name="_PP1" localSheetId="11">[14]GANADE1!$B$77</definedName>
    <definedName name="_PP1">[15]GANADE1!$B$77</definedName>
    <definedName name="_PP10" localSheetId="5" hidden="1">'[12]19.14-15'!$C$34:$C$37</definedName>
    <definedName name="_PP10" localSheetId="7" hidden="1">'[12]19.14-15'!$C$34:$C$37</definedName>
    <definedName name="_PP10" localSheetId="6" hidden="1">'[12]19.14-15'!$C$34:$C$37</definedName>
    <definedName name="_PP10" localSheetId="10" hidden="1">'[12]19.14-15'!$C$34:$C$37</definedName>
    <definedName name="_PP10" localSheetId="11" hidden="1">'[12]19.14-15'!$C$34:$C$37</definedName>
    <definedName name="_PP10" hidden="1">'[13]19.14-15'!$C$34:$C$37</definedName>
    <definedName name="_PP11" localSheetId="5" hidden="1">'[12]19.14-15'!$C$34:$C$37</definedName>
    <definedName name="_PP11" localSheetId="7" hidden="1">'[12]19.14-15'!$C$34:$C$37</definedName>
    <definedName name="_PP11" localSheetId="6" hidden="1">'[12]19.14-15'!$C$34:$C$37</definedName>
    <definedName name="_PP11" localSheetId="10" hidden="1">'[12]19.14-15'!$C$34:$C$37</definedName>
    <definedName name="_PP11" localSheetId="11" hidden="1">'[12]19.14-15'!$C$34:$C$37</definedName>
    <definedName name="_PP11" hidden="1">'[13]19.14-15'!$C$34:$C$37</definedName>
    <definedName name="_PP12" localSheetId="5" hidden="1">'[12]19.14-15'!$C$34:$C$37</definedName>
    <definedName name="_PP12" localSheetId="7" hidden="1">'[12]19.14-15'!$C$34:$C$37</definedName>
    <definedName name="_PP12" localSheetId="6" hidden="1">'[12]19.14-15'!$C$34:$C$37</definedName>
    <definedName name="_PP12" localSheetId="10" hidden="1">'[12]19.14-15'!$C$34:$C$37</definedName>
    <definedName name="_PP12" localSheetId="11" hidden="1">'[12]19.14-15'!$C$34:$C$37</definedName>
    <definedName name="_PP12" hidden="1">'[13]19.14-15'!$C$34:$C$37</definedName>
    <definedName name="_PP13" localSheetId="67" hidden="1">'[13]19.14-15'!#REF!</definedName>
    <definedName name="_PP13" localSheetId="69" hidden="1">'[13]19.14-15'!#REF!</definedName>
    <definedName name="_PP13" localSheetId="65" hidden="1">'[13]19.14-15'!#REF!</definedName>
    <definedName name="_PP13" localSheetId="4" hidden="1">'[13]19.14-15'!#REF!</definedName>
    <definedName name="_PP13" localSheetId="1" hidden="1">'[13]19.14-15'!#REF!</definedName>
    <definedName name="_PP13" localSheetId="3" hidden="1">'[13]19.14-15'!#REF!</definedName>
    <definedName name="_PP13" localSheetId="2" hidden="1">'[13]19.14-15'!#REF!</definedName>
    <definedName name="_PP13" localSheetId="5" hidden="1">'[12]19.14-15'!#REF!</definedName>
    <definedName name="_PP13" localSheetId="7" hidden="1">'[12]19.14-15'!#REF!</definedName>
    <definedName name="_PP13" localSheetId="6" hidden="1">'[12]19.14-15'!#REF!</definedName>
    <definedName name="_PP13" localSheetId="10" hidden="1">'[12]19.14-15'!#REF!</definedName>
    <definedName name="_PP13" localSheetId="11" hidden="1">'[12]19.14-15'!#REF!</definedName>
    <definedName name="_PP13" localSheetId="17" hidden="1">'[13]19.14-15'!#REF!</definedName>
    <definedName name="_PP13" localSheetId="19" hidden="1">'[13]19.14-15'!#REF!</definedName>
    <definedName name="_PP13" localSheetId="20" hidden="1">'[13]19.14-15'!#REF!</definedName>
    <definedName name="_PP13" localSheetId="23" hidden="1">'[13]19.14-15'!#REF!</definedName>
    <definedName name="_PP13" localSheetId="15" hidden="1">'[13]19.14-15'!#REF!</definedName>
    <definedName name="_PP13" localSheetId="21" hidden="1">'[13]19.14-15'!#REF!</definedName>
    <definedName name="_PP13" localSheetId="22" hidden="1">'[13]19.14-15'!#REF!</definedName>
    <definedName name="_PP13" localSheetId="18" hidden="1">'[13]19.14-15'!#REF!</definedName>
    <definedName name="_PP13" localSheetId="25" hidden="1">'[13]19.14-15'!#REF!</definedName>
    <definedName name="_PP13" localSheetId="24" hidden="1">'[13]19.14-15'!#REF!</definedName>
    <definedName name="_PP13" localSheetId="27" hidden="1">'[13]19.14-15'!#REF!</definedName>
    <definedName name="_PP13" localSheetId="30" hidden="1">'[13]19.14-15'!#REF!</definedName>
    <definedName name="_PP13" localSheetId="26" hidden="1">'[13]19.14-15'!#REF!</definedName>
    <definedName name="_PP13" localSheetId="28" hidden="1">'[13]19.14-15'!#REF!</definedName>
    <definedName name="_PP13" localSheetId="29" hidden="1">'[13]19.14-15'!#REF!</definedName>
    <definedName name="_PP13" localSheetId="32" hidden="1">'[13]19.14-15'!#REF!</definedName>
    <definedName name="_PP13" localSheetId="33" hidden="1">'[13]19.14-15'!#REF!</definedName>
    <definedName name="_PP13" localSheetId="38" hidden="1">'[13]19.14-15'!#REF!</definedName>
    <definedName name="_PP13" localSheetId="37" hidden="1">'[13]19.14-15'!#REF!</definedName>
    <definedName name="_PP13" localSheetId="34" hidden="1">'[13]19.14-15'!#REF!</definedName>
    <definedName name="_PP13" localSheetId="39" hidden="1">'[13]19.14-15'!#REF!</definedName>
    <definedName name="_PP13" localSheetId="35" hidden="1">'[13]19.14-15'!#REF!</definedName>
    <definedName name="_PP13" localSheetId="36" hidden="1">'[13]19.14-15'!#REF!</definedName>
    <definedName name="_PP13" localSheetId="31" hidden="1">'[13]19.14-15'!#REF!</definedName>
    <definedName name="_PP13" localSheetId="41" hidden="1">'[13]19.14-15'!#REF!</definedName>
    <definedName name="_PP13" localSheetId="40" hidden="1">'[13]19.14-15'!#REF!</definedName>
    <definedName name="_PP13" localSheetId="54" hidden="1">'[13]19.14-15'!#REF!</definedName>
    <definedName name="_PP13" localSheetId="42" hidden="1">'[13]19.14-15'!#REF!</definedName>
    <definedName name="_PP13" localSheetId="44" hidden="1">'[13]19.14-15'!#REF!</definedName>
    <definedName name="_PP13" localSheetId="48" hidden="1">'[13]19.14-15'!#REF!</definedName>
    <definedName name="_PP13" localSheetId="51" hidden="1">'[13]19.14-15'!#REF!</definedName>
    <definedName name="_PP13" localSheetId="45" hidden="1">'[13]19.14-15'!#REF!</definedName>
    <definedName name="_PP13" localSheetId="46" hidden="1">'[13]19.14-15'!#REF!</definedName>
    <definedName name="_PP13" localSheetId="47" hidden="1">'[13]19.14-15'!#REF!</definedName>
    <definedName name="_PP13" localSheetId="43" hidden="1">'[13]19.14-15'!#REF!</definedName>
    <definedName name="_PP13" localSheetId="50" hidden="1">'[13]19.14-15'!#REF!</definedName>
    <definedName name="_PP13" localSheetId="53" hidden="1">'[13]19.14-15'!#REF!</definedName>
    <definedName name="_PP13" localSheetId="52" hidden="1">'[13]19.14-15'!#REF!</definedName>
    <definedName name="_PP13" localSheetId="57" hidden="1">'[13]19.14-15'!#REF!</definedName>
    <definedName name="_PP13" localSheetId="60" hidden="1">'[13]19.14-15'!#REF!</definedName>
    <definedName name="_PP13" localSheetId="59" hidden="1">'[13]19.14-15'!#REF!</definedName>
    <definedName name="_PP13" localSheetId="58" hidden="1">'[13]19.14-15'!#REF!</definedName>
    <definedName name="_PP13" localSheetId="61" hidden="1">'[13]19.14-15'!#REF!</definedName>
    <definedName name="_PP13" localSheetId="56" hidden="1">'[13]19.14-15'!#REF!</definedName>
    <definedName name="_PP13" localSheetId="55" hidden="1">'[13]19.14-15'!#REF!</definedName>
    <definedName name="_PP13" localSheetId="62" hidden="1">'[13]19.14-15'!#REF!</definedName>
    <definedName name="_PP13" localSheetId="66" hidden="1">'[13]19.14-15'!#REF!</definedName>
    <definedName name="_PP13" localSheetId="63" hidden="1">'[13]19.14-15'!#REF!</definedName>
    <definedName name="_PP13" localSheetId="70" hidden="1">'[13]19.14-15'!#REF!</definedName>
    <definedName name="_PP13" localSheetId="71" hidden="1">'[13]19.14-15'!#REF!</definedName>
    <definedName name="_PP13" localSheetId="68" hidden="1">'[13]19.14-15'!#REF!</definedName>
    <definedName name="_PP13" localSheetId="64" hidden="1">'[13]19.14-15'!#REF!</definedName>
    <definedName name="_PP13" localSheetId="73" hidden="1">'[13]19.14-15'!#REF!</definedName>
    <definedName name="_PP13" localSheetId="74" hidden="1">'[13]19.14-15'!#REF!</definedName>
    <definedName name="_PP13" localSheetId="75" hidden="1">'[13]19.14-15'!#REF!</definedName>
    <definedName name="_PP13" localSheetId="72" hidden="1">'[13]19.14-15'!#REF!</definedName>
    <definedName name="_PP13" hidden="1">'[13]19.14-15'!#REF!</definedName>
    <definedName name="_PP14" localSheetId="67" hidden="1">'[13]19.14-15'!#REF!</definedName>
    <definedName name="_PP14" localSheetId="69" hidden="1">'[13]19.14-15'!#REF!</definedName>
    <definedName name="_PP14" localSheetId="65" hidden="1">'[13]19.14-15'!#REF!</definedName>
    <definedName name="_PP14" localSheetId="4" hidden="1">'[13]19.14-15'!#REF!</definedName>
    <definedName name="_PP14" localSheetId="1" hidden="1">'[13]19.14-15'!#REF!</definedName>
    <definedName name="_PP14" localSheetId="3" hidden="1">'[13]19.14-15'!#REF!</definedName>
    <definedName name="_PP14" localSheetId="2" hidden="1">'[13]19.14-15'!#REF!</definedName>
    <definedName name="_PP14" localSheetId="5" hidden="1">'[12]19.14-15'!#REF!</definedName>
    <definedName name="_PP14" localSheetId="7" hidden="1">'[12]19.14-15'!#REF!</definedName>
    <definedName name="_PP14" localSheetId="6" hidden="1">'[12]19.14-15'!#REF!</definedName>
    <definedName name="_PP14" localSheetId="10" hidden="1">'[12]19.14-15'!#REF!</definedName>
    <definedName name="_PP14" localSheetId="11" hidden="1">'[12]19.14-15'!#REF!</definedName>
    <definedName name="_PP14" localSheetId="17" hidden="1">'[13]19.14-15'!#REF!</definedName>
    <definedName name="_PP14" localSheetId="19" hidden="1">'[13]19.14-15'!#REF!</definedName>
    <definedName name="_PP14" localSheetId="20" hidden="1">'[13]19.14-15'!#REF!</definedName>
    <definedName name="_PP14" localSheetId="23" hidden="1">'[13]19.14-15'!#REF!</definedName>
    <definedName name="_PP14" localSheetId="15" hidden="1">'[13]19.14-15'!#REF!</definedName>
    <definedName name="_PP14" localSheetId="21" hidden="1">'[13]19.14-15'!#REF!</definedName>
    <definedName name="_PP14" localSheetId="22" hidden="1">'[13]19.14-15'!#REF!</definedName>
    <definedName name="_PP14" localSheetId="18" hidden="1">'[13]19.14-15'!#REF!</definedName>
    <definedName name="_PP14" localSheetId="25" hidden="1">'[13]19.14-15'!#REF!</definedName>
    <definedName name="_PP14" localSheetId="24" hidden="1">'[13]19.14-15'!#REF!</definedName>
    <definedName name="_PP14" localSheetId="27" hidden="1">'[13]19.14-15'!#REF!</definedName>
    <definedName name="_PP14" localSheetId="30" hidden="1">'[13]19.14-15'!#REF!</definedName>
    <definedName name="_PP14" localSheetId="26" hidden="1">'[13]19.14-15'!#REF!</definedName>
    <definedName name="_PP14" localSheetId="28" hidden="1">'[13]19.14-15'!#REF!</definedName>
    <definedName name="_PP14" localSheetId="29" hidden="1">'[13]19.14-15'!#REF!</definedName>
    <definedName name="_PP14" localSheetId="32" hidden="1">'[13]19.14-15'!#REF!</definedName>
    <definedName name="_PP14" localSheetId="33" hidden="1">'[13]19.14-15'!#REF!</definedName>
    <definedName name="_PP14" localSheetId="38" hidden="1">'[13]19.14-15'!#REF!</definedName>
    <definedName name="_PP14" localSheetId="37" hidden="1">'[13]19.14-15'!#REF!</definedName>
    <definedName name="_PP14" localSheetId="34" hidden="1">'[13]19.14-15'!#REF!</definedName>
    <definedName name="_PP14" localSheetId="39" hidden="1">'[13]19.14-15'!#REF!</definedName>
    <definedName name="_PP14" localSheetId="35" hidden="1">'[13]19.14-15'!#REF!</definedName>
    <definedName name="_PP14" localSheetId="36" hidden="1">'[13]19.14-15'!#REF!</definedName>
    <definedName name="_PP14" localSheetId="31" hidden="1">'[13]19.14-15'!#REF!</definedName>
    <definedName name="_PP14" localSheetId="41" hidden="1">'[13]19.14-15'!#REF!</definedName>
    <definedName name="_PP14" localSheetId="40" hidden="1">'[13]19.14-15'!#REF!</definedName>
    <definedName name="_PP14" localSheetId="54" hidden="1">'[13]19.14-15'!#REF!</definedName>
    <definedName name="_PP14" localSheetId="42" hidden="1">'[13]19.14-15'!#REF!</definedName>
    <definedName name="_PP14" localSheetId="44" hidden="1">'[13]19.14-15'!#REF!</definedName>
    <definedName name="_PP14" localSheetId="48" hidden="1">'[13]19.14-15'!#REF!</definedName>
    <definedName name="_PP14" localSheetId="51" hidden="1">'[13]19.14-15'!#REF!</definedName>
    <definedName name="_PP14" localSheetId="45" hidden="1">'[13]19.14-15'!#REF!</definedName>
    <definedName name="_PP14" localSheetId="46" hidden="1">'[13]19.14-15'!#REF!</definedName>
    <definedName name="_PP14" localSheetId="47" hidden="1">'[13]19.14-15'!#REF!</definedName>
    <definedName name="_PP14" localSheetId="50" hidden="1">'[13]19.14-15'!#REF!</definedName>
    <definedName name="_PP14" localSheetId="53" hidden="1">'[13]19.14-15'!#REF!</definedName>
    <definedName name="_PP14" localSheetId="52" hidden="1">'[13]19.14-15'!#REF!</definedName>
    <definedName name="_PP14" localSheetId="57" hidden="1">'[13]19.14-15'!#REF!</definedName>
    <definedName name="_PP14" localSheetId="60" hidden="1">'[13]19.14-15'!#REF!</definedName>
    <definedName name="_PP14" localSheetId="59" hidden="1">'[13]19.14-15'!#REF!</definedName>
    <definedName name="_PP14" localSheetId="58" hidden="1">'[13]19.14-15'!#REF!</definedName>
    <definedName name="_PP14" localSheetId="61" hidden="1">'[13]19.14-15'!#REF!</definedName>
    <definedName name="_PP14" localSheetId="56" hidden="1">'[13]19.14-15'!#REF!</definedName>
    <definedName name="_PP14" localSheetId="55" hidden="1">'[13]19.14-15'!#REF!</definedName>
    <definedName name="_PP14" localSheetId="62" hidden="1">'[13]19.14-15'!#REF!</definedName>
    <definedName name="_PP14" localSheetId="66" hidden="1">'[13]19.14-15'!#REF!</definedName>
    <definedName name="_PP14" localSheetId="63" hidden="1">'[13]19.14-15'!#REF!</definedName>
    <definedName name="_PP14" localSheetId="70" hidden="1">'[13]19.14-15'!#REF!</definedName>
    <definedName name="_PP14" localSheetId="71" hidden="1">'[13]19.14-15'!#REF!</definedName>
    <definedName name="_PP14" localSheetId="68" hidden="1">'[13]19.14-15'!#REF!</definedName>
    <definedName name="_PP14" localSheetId="64" hidden="1">'[13]19.14-15'!#REF!</definedName>
    <definedName name="_PP14" localSheetId="73" hidden="1">'[13]19.14-15'!#REF!</definedName>
    <definedName name="_PP14" localSheetId="74" hidden="1">'[13]19.14-15'!#REF!</definedName>
    <definedName name="_PP14" localSheetId="75" hidden="1">'[13]19.14-15'!#REF!</definedName>
    <definedName name="_PP14" localSheetId="72" hidden="1">'[13]19.14-15'!#REF!</definedName>
    <definedName name="_PP14" hidden="1">'[13]19.14-15'!#REF!</definedName>
    <definedName name="_PP15" localSheetId="4" hidden="1">'[13]19.14-15'!#REF!</definedName>
    <definedName name="_PP15" localSheetId="1" hidden="1">'[13]19.14-15'!#REF!</definedName>
    <definedName name="_PP15" localSheetId="3" hidden="1">'[13]19.14-15'!#REF!</definedName>
    <definedName name="_PP15" localSheetId="2" hidden="1">'[13]19.14-15'!#REF!</definedName>
    <definedName name="_PP15" localSheetId="5" hidden="1">'[12]19.14-15'!#REF!</definedName>
    <definedName name="_PP15" localSheetId="7" hidden="1">'[12]19.14-15'!#REF!</definedName>
    <definedName name="_PP15" localSheetId="6" hidden="1">'[12]19.14-15'!#REF!</definedName>
    <definedName name="_PP15" localSheetId="10" hidden="1">'[12]19.14-15'!#REF!</definedName>
    <definedName name="_PP15" localSheetId="11" hidden="1">'[12]19.14-15'!#REF!</definedName>
    <definedName name="_PP15" localSheetId="17" hidden="1">'[13]19.14-15'!#REF!</definedName>
    <definedName name="_PP15" localSheetId="15" hidden="1">'[13]19.14-15'!#REF!</definedName>
    <definedName name="_PP15" hidden="1">'[13]19.14-15'!#REF!</definedName>
    <definedName name="_PP16" localSheetId="5" hidden="1">'[12]19.14-15'!$D$34:$D$37</definedName>
    <definedName name="_PP16" localSheetId="7" hidden="1">'[12]19.14-15'!$D$34:$D$37</definedName>
    <definedName name="_PP16" localSheetId="6" hidden="1">'[12]19.14-15'!$D$34:$D$37</definedName>
    <definedName name="_PP16" localSheetId="10" hidden="1">'[12]19.14-15'!$D$34:$D$37</definedName>
    <definedName name="_PP16" localSheetId="11" hidden="1">'[12]19.14-15'!$D$34:$D$37</definedName>
    <definedName name="_PP16" hidden="1">'[13]19.14-15'!$D$34:$D$37</definedName>
    <definedName name="_PP17" localSheetId="5" hidden="1">'[12]19.14-15'!$D$34:$D$37</definedName>
    <definedName name="_PP17" localSheetId="7" hidden="1">'[12]19.14-15'!$D$34:$D$37</definedName>
    <definedName name="_PP17" localSheetId="6" hidden="1">'[12]19.14-15'!$D$34:$D$37</definedName>
    <definedName name="_PP17" localSheetId="10" hidden="1">'[12]19.14-15'!$D$34:$D$37</definedName>
    <definedName name="_PP17" localSheetId="11" hidden="1">'[12]19.14-15'!$D$34:$D$37</definedName>
    <definedName name="_PP17" hidden="1">'[13]19.14-15'!$D$34:$D$37</definedName>
    <definedName name="_pp18" localSheetId="5" hidden="1">'[12]19.14-15'!$D$34:$D$37</definedName>
    <definedName name="_pp18" localSheetId="7" hidden="1">'[12]19.14-15'!$D$34:$D$37</definedName>
    <definedName name="_pp18" localSheetId="6" hidden="1">'[12]19.14-15'!$D$34:$D$37</definedName>
    <definedName name="_pp18" localSheetId="10" hidden="1">'[12]19.14-15'!$D$34:$D$37</definedName>
    <definedName name="_pp18" localSheetId="11" hidden="1">'[12]19.14-15'!$D$34:$D$37</definedName>
    <definedName name="_pp18" hidden="1">'[13]19.14-15'!$D$34:$D$37</definedName>
    <definedName name="_pp19" localSheetId="67" hidden="1">'[13]19.14-15'!#REF!</definedName>
    <definedName name="_pp19" localSheetId="69" hidden="1">'[13]19.14-15'!#REF!</definedName>
    <definedName name="_pp19" localSheetId="65" hidden="1">'[13]19.14-15'!#REF!</definedName>
    <definedName name="_pp19" localSheetId="4" hidden="1">'[13]19.14-15'!#REF!</definedName>
    <definedName name="_pp19" localSheetId="1" hidden="1">'[13]19.14-15'!#REF!</definedName>
    <definedName name="_pp19" localSheetId="3" hidden="1">'[13]19.14-15'!#REF!</definedName>
    <definedName name="_pp19" localSheetId="2" hidden="1">'[13]19.14-15'!#REF!</definedName>
    <definedName name="_pp19" localSheetId="5" hidden="1">'[12]19.14-15'!#REF!</definedName>
    <definedName name="_pp19" localSheetId="7" hidden="1">'[12]19.14-15'!#REF!</definedName>
    <definedName name="_pp19" localSheetId="6" hidden="1">'[12]19.14-15'!#REF!</definedName>
    <definedName name="_pp19" localSheetId="10" hidden="1">'[12]19.14-15'!#REF!</definedName>
    <definedName name="_pp19" localSheetId="11" hidden="1">'[12]19.14-15'!#REF!</definedName>
    <definedName name="_pp19" localSheetId="17" hidden="1">'[13]19.14-15'!#REF!</definedName>
    <definedName name="_pp19" localSheetId="19" hidden="1">'[13]19.14-15'!#REF!</definedName>
    <definedName name="_pp19" localSheetId="20" hidden="1">'[13]19.14-15'!#REF!</definedName>
    <definedName name="_pp19" localSheetId="23" hidden="1">'[13]19.14-15'!#REF!</definedName>
    <definedName name="_pp19" localSheetId="15" hidden="1">'[13]19.14-15'!#REF!</definedName>
    <definedName name="_pp19" localSheetId="21" hidden="1">'[13]19.14-15'!#REF!</definedName>
    <definedName name="_pp19" localSheetId="22" hidden="1">'[13]19.14-15'!#REF!</definedName>
    <definedName name="_pp19" localSheetId="18" hidden="1">'[13]19.14-15'!#REF!</definedName>
    <definedName name="_pp19" localSheetId="25" hidden="1">'[13]19.14-15'!#REF!</definedName>
    <definedName name="_pp19" localSheetId="24" hidden="1">'[13]19.14-15'!#REF!</definedName>
    <definedName name="_pp19" localSheetId="27" hidden="1">'[13]19.14-15'!#REF!</definedName>
    <definedName name="_pp19" localSheetId="30" hidden="1">'[13]19.14-15'!#REF!</definedName>
    <definedName name="_pp19" localSheetId="26" hidden="1">'[13]19.14-15'!#REF!</definedName>
    <definedName name="_pp19" localSheetId="28" hidden="1">'[13]19.14-15'!#REF!</definedName>
    <definedName name="_pp19" localSheetId="29" hidden="1">'[13]19.14-15'!#REF!</definedName>
    <definedName name="_pp19" localSheetId="32" hidden="1">'[13]19.14-15'!#REF!</definedName>
    <definedName name="_pp19" localSheetId="33" hidden="1">'[13]19.14-15'!#REF!</definedName>
    <definedName name="_pp19" localSheetId="38" hidden="1">'[13]19.14-15'!#REF!</definedName>
    <definedName name="_pp19" localSheetId="37" hidden="1">'[13]19.14-15'!#REF!</definedName>
    <definedName name="_pp19" localSheetId="34" hidden="1">'[13]19.14-15'!#REF!</definedName>
    <definedName name="_pp19" localSheetId="39" hidden="1">'[13]19.14-15'!#REF!</definedName>
    <definedName name="_pp19" localSheetId="35" hidden="1">'[13]19.14-15'!#REF!</definedName>
    <definedName name="_pp19" localSheetId="36" hidden="1">'[13]19.14-15'!#REF!</definedName>
    <definedName name="_pp19" localSheetId="31" hidden="1">'[13]19.14-15'!#REF!</definedName>
    <definedName name="_pp19" localSheetId="41" hidden="1">'[13]19.14-15'!#REF!</definedName>
    <definedName name="_pp19" localSheetId="40" hidden="1">'[13]19.14-15'!#REF!</definedName>
    <definedName name="_pp19" localSheetId="54" hidden="1">'[13]19.14-15'!#REF!</definedName>
    <definedName name="_pp19" localSheetId="42" hidden="1">'[13]19.14-15'!#REF!</definedName>
    <definedName name="_pp19" localSheetId="44" hidden="1">'[13]19.14-15'!#REF!</definedName>
    <definedName name="_pp19" localSheetId="48" hidden="1">'[13]19.14-15'!#REF!</definedName>
    <definedName name="_pp19" localSheetId="51" hidden="1">'[13]19.14-15'!#REF!</definedName>
    <definedName name="_pp19" localSheetId="45" hidden="1">'[13]19.14-15'!#REF!</definedName>
    <definedName name="_pp19" localSheetId="46" hidden="1">'[13]19.14-15'!#REF!</definedName>
    <definedName name="_pp19" localSheetId="47" hidden="1">'[13]19.14-15'!#REF!</definedName>
    <definedName name="_pp19" localSheetId="43" hidden="1">'[13]19.14-15'!#REF!</definedName>
    <definedName name="_pp19" localSheetId="50" hidden="1">'[13]19.14-15'!#REF!</definedName>
    <definedName name="_pp19" localSheetId="53" hidden="1">'[13]19.14-15'!#REF!</definedName>
    <definedName name="_pp19" localSheetId="52" hidden="1">'[13]19.14-15'!#REF!</definedName>
    <definedName name="_pp19" localSheetId="57" hidden="1">'[13]19.14-15'!#REF!</definedName>
    <definedName name="_pp19" localSheetId="60" hidden="1">'[13]19.14-15'!#REF!</definedName>
    <definedName name="_pp19" localSheetId="59" hidden="1">'[13]19.14-15'!#REF!</definedName>
    <definedName name="_pp19" localSheetId="58" hidden="1">'[13]19.14-15'!#REF!</definedName>
    <definedName name="_pp19" localSheetId="61" hidden="1">'[13]19.14-15'!#REF!</definedName>
    <definedName name="_pp19" localSheetId="56" hidden="1">'[13]19.14-15'!#REF!</definedName>
    <definedName name="_pp19" localSheetId="55" hidden="1">'[13]19.14-15'!#REF!</definedName>
    <definedName name="_pp19" localSheetId="62" hidden="1">'[13]19.14-15'!#REF!</definedName>
    <definedName name="_pp19" localSheetId="66" hidden="1">'[13]19.14-15'!#REF!</definedName>
    <definedName name="_pp19" localSheetId="63" hidden="1">'[13]19.14-15'!#REF!</definedName>
    <definedName name="_pp19" localSheetId="70" hidden="1">'[13]19.14-15'!#REF!</definedName>
    <definedName name="_pp19" localSheetId="71" hidden="1">'[13]19.14-15'!#REF!</definedName>
    <definedName name="_pp19" localSheetId="68" hidden="1">'[13]19.14-15'!#REF!</definedName>
    <definedName name="_pp19" localSheetId="64" hidden="1">'[13]19.14-15'!#REF!</definedName>
    <definedName name="_pp19" localSheetId="73" hidden="1">'[13]19.14-15'!#REF!</definedName>
    <definedName name="_pp19" localSheetId="74" hidden="1">'[13]19.14-15'!#REF!</definedName>
    <definedName name="_pp19" localSheetId="75" hidden="1">'[13]19.14-15'!#REF!</definedName>
    <definedName name="_pp19" localSheetId="72" hidden="1">'[13]19.14-15'!#REF!</definedName>
    <definedName name="_pp19" hidden="1">'[13]19.14-15'!#REF!</definedName>
    <definedName name="_PP2" localSheetId="67">'[13]19.22'!#REF!</definedName>
    <definedName name="_PP2" localSheetId="69">'[13]19.22'!#REF!</definedName>
    <definedName name="_PP2" localSheetId="65">'[13]19.22'!#REF!</definedName>
    <definedName name="_PP2" localSheetId="4">'[13]19.22'!#REF!</definedName>
    <definedName name="_PP2" localSheetId="1">'[13]19.22'!#REF!</definedName>
    <definedName name="_PP2" localSheetId="3">'[13]19.22'!#REF!</definedName>
    <definedName name="_PP2" localSheetId="2">'[13]19.22'!#REF!</definedName>
    <definedName name="_PP2" localSheetId="5">'[12]19.22'!#REF!</definedName>
    <definedName name="_PP2" localSheetId="7">'[12]19.22'!#REF!</definedName>
    <definedName name="_PP2" localSheetId="6">'[12]19.22'!#REF!</definedName>
    <definedName name="_PP2" localSheetId="10">'[12]19.22'!#REF!</definedName>
    <definedName name="_PP2" localSheetId="11">'[12]19.22'!#REF!</definedName>
    <definedName name="_PP2" localSheetId="17">'[13]19.22'!#REF!</definedName>
    <definedName name="_PP2" localSheetId="19">'[13]19.22'!#REF!</definedName>
    <definedName name="_PP2" localSheetId="20">'[13]19.22'!#REF!</definedName>
    <definedName name="_PP2" localSheetId="23">'[13]19.22'!#REF!</definedName>
    <definedName name="_PP2" localSheetId="15">'[13]19.22'!#REF!</definedName>
    <definedName name="_PP2" localSheetId="21">'[13]19.22'!#REF!</definedName>
    <definedName name="_PP2" localSheetId="22">'[13]19.22'!#REF!</definedName>
    <definedName name="_PP2" localSheetId="18">'[13]19.22'!#REF!</definedName>
    <definedName name="_PP2" localSheetId="25">'[13]19.22'!#REF!</definedName>
    <definedName name="_PP2" localSheetId="24">'[13]19.22'!#REF!</definedName>
    <definedName name="_PP2" localSheetId="27">'[13]19.22'!#REF!</definedName>
    <definedName name="_PP2" localSheetId="30">'[13]19.22'!#REF!</definedName>
    <definedName name="_PP2" localSheetId="26">'[13]19.22'!#REF!</definedName>
    <definedName name="_PP2" localSheetId="28">'[13]19.22'!#REF!</definedName>
    <definedName name="_PP2" localSheetId="29">'[13]19.22'!#REF!</definedName>
    <definedName name="_PP2" localSheetId="32">'[13]19.22'!#REF!</definedName>
    <definedName name="_PP2" localSheetId="33">'[13]19.22'!#REF!</definedName>
    <definedName name="_PP2" localSheetId="38">'[13]19.22'!#REF!</definedName>
    <definedName name="_PP2" localSheetId="37">'[13]19.22'!#REF!</definedName>
    <definedName name="_PP2" localSheetId="34">'[13]19.22'!#REF!</definedName>
    <definedName name="_PP2" localSheetId="39">'[13]19.22'!#REF!</definedName>
    <definedName name="_PP2" localSheetId="35">'[13]19.22'!#REF!</definedName>
    <definedName name="_PP2" localSheetId="36">'[13]19.22'!#REF!</definedName>
    <definedName name="_PP2" localSheetId="31">'[13]19.22'!#REF!</definedName>
    <definedName name="_PP2" localSheetId="41">'[13]19.22'!#REF!</definedName>
    <definedName name="_PP2" localSheetId="40">'[13]19.22'!#REF!</definedName>
    <definedName name="_PP2" localSheetId="54">'[13]19.22'!#REF!</definedName>
    <definedName name="_PP2" localSheetId="42">'[13]19.22'!#REF!</definedName>
    <definedName name="_PP2" localSheetId="44">'[13]19.22'!#REF!</definedName>
    <definedName name="_PP2" localSheetId="48">'[13]19.22'!#REF!</definedName>
    <definedName name="_PP2" localSheetId="51">'[13]19.22'!#REF!</definedName>
    <definedName name="_PP2" localSheetId="45">'[13]19.22'!#REF!</definedName>
    <definedName name="_PP2" localSheetId="46">'[13]19.22'!#REF!</definedName>
    <definedName name="_PP2" localSheetId="47">'[13]19.22'!#REF!</definedName>
    <definedName name="_PP2" localSheetId="50">'[13]19.22'!#REF!</definedName>
    <definedName name="_PP2" localSheetId="53">'[13]19.22'!#REF!</definedName>
    <definedName name="_PP2" localSheetId="52">'[13]19.22'!#REF!</definedName>
    <definedName name="_PP2" localSheetId="57">'[13]19.22'!#REF!</definedName>
    <definedName name="_PP2" localSheetId="60">'[13]19.22'!#REF!</definedName>
    <definedName name="_PP2" localSheetId="59">'[13]19.22'!#REF!</definedName>
    <definedName name="_PP2" localSheetId="58">'[13]19.22'!#REF!</definedName>
    <definedName name="_PP2" localSheetId="61">'[13]19.22'!#REF!</definedName>
    <definedName name="_PP2" localSheetId="56">'[13]19.22'!#REF!</definedName>
    <definedName name="_PP2" localSheetId="55">'[13]19.22'!#REF!</definedName>
    <definedName name="_PP2" localSheetId="62">'[13]19.22'!#REF!</definedName>
    <definedName name="_PP2" localSheetId="66">'[13]19.22'!#REF!</definedName>
    <definedName name="_PP2" localSheetId="63">'[13]19.22'!#REF!</definedName>
    <definedName name="_PP2" localSheetId="70">'[13]19.22'!#REF!</definedName>
    <definedName name="_PP2" localSheetId="71">'[13]19.22'!#REF!</definedName>
    <definedName name="_PP2" localSheetId="68">'[13]19.22'!#REF!</definedName>
    <definedName name="_PP2" localSheetId="64">'[13]19.22'!#REF!</definedName>
    <definedName name="_PP2" localSheetId="73">'[13]19.22'!#REF!</definedName>
    <definedName name="_PP2" localSheetId="74">'[13]19.22'!#REF!</definedName>
    <definedName name="_PP2" localSheetId="75">'[13]19.22'!#REF!</definedName>
    <definedName name="_PP2" localSheetId="72">'[13]19.22'!#REF!</definedName>
    <definedName name="_PP2">'[13]19.22'!#REF!</definedName>
    <definedName name="_PP20" localSheetId="4" hidden="1">'[13]19.14-15'!#REF!</definedName>
    <definedName name="_PP20" localSheetId="1" hidden="1">'[13]19.14-15'!#REF!</definedName>
    <definedName name="_PP20" localSheetId="3" hidden="1">'[13]19.14-15'!#REF!</definedName>
    <definedName name="_PP20" localSheetId="2" hidden="1">'[13]19.14-15'!#REF!</definedName>
    <definedName name="_PP20" localSheetId="5" hidden="1">'[12]19.14-15'!#REF!</definedName>
    <definedName name="_PP20" localSheetId="7" hidden="1">'[12]19.14-15'!#REF!</definedName>
    <definedName name="_PP20" localSheetId="6" hidden="1">'[12]19.14-15'!#REF!</definedName>
    <definedName name="_PP20" localSheetId="10" hidden="1">'[12]19.14-15'!#REF!</definedName>
    <definedName name="_PP20" localSheetId="11" hidden="1">'[12]19.14-15'!#REF!</definedName>
    <definedName name="_PP20" localSheetId="17" hidden="1">'[13]19.14-15'!#REF!</definedName>
    <definedName name="_PP20" localSheetId="15" hidden="1">'[13]19.14-15'!#REF!</definedName>
    <definedName name="_PP20" hidden="1">'[13]19.14-15'!#REF!</definedName>
    <definedName name="_PP21" localSheetId="4" hidden="1">'[13]19.14-15'!#REF!</definedName>
    <definedName name="_PP21" localSheetId="1" hidden="1">'[13]19.14-15'!#REF!</definedName>
    <definedName name="_PP21" localSheetId="3" hidden="1">'[13]19.14-15'!#REF!</definedName>
    <definedName name="_PP21" localSheetId="2" hidden="1">'[13]19.14-15'!#REF!</definedName>
    <definedName name="_PP21" localSheetId="5" hidden="1">'[12]19.14-15'!#REF!</definedName>
    <definedName name="_PP21" localSheetId="7" hidden="1">'[12]19.14-15'!#REF!</definedName>
    <definedName name="_PP21" localSheetId="6" hidden="1">'[12]19.14-15'!#REF!</definedName>
    <definedName name="_PP21" localSheetId="10" hidden="1">'[12]19.14-15'!#REF!</definedName>
    <definedName name="_PP21" localSheetId="11" hidden="1">'[12]19.14-15'!#REF!</definedName>
    <definedName name="_PP21" localSheetId="17" hidden="1">'[13]19.14-15'!#REF!</definedName>
    <definedName name="_PP21" localSheetId="15" hidden="1">'[13]19.14-15'!#REF!</definedName>
    <definedName name="_PP21" hidden="1">'[13]19.14-15'!#REF!</definedName>
    <definedName name="_PP22" localSheetId="5" hidden="1">'[12]19.14-15'!#REF!</definedName>
    <definedName name="_PP22" localSheetId="7" hidden="1">'[12]19.14-15'!#REF!</definedName>
    <definedName name="_PP22" localSheetId="6" hidden="1">'[12]19.14-15'!#REF!</definedName>
    <definedName name="_PP22" localSheetId="10" hidden="1">'[12]19.14-15'!#REF!</definedName>
    <definedName name="_PP22" localSheetId="11" hidden="1">'[12]19.14-15'!#REF!</definedName>
    <definedName name="_PP22" localSheetId="17" hidden="1">'[13]19.14-15'!#REF!</definedName>
    <definedName name="_PP22" localSheetId="15" hidden="1">'[13]19.14-15'!#REF!</definedName>
    <definedName name="_PP22" hidden="1">'[13]19.14-15'!#REF!</definedName>
    <definedName name="_pp23" localSheetId="5" hidden="1">'[12]19.14-15'!#REF!</definedName>
    <definedName name="_pp23" localSheetId="7" hidden="1">'[12]19.14-15'!#REF!</definedName>
    <definedName name="_pp23" localSheetId="6" hidden="1">'[12]19.14-15'!#REF!</definedName>
    <definedName name="_pp23" localSheetId="10" hidden="1">'[12]19.14-15'!#REF!</definedName>
    <definedName name="_pp23" localSheetId="11" hidden="1">'[12]19.14-15'!#REF!</definedName>
    <definedName name="_pp23" localSheetId="17" hidden="1">'[13]19.14-15'!#REF!</definedName>
    <definedName name="_pp23" localSheetId="15" hidden="1">'[13]19.14-15'!#REF!</definedName>
    <definedName name="_pp23" hidden="1">'[13]19.14-15'!#REF!</definedName>
    <definedName name="_pp24" localSheetId="5" hidden="1">'[12]19.14-15'!#REF!</definedName>
    <definedName name="_pp24" localSheetId="7" hidden="1">'[12]19.14-15'!#REF!</definedName>
    <definedName name="_pp24" localSheetId="6" hidden="1">'[12]19.14-15'!#REF!</definedName>
    <definedName name="_pp24" localSheetId="10" hidden="1">'[12]19.14-15'!#REF!</definedName>
    <definedName name="_pp24" localSheetId="11" hidden="1">'[12]19.14-15'!#REF!</definedName>
    <definedName name="_pp24" localSheetId="17" hidden="1">'[13]19.14-15'!#REF!</definedName>
    <definedName name="_pp24" localSheetId="15" hidden="1">'[13]19.14-15'!#REF!</definedName>
    <definedName name="_pp24" hidden="1">'[13]19.14-15'!#REF!</definedName>
    <definedName name="_pp25" localSheetId="5" hidden="1">'[12]19.14-15'!#REF!</definedName>
    <definedName name="_pp25" localSheetId="7" hidden="1">'[12]19.14-15'!#REF!</definedName>
    <definedName name="_pp25" localSheetId="6" hidden="1">'[12]19.14-15'!#REF!</definedName>
    <definedName name="_pp25" localSheetId="10" hidden="1">'[12]19.14-15'!#REF!</definedName>
    <definedName name="_pp25" localSheetId="11" hidden="1">'[12]19.14-15'!#REF!</definedName>
    <definedName name="_pp25" localSheetId="17" hidden="1">'[13]19.14-15'!#REF!</definedName>
    <definedName name="_pp25" localSheetId="15" hidden="1">'[13]19.14-15'!#REF!</definedName>
    <definedName name="_pp25" hidden="1">'[13]19.14-15'!#REF!</definedName>
    <definedName name="_pp26" localSheetId="5" hidden="1">'[12]19.14-15'!#REF!</definedName>
    <definedName name="_pp26" localSheetId="7" hidden="1">'[12]19.14-15'!#REF!</definedName>
    <definedName name="_pp26" localSheetId="6" hidden="1">'[12]19.14-15'!#REF!</definedName>
    <definedName name="_pp26" localSheetId="10" hidden="1">'[12]19.14-15'!#REF!</definedName>
    <definedName name="_pp26" localSheetId="11" hidden="1">'[12]19.14-15'!#REF!</definedName>
    <definedName name="_pp26" localSheetId="17" hidden="1">'[13]19.14-15'!#REF!</definedName>
    <definedName name="_pp26" localSheetId="15" hidden="1">'[13]19.14-15'!#REF!</definedName>
    <definedName name="_pp26" hidden="1">'[13]19.14-15'!#REF!</definedName>
    <definedName name="_pp27" localSheetId="5" hidden="1">'[12]19.14-15'!#REF!</definedName>
    <definedName name="_pp27" localSheetId="7" hidden="1">'[12]19.14-15'!#REF!</definedName>
    <definedName name="_pp27" localSheetId="6" hidden="1">'[12]19.14-15'!#REF!</definedName>
    <definedName name="_pp27" localSheetId="10" hidden="1">'[12]19.14-15'!#REF!</definedName>
    <definedName name="_pp27" localSheetId="11" hidden="1">'[12]19.14-15'!#REF!</definedName>
    <definedName name="_pp27" localSheetId="17" hidden="1">'[13]19.14-15'!#REF!</definedName>
    <definedName name="_pp27" localSheetId="15" hidden="1">'[13]19.14-15'!#REF!</definedName>
    <definedName name="_pp27" hidden="1">'[13]19.14-15'!#REF!</definedName>
    <definedName name="_PP3" localSheetId="5">[14]GANADE1!$B$79</definedName>
    <definedName name="_PP3" localSheetId="7">[14]GANADE1!$B$79</definedName>
    <definedName name="_PP3" localSheetId="6">[14]GANADE1!$B$79</definedName>
    <definedName name="_PP3" localSheetId="10">[14]GANADE1!$B$79</definedName>
    <definedName name="_PP3" localSheetId="11">[14]GANADE1!$B$79</definedName>
    <definedName name="_PP3">[15]GANADE1!$B$79</definedName>
    <definedName name="_PP4" localSheetId="5">'[12]19.11-12'!$B$51</definedName>
    <definedName name="_PP4" localSheetId="7">'[12]19.11-12'!$B$51</definedName>
    <definedName name="_PP4" localSheetId="6">'[12]19.11-12'!$B$51</definedName>
    <definedName name="_PP4" localSheetId="10">'[12]19.11-12'!$B$51</definedName>
    <definedName name="_PP4" localSheetId="11">'[12]19.11-12'!$B$51</definedName>
    <definedName name="_PP4">'[13]19.11-12'!$B$51</definedName>
    <definedName name="_PP5" localSheetId="5" hidden="1">'[12]19.14-15'!$B$34:$B$37</definedName>
    <definedName name="_PP5" localSheetId="7" hidden="1">'[12]19.14-15'!$B$34:$B$37</definedName>
    <definedName name="_PP5" localSheetId="6" hidden="1">'[12]19.14-15'!$B$34:$B$37</definedName>
    <definedName name="_PP5" localSheetId="10" hidden="1">'[12]19.14-15'!$B$34:$B$37</definedName>
    <definedName name="_PP5" localSheetId="11" hidden="1">'[12]19.14-15'!$B$34:$B$37</definedName>
    <definedName name="_PP5" hidden="1">'[13]19.14-15'!$B$34:$B$37</definedName>
    <definedName name="_PP6" localSheetId="5" hidden="1">'[12]19.14-15'!$B$34:$B$37</definedName>
    <definedName name="_PP6" localSheetId="7" hidden="1">'[12]19.14-15'!$B$34:$B$37</definedName>
    <definedName name="_PP6" localSheetId="6" hidden="1">'[12]19.14-15'!$B$34:$B$37</definedName>
    <definedName name="_PP6" localSheetId="10" hidden="1">'[12]19.14-15'!$B$34:$B$37</definedName>
    <definedName name="_PP6" localSheetId="11" hidden="1">'[12]19.14-15'!$B$34:$B$37</definedName>
    <definedName name="_PP6" hidden="1">'[13]19.14-15'!$B$34:$B$37</definedName>
    <definedName name="_PP7" localSheetId="67" hidden="1">'[13]19.14-15'!#REF!</definedName>
    <definedName name="_PP7" localSheetId="69" hidden="1">'[13]19.14-15'!#REF!</definedName>
    <definedName name="_PP7" localSheetId="65" hidden="1">'[13]19.14-15'!#REF!</definedName>
    <definedName name="_PP7" localSheetId="4" hidden="1">'[13]19.14-15'!#REF!</definedName>
    <definedName name="_PP7" localSheetId="1" hidden="1">'[13]19.14-15'!#REF!</definedName>
    <definedName name="_PP7" localSheetId="3" hidden="1">'[13]19.14-15'!#REF!</definedName>
    <definedName name="_PP7" localSheetId="2" hidden="1">'[13]19.14-15'!#REF!</definedName>
    <definedName name="_PP7" localSheetId="5" hidden="1">'[12]19.14-15'!#REF!</definedName>
    <definedName name="_PP7" localSheetId="7" hidden="1">'[12]19.14-15'!#REF!</definedName>
    <definedName name="_PP7" localSheetId="6" hidden="1">'[12]19.14-15'!#REF!</definedName>
    <definedName name="_PP7" localSheetId="10" hidden="1">'[12]19.14-15'!#REF!</definedName>
    <definedName name="_PP7" localSheetId="11" hidden="1">'[12]19.14-15'!#REF!</definedName>
    <definedName name="_PP7" localSheetId="17" hidden="1">'[13]19.14-15'!#REF!</definedName>
    <definedName name="_PP7" localSheetId="19" hidden="1">'[13]19.14-15'!#REF!</definedName>
    <definedName name="_PP7" localSheetId="20" hidden="1">'[13]19.14-15'!#REF!</definedName>
    <definedName name="_PP7" localSheetId="23" hidden="1">'[13]19.14-15'!#REF!</definedName>
    <definedName name="_PP7" localSheetId="15" hidden="1">'[13]19.14-15'!#REF!</definedName>
    <definedName name="_PP7" localSheetId="21" hidden="1">'[13]19.14-15'!#REF!</definedName>
    <definedName name="_PP7" localSheetId="22" hidden="1">'[13]19.14-15'!#REF!</definedName>
    <definedName name="_PP7" localSheetId="18" hidden="1">'[13]19.14-15'!#REF!</definedName>
    <definedName name="_PP7" localSheetId="25" hidden="1">'[13]19.14-15'!#REF!</definedName>
    <definedName name="_PP7" localSheetId="24" hidden="1">'[13]19.14-15'!#REF!</definedName>
    <definedName name="_PP7" localSheetId="27" hidden="1">'[13]19.14-15'!#REF!</definedName>
    <definedName name="_PP7" localSheetId="30" hidden="1">'[13]19.14-15'!#REF!</definedName>
    <definedName name="_PP7" localSheetId="26" hidden="1">'[13]19.14-15'!#REF!</definedName>
    <definedName name="_PP7" localSheetId="28" hidden="1">'[13]19.14-15'!#REF!</definedName>
    <definedName name="_PP7" localSheetId="29" hidden="1">'[13]19.14-15'!#REF!</definedName>
    <definedName name="_PP7" localSheetId="32" hidden="1">'[13]19.14-15'!#REF!</definedName>
    <definedName name="_PP7" localSheetId="33" hidden="1">'[13]19.14-15'!#REF!</definedName>
    <definedName name="_PP7" localSheetId="38" hidden="1">'[13]19.14-15'!#REF!</definedName>
    <definedName name="_PP7" localSheetId="37" hidden="1">'[13]19.14-15'!#REF!</definedName>
    <definedName name="_PP7" localSheetId="34" hidden="1">'[13]19.14-15'!#REF!</definedName>
    <definedName name="_PP7" localSheetId="39" hidden="1">'[13]19.14-15'!#REF!</definedName>
    <definedName name="_PP7" localSheetId="35" hidden="1">'[13]19.14-15'!#REF!</definedName>
    <definedName name="_PP7" localSheetId="36" hidden="1">'[13]19.14-15'!#REF!</definedName>
    <definedName name="_PP7" localSheetId="31" hidden="1">'[13]19.14-15'!#REF!</definedName>
    <definedName name="_PP7" localSheetId="41" hidden="1">'[13]19.14-15'!#REF!</definedName>
    <definedName name="_PP7" localSheetId="40" hidden="1">'[13]19.14-15'!#REF!</definedName>
    <definedName name="_PP7" localSheetId="54" hidden="1">'[13]19.14-15'!#REF!</definedName>
    <definedName name="_PP7" localSheetId="42" hidden="1">'[13]19.14-15'!#REF!</definedName>
    <definedName name="_PP7" localSheetId="44" hidden="1">'[13]19.14-15'!#REF!</definedName>
    <definedName name="_PP7" localSheetId="48" hidden="1">'[13]19.14-15'!#REF!</definedName>
    <definedName name="_PP7" localSheetId="51" hidden="1">'[13]19.14-15'!#REF!</definedName>
    <definedName name="_PP7" localSheetId="45" hidden="1">'[13]19.14-15'!#REF!</definedName>
    <definedName name="_PP7" localSheetId="46" hidden="1">'[13]19.14-15'!#REF!</definedName>
    <definedName name="_PP7" localSheetId="47" hidden="1">'[13]19.14-15'!#REF!</definedName>
    <definedName name="_PP7" localSheetId="43" hidden="1">'[13]19.14-15'!#REF!</definedName>
    <definedName name="_PP7" localSheetId="50" hidden="1">'[13]19.14-15'!#REF!</definedName>
    <definedName name="_PP7" localSheetId="53" hidden="1">'[13]19.14-15'!#REF!</definedName>
    <definedName name="_PP7" localSheetId="52" hidden="1">'[13]19.14-15'!#REF!</definedName>
    <definedName name="_PP7" localSheetId="57" hidden="1">'[13]19.14-15'!#REF!</definedName>
    <definedName name="_PP7" localSheetId="60" hidden="1">'[13]19.14-15'!#REF!</definedName>
    <definedName name="_PP7" localSheetId="59" hidden="1">'[13]19.14-15'!#REF!</definedName>
    <definedName name="_PP7" localSheetId="58" hidden="1">'[13]19.14-15'!#REF!</definedName>
    <definedName name="_PP7" localSheetId="61" hidden="1">'[13]19.14-15'!#REF!</definedName>
    <definedName name="_PP7" localSheetId="56" hidden="1">'[13]19.14-15'!#REF!</definedName>
    <definedName name="_PP7" localSheetId="55" hidden="1">'[13]19.14-15'!#REF!</definedName>
    <definedName name="_PP7" localSheetId="62" hidden="1">'[13]19.14-15'!#REF!</definedName>
    <definedName name="_PP7" localSheetId="66" hidden="1">'[13]19.14-15'!#REF!</definedName>
    <definedName name="_PP7" localSheetId="63" hidden="1">'[13]19.14-15'!#REF!</definedName>
    <definedName name="_PP7" localSheetId="70" hidden="1">'[13]19.14-15'!#REF!</definedName>
    <definedName name="_PP7" localSheetId="71" hidden="1">'[13]19.14-15'!#REF!</definedName>
    <definedName name="_PP7" localSheetId="68" hidden="1">'[13]19.14-15'!#REF!</definedName>
    <definedName name="_PP7" localSheetId="64" hidden="1">'[13]19.14-15'!#REF!</definedName>
    <definedName name="_PP7" localSheetId="73" hidden="1">'[13]19.14-15'!#REF!</definedName>
    <definedName name="_PP7" localSheetId="74" hidden="1">'[13]19.14-15'!#REF!</definedName>
    <definedName name="_PP7" localSheetId="75" hidden="1">'[13]19.14-15'!#REF!</definedName>
    <definedName name="_PP7" localSheetId="72" hidden="1">'[13]19.14-15'!#REF!</definedName>
    <definedName name="_PP7" hidden="1">'[13]19.14-15'!#REF!</definedName>
    <definedName name="_PP8" localSheetId="67" hidden="1">'[13]19.14-15'!#REF!</definedName>
    <definedName name="_PP8" localSheetId="69" hidden="1">'[13]19.14-15'!#REF!</definedName>
    <definedName name="_PP8" localSheetId="65" hidden="1">'[13]19.14-15'!#REF!</definedName>
    <definedName name="_PP8" localSheetId="4" hidden="1">'[13]19.14-15'!#REF!</definedName>
    <definedName name="_PP8" localSheetId="1" hidden="1">'[13]19.14-15'!#REF!</definedName>
    <definedName name="_PP8" localSheetId="3" hidden="1">'[13]19.14-15'!#REF!</definedName>
    <definedName name="_PP8" localSheetId="2" hidden="1">'[13]19.14-15'!#REF!</definedName>
    <definedName name="_PP8" localSheetId="5" hidden="1">'[12]19.14-15'!#REF!</definedName>
    <definedName name="_PP8" localSheetId="7" hidden="1">'[12]19.14-15'!#REF!</definedName>
    <definedName name="_PP8" localSheetId="6" hidden="1">'[12]19.14-15'!#REF!</definedName>
    <definedName name="_PP8" localSheetId="10" hidden="1">'[12]19.14-15'!#REF!</definedName>
    <definedName name="_PP8" localSheetId="11" hidden="1">'[12]19.14-15'!#REF!</definedName>
    <definedName name="_PP8" localSheetId="17" hidden="1">'[13]19.14-15'!#REF!</definedName>
    <definedName name="_PP8" localSheetId="19" hidden="1">'[13]19.14-15'!#REF!</definedName>
    <definedName name="_PP8" localSheetId="20" hidden="1">'[13]19.14-15'!#REF!</definedName>
    <definedName name="_PP8" localSheetId="23" hidden="1">'[13]19.14-15'!#REF!</definedName>
    <definedName name="_PP8" localSheetId="15" hidden="1">'[13]19.14-15'!#REF!</definedName>
    <definedName name="_PP8" localSheetId="21" hidden="1">'[13]19.14-15'!#REF!</definedName>
    <definedName name="_PP8" localSheetId="22" hidden="1">'[13]19.14-15'!#REF!</definedName>
    <definedName name="_PP8" localSheetId="18" hidden="1">'[13]19.14-15'!#REF!</definedName>
    <definedName name="_PP8" localSheetId="25" hidden="1">'[13]19.14-15'!#REF!</definedName>
    <definedName name="_PP8" localSheetId="24" hidden="1">'[13]19.14-15'!#REF!</definedName>
    <definedName name="_PP8" localSheetId="27" hidden="1">'[13]19.14-15'!#REF!</definedName>
    <definedName name="_PP8" localSheetId="30" hidden="1">'[13]19.14-15'!#REF!</definedName>
    <definedName name="_PP8" localSheetId="26" hidden="1">'[13]19.14-15'!#REF!</definedName>
    <definedName name="_PP8" localSheetId="28" hidden="1">'[13]19.14-15'!#REF!</definedName>
    <definedName name="_PP8" localSheetId="29" hidden="1">'[13]19.14-15'!#REF!</definedName>
    <definedName name="_PP8" localSheetId="32" hidden="1">'[13]19.14-15'!#REF!</definedName>
    <definedName name="_PP8" localSheetId="33" hidden="1">'[13]19.14-15'!#REF!</definedName>
    <definedName name="_PP8" localSheetId="38" hidden="1">'[13]19.14-15'!#REF!</definedName>
    <definedName name="_PP8" localSheetId="37" hidden="1">'[13]19.14-15'!#REF!</definedName>
    <definedName name="_PP8" localSheetId="34" hidden="1">'[13]19.14-15'!#REF!</definedName>
    <definedName name="_PP8" localSheetId="39" hidden="1">'[13]19.14-15'!#REF!</definedName>
    <definedName name="_PP8" localSheetId="35" hidden="1">'[13]19.14-15'!#REF!</definedName>
    <definedName name="_PP8" localSheetId="36" hidden="1">'[13]19.14-15'!#REF!</definedName>
    <definedName name="_PP8" localSheetId="31" hidden="1">'[13]19.14-15'!#REF!</definedName>
    <definedName name="_PP8" localSheetId="41" hidden="1">'[13]19.14-15'!#REF!</definedName>
    <definedName name="_PP8" localSheetId="40" hidden="1">'[13]19.14-15'!#REF!</definedName>
    <definedName name="_PP8" localSheetId="54" hidden="1">'[13]19.14-15'!#REF!</definedName>
    <definedName name="_PP8" localSheetId="42" hidden="1">'[13]19.14-15'!#REF!</definedName>
    <definedName name="_PP8" localSheetId="44" hidden="1">'[13]19.14-15'!#REF!</definedName>
    <definedName name="_PP8" localSheetId="48" hidden="1">'[13]19.14-15'!#REF!</definedName>
    <definedName name="_PP8" localSheetId="51" hidden="1">'[13]19.14-15'!#REF!</definedName>
    <definedName name="_PP8" localSheetId="45" hidden="1">'[13]19.14-15'!#REF!</definedName>
    <definedName name="_PP8" localSheetId="46" hidden="1">'[13]19.14-15'!#REF!</definedName>
    <definedName name="_PP8" localSheetId="47" hidden="1">'[13]19.14-15'!#REF!</definedName>
    <definedName name="_PP8" localSheetId="50" hidden="1">'[13]19.14-15'!#REF!</definedName>
    <definedName name="_PP8" localSheetId="53" hidden="1">'[13]19.14-15'!#REF!</definedName>
    <definedName name="_PP8" localSheetId="52" hidden="1">'[13]19.14-15'!#REF!</definedName>
    <definedName name="_PP8" localSheetId="57" hidden="1">'[13]19.14-15'!#REF!</definedName>
    <definedName name="_PP8" localSheetId="60" hidden="1">'[13]19.14-15'!#REF!</definedName>
    <definedName name="_PP8" localSheetId="59" hidden="1">'[13]19.14-15'!#REF!</definedName>
    <definedName name="_PP8" localSheetId="58" hidden="1">'[13]19.14-15'!#REF!</definedName>
    <definedName name="_PP8" localSheetId="61" hidden="1">'[13]19.14-15'!#REF!</definedName>
    <definedName name="_PP8" localSheetId="56" hidden="1">'[13]19.14-15'!#REF!</definedName>
    <definedName name="_PP8" localSheetId="55" hidden="1">'[13]19.14-15'!#REF!</definedName>
    <definedName name="_PP8" localSheetId="62" hidden="1">'[13]19.14-15'!#REF!</definedName>
    <definedName name="_PP8" localSheetId="66" hidden="1">'[13]19.14-15'!#REF!</definedName>
    <definedName name="_PP8" localSheetId="63" hidden="1">'[13]19.14-15'!#REF!</definedName>
    <definedName name="_PP8" localSheetId="70" hidden="1">'[13]19.14-15'!#REF!</definedName>
    <definedName name="_PP8" localSheetId="71" hidden="1">'[13]19.14-15'!#REF!</definedName>
    <definedName name="_PP8" localSheetId="68" hidden="1">'[13]19.14-15'!#REF!</definedName>
    <definedName name="_PP8" localSheetId="64" hidden="1">'[13]19.14-15'!#REF!</definedName>
    <definedName name="_PP8" localSheetId="73" hidden="1">'[13]19.14-15'!#REF!</definedName>
    <definedName name="_PP8" localSheetId="74" hidden="1">'[13]19.14-15'!#REF!</definedName>
    <definedName name="_PP8" localSheetId="75" hidden="1">'[13]19.14-15'!#REF!</definedName>
    <definedName name="_PP8" localSheetId="72" hidden="1">'[13]19.14-15'!#REF!</definedName>
    <definedName name="_PP8" hidden="1">'[13]19.14-15'!#REF!</definedName>
    <definedName name="_PP9" localSheetId="4" hidden="1">'[13]19.14-15'!#REF!</definedName>
    <definedName name="_PP9" localSheetId="1" hidden="1">'[13]19.14-15'!#REF!</definedName>
    <definedName name="_PP9" localSheetId="3" hidden="1">'[13]19.14-15'!#REF!</definedName>
    <definedName name="_PP9" localSheetId="2" hidden="1">'[13]19.14-15'!#REF!</definedName>
    <definedName name="_PP9" localSheetId="5" hidden="1">'[12]19.14-15'!#REF!</definedName>
    <definedName name="_PP9" localSheetId="7" hidden="1">'[12]19.14-15'!#REF!</definedName>
    <definedName name="_PP9" localSheetId="6" hidden="1">'[12]19.14-15'!#REF!</definedName>
    <definedName name="_PP9" localSheetId="10" hidden="1">'[12]19.14-15'!#REF!</definedName>
    <definedName name="_PP9" localSheetId="11" hidden="1">'[12]19.14-15'!#REF!</definedName>
    <definedName name="_PP9" localSheetId="17" hidden="1">'[13]19.14-15'!#REF!</definedName>
    <definedName name="_PP9" localSheetId="15" hidden="1">'[13]19.14-15'!#REF!</definedName>
    <definedName name="_PP9" hidden="1">'[13]19.14-15'!#REF!</definedName>
    <definedName name="_SUP1">#N/A</definedName>
    <definedName name="_SUP2">#N/A</definedName>
    <definedName name="_SUP3">#N/A</definedName>
    <definedName name="_xlchart.v2.0" localSheetId="67" hidden="1">#REF!</definedName>
    <definedName name="_xlchart.v2.0" localSheetId="69" hidden="1">#REF!</definedName>
    <definedName name="_xlchart.v2.0" localSheetId="65" hidden="1">#REF!</definedName>
    <definedName name="_xlchart.v2.0" localSheetId="17" hidden="1">#REF!</definedName>
    <definedName name="_xlchart.v2.0" localSheetId="19" hidden="1">#REF!</definedName>
    <definedName name="_xlchart.v2.0" localSheetId="20" hidden="1">#REF!</definedName>
    <definedName name="_xlchart.v2.0" localSheetId="23" hidden="1">#REF!</definedName>
    <definedName name="_xlchart.v2.0" localSheetId="15" hidden="1">#REF!</definedName>
    <definedName name="_xlchart.v2.0" localSheetId="21" hidden="1">#REF!</definedName>
    <definedName name="_xlchart.v2.0" localSheetId="22" hidden="1">#REF!</definedName>
    <definedName name="_xlchart.v2.0" localSheetId="18" hidden="1">#REF!</definedName>
    <definedName name="_xlchart.v2.0" localSheetId="25" hidden="1">#REF!</definedName>
    <definedName name="_xlchart.v2.0" localSheetId="24" hidden="1">#REF!</definedName>
    <definedName name="_xlchart.v2.0" localSheetId="27" hidden="1">#REF!</definedName>
    <definedName name="_xlchart.v2.0" localSheetId="30" hidden="1">#REF!</definedName>
    <definedName name="_xlchart.v2.0" localSheetId="26" hidden="1">#REF!</definedName>
    <definedName name="_xlchart.v2.0" localSheetId="28" hidden="1">#REF!</definedName>
    <definedName name="_xlchart.v2.0" localSheetId="29" hidden="1">#REF!</definedName>
    <definedName name="_xlchart.v2.0" localSheetId="32" hidden="1">#REF!</definedName>
    <definedName name="_xlchart.v2.0" localSheetId="33" hidden="1">#REF!</definedName>
    <definedName name="_xlchart.v2.0" localSheetId="38" hidden="1">#REF!</definedName>
    <definedName name="_xlchart.v2.0" localSheetId="37" hidden="1">#REF!</definedName>
    <definedName name="_xlchart.v2.0" localSheetId="34" hidden="1">#REF!</definedName>
    <definedName name="_xlchart.v2.0" localSheetId="39" hidden="1">#REF!</definedName>
    <definedName name="_xlchart.v2.0" localSheetId="35" hidden="1">#REF!</definedName>
    <definedName name="_xlchart.v2.0" localSheetId="36" hidden="1">#REF!</definedName>
    <definedName name="_xlchart.v2.0" localSheetId="31" hidden="1">#REF!</definedName>
    <definedName name="_xlchart.v2.0" localSheetId="41" hidden="1">#REF!</definedName>
    <definedName name="_xlchart.v2.0" localSheetId="40" hidden="1">#REF!</definedName>
    <definedName name="_xlchart.v2.0" localSheetId="54" hidden="1">#REF!</definedName>
    <definedName name="_xlchart.v2.0" localSheetId="42" hidden="1">#REF!</definedName>
    <definedName name="_xlchart.v2.0" localSheetId="44" hidden="1">#REF!</definedName>
    <definedName name="_xlchart.v2.0" localSheetId="48" hidden="1">#REF!</definedName>
    <definedName name="_xlchart.v2.0" localSheetId="51" hidden="1">#REF!</definedName>
    <definedName name="_xlchart.v2.0" localSheetId="45" hidden="1">#REF!</definedName>
    <definedName name="_xlchart.v2.0" localSheetId="46" hidden="1">#REF!</definedName>
    <definedName name="_xlchart.v2.0" localSheetId="47" hidden="1">#REF!</definedName>
    <definedName name="_xlchart.v2.0" localSheetId="50" hidden="1">#REF!</definedName>
    <definedName name="_xlchart.v2.0" localSheetId="53" hidden="1">#REF!</definedName>
    <definedName name="_xlchart.v2.0" localSheetId="52" hidden="1">#REF!</definedName>
    <definedName name="_xlchart.v2.0" localSheetId="57" hidden="1">#REF!</definedName>
    <definedName name="_xlchart.v2.0" localSheetId="60" hidden="1">#REF!</definedName>
    <definedName name="_xlchart.v2.0" localSheetId="59" hidden="1">#REF!</definedName>
    <definedName name="_xlchart.v2.0" localSheetId="58" hidden="1">#REF!</definedName>
    <definedName name="_xlchart.v2.0" localSheetId="61" hidden="1">#REF!</definedName>
    <definedName name="_xlchart.v2.0" localSheetId="56" hidden="1">#REF!</definedName>
    <definedName name="_xlchart.v2.0" localSheetId="55" hidden="1">#REF!</definedName>
    <definedName name="_xlchart.v2.0" localSheetId="62" hidden="1">#REF!</definedName>
    <definedName name="_xlchart.v2.0" localSheetId="66" hidden="1">#REF!</definedName>
    <definedName name="_xlchart.v2.0" localSheetId="63" hidden="1">#REF!</definedName>
    <definedName name="_xlchart.v2.0" localSheetId="70" hidden="1">#REF!</definedName>
    <definedName name="_xlchart.v2.0" localSheetId="71" hidden="1">#REF!</definedName>
    <definedName name="_xlchart.v2.0" localSheetId="68" hidden="1">#REF!</definedName>
    <definedName name="_xlchart.v2.0" localSheetId="64" hidden="1">#REF!</definedName>
    <definedName name="_xlchart.v2.0" localSheetId="73" hidden="1">#REF!</definedName>
    <definedName name="_xlchart.v2.0" localSheetId="74" hidden="1">#REF!</definedName>
    <definedName name="_xlchart.v2.0" localSheetId="75" hidden="1">#REF!</definedName>
    <definedName name="_xlchart.v2.0" localSheetId="72" hidden="1">#REF!</definedName>
    <definedName name="_xlchart.v2.0" hidden="1">#REF!</definedName>
    <definedName name="_xlchart.v2.1" localSheetId="67" hidden="1">#REF!</definedName>
    <definedName name="_xlchart.v2.1" localSheetId="69" hidden="1">#REF!</definedName>
    <definedName name="_xlchart.v2.1" localSheetId="65" hidden="1">#REF!</definedName>
    <definedName name="_xlchart.v2.1" localSheetId="17" hidden="1">#REF!</definedName>
    <definedName name="_xlchart.v2.1" localSheetId="19" hidden="1">#REF!</definedName>
    <definedName name="_xlchart.v2.1" localSheetId="20" hidden="1">#REF!</definedName>
    <definedName name="_xlchart.v2.1" localSheetId="23" hidden="1">#REF!</definedName>
    <definedName name="_xlchart.v2.1" localSheetId="15" hidden="1">#REF!</definedName>
    <definedName name="_xlchart.v2.1" localSheetId="21" hidden="1">#REF!</definedName>
    <definedName name="_xlchart.v2.1" localSheetId="22" hidden="1">#REF!</definedName>
    <definedName name="_xlchart.v2.1" localSheetId="18" hidden="1">#REF!</definedName>
    <definedName name="_xlchart.v2.1" localSheetId="25" hidden="1">#REF!</definedName>
    <definedName name="_xlchart.v2.1" localSheetId="24" hidden="1">#REF!</definedName>
    <definedName name="_xlchart.v2.1" localSheetId="27" hidden="1">#REF!</definedName>
    <definedName name="_xlchart.v2.1" localSheetId="30" hidden="1">#REF!</definedName>
    <definedName name="_xlchart.v2.1" localSheetId="26" hidden="1">#REF!</definedName>
    <definedName name="_xlchart.v2.1" localSheetId="28" hidden="1">#REF!</definedName>
    <definedName name="_xlchart.v2.1" localSheetId="29" hidden="1">#REF!</definedName>
    <definedName name="_xlchart.v2.1" localSheetId="32" hidden="1">#REF!</definedName>
    <definedName name="_xlchart.v2.1" localSheetId="33" hidden="1">#REF!</definedName>
    <definedName name="_xlchart.v2.1" localSheetId="38" hidden="1">#REF!</definedName>
    <definedName name="_xlchart.v2.1" localSheetId="37" hidden="1">#REF!</definedName>
    <definedName name="_xlchart.v2.1" localSheetId="34" hidden="1">#REF!</definedName>
    <definedName name="_xlchart.v2.1" localSheetId="39" hidden="1">#REF!</definedName>
    <definedName name="_xlchart.v2.1" localSheetId="35" hidden="1">#REF!</definedName>
    <definedName name="_xlchart.v2.1" localSheetId="36" hidden="1">#REF!</definedName>
    <definedName name="_xlchart.v2.1" localSheetId="31" hidden="1">#REF!</definedName>
    <definedName name="_xlchart.v2.1" localSheetId="41" hidden="1">#REF!</definedName>
    <definedName name="_xlchart.v2.1" localSheetId="40" hidden="1">#REF!</definedName>
    <definedName name="_xlchart.v2.1" localSheetId="54" hidden="1">#REF!</definedName>
    <definedName name="_xlchart.v2.1" localSheetId="42" hidden="1">#REF!</definedName>
    <definedName name="_xlchart.v2.1" localSheetId="44" hidden="1">#REF!</definedName>
    <definedName name="_xlchart.v2.1" localSheetId="48" hidden="1">#REF!</definedName>
    <definedName name="_xlchart.v2.1" localSheetId="51" hidden="1">#REF!</definedName>
    <definedName name="_xlchart.v2.1" localSheetId="45" hidden="1">#REF!</definedName>
    <definedName name="_xlchart.v2.1" localSheetId="46" hidden="1">#REF!</definedName>
    <definedName name="_xlchart.v2.1" localSheetId="47" hidden="1">#REF!</definedName>
    <definedName name="_xlchart.v2.1" localSheetId="50" hidden="1">#REF!</definedName>
    <definedName name="_xlchart.v2.1" localSheetId="53" hidden="1">#REF!</definedName>
    <definedName name="_xlchart.v2.1" localSheetId="52" hidden="1">#REF!</definedName>
    <definedName name="_xlchart.v2.1" localSheetId="57" hidden="1">#REF!</definedName>
    <definedName name="_xlchart.v2.1" localSheetId="60" hidden="1">#REF!</definedName>
    <definedName name="_xlchart.v2.1" localSheetId="59" hidden="1">#REF!</definedName>
    <definedName name="_xlchart.v2.1" localSheetId="58" hidden="1">#REF!</definedName>
    <definedName name="_xlchart.v2.1" localSheetId="61" hidden="1">#REF!</definedName>
    <definedName name="_xlchart.v2.1" localSheetId="56" hidden="1">#REF!</definedName>
    <definedName name="_xlchart.v2.1" localSheetId="55" hidden="1">#REF!</definedName>
    <definedName name="_xlchart.v2.1" localSheetId="62" hidden="1">#REF!</definedName>
    <definedName name="_xlchart.v2.1" localSheetId="66" hidden="1">#REF!</definedName>
    <definedName name="_xlchart.v2.1" localSheetId="63" hidden="1">#REF!</definedName>
    <definedName name="_xlchart.v2.1" localSheetId="70" hidden="1">#REF!</definedName>
    <definedName name="_xlchart.v2.1" localSheetId="71" hidden="1">#REF!</definedName>
    <definedName name="_xlchart.v2.1" localSheetId="68" hidden="1">#REF!</definedName>
    <definedName name="_xlchart.v2.1" localSheetId="64" hidden="1">#REF!</definedName>
    <definedName name="_xlchart.v2.1" hidden="1">#REF!</definedName>
    <definedName name="_xlchart.v2.2" localSheetId="67" hidden="1">#REF!</definedName>
    <definedName name="_xlchart.v2.2" localSheetId="69" hidden="1">#REF!</definedName>
    <definedName name="_xlchart.v2.2" localSheetId="65" hidden="1">#REF!</definedName>
    <definedName name="_xlchart.v2.2" localSheetId="17" hidden="1">#REF!</definedName>
    <definedName name="_xlchart.v2.2" localSheetId="19" hidden="1">#REF!</definedName>
    <definedName name="_xlchart.v2.2" localSheetId="20" hidden="1">#REF!</definedName>
    <definedName name="_xlchart.v2.2" localSheetId="23" hidden="1">#REF!</definedName>
    <definedName name="_xlchart.v2.2" localSheetId="15" hidden="1">#REF!</definedName>
    <definedName name="_xlchart.v2.2" localSheetId="21" hidden="1">#REF!</definedName>
    <definedName name="_xlchart.v2.2" localSheetId="22" hidden="1">#REF!</definedName>
    <definedName name="_xlchart.v2.2" localSheetId="18" hidden="1">#REF!</definedName>
    <definedName name="_xlchart.v2.2" localSheetId="25" hidden="1">#REF!</definedName>
    <definedName name="_xlchart.v2.2" localSheetId="24" hidden="1">#REF!</definedName>
    <definedName name="_xlchart.v2.2" localSheetId="27" hidden="1">#REF!</definedName>
    <definedName name="_xlchart.v2.2" localSheetId="30" hidden="1">#REF!</definedName>
    <definedName name="_xlchart.v2.2" localSheetId="26" hidden="1">#REF!</definedName>
    <definedName name="_xlchart.v2.2" localSheetId="28" hidden="1">#REF!</definedName>
    <definedName name="_xlchart.v2.2" localSheetId="29" hidden="1">#REF!</definedName>
    <definedName name="_xlchart.v2.2" localSheetId="32" hidden="1">#REF!</definedName>
    <definedName name="_xlchart.v2.2" localSheetId="33" hidden="1">#REF!</definedName>
    <definedName name="_xlchart.v2.2" localSheetId="38" hidden="1">#REF!</definedName>
    <definedName name="_xlchart.v2.2" localSheetId="37" hidden="1">#REF!</definedName>
    <definedName name="_xlchart.v2.2" localSheetId="34" hidden="1">#REF!</definedName>
    <definedName name="_xlchart.v2.2" localSheetId="39" hidden="1">#REF!</definedName>
    <definedName name="_xlchart.v2.2" localSheetId="35" hidden="1">#REF!</definedName>
    <definedName name="_xlchart.v2.2" localSheetId="36" hidden="1">#REF!</definedName>
    <definedName name="_xlchart.v2.2" localSheetId="31" hidden="1">#REF!</definedName>
    <definedName name="_xlchart.v2.2" localSheetId="41" hidden="1">#REF!</definedName>
    <definedName name="_xlchart.v2.2" localSheetId="40" hidden="1">#REF!</definedName>
    <definedName name="_xlchart.v2.2" localSheetId="54" hidden="1">#REF!</definedName>
    <definedName name="_xlchart.v2.2" localSheetId="42" hidden="1">#REF!</definedName>
    <definedName name="_xlchart.v2.2" localSheetId="44" hidden="1">#REF!</definedName>
    <definedName name="_xlchart.v2.2" localSheetId="48" hidden="1">#REF!</definedName>
    <definedName name="_xlchart.v2.2" localSheetId="51" hidden="1">#REF!</definedName>
    <definedName name="_xlchart.v2.2" localSheetId="45" hidden="1">#REF!</definedName>
    <definedName name="_xlchart.v2.2" localSheetId="46" hidden="1">#REF!</definedName>
    <definedName name="_xlchart.v2.2" localSheetId="47" hidden="1">#REF!</definedName>
    <definedName name="_xlchart.v2.2" localSheetId="50" hidden="1">#REF!</definedName>
    <definedName name="_xlchart.v2.2" localSheetId="53" hidden="1">#REF!</definedName>
    <definedName name="_xlchart.v2.2" localSheetId="52" hidden="1">#REF!</definedName>
    <definedName name="_xlchart.v2.2" localSheetId="57" hidden="1">#REF!</definedName>
    <definedName name="_xlchart.v2.2" localSheetId="60" hidden="1">#REF!</definedName>
    <definedName name="_xlchart.v2.2" localSheetId="59" hidden="1">#REF!</definedName>
    <definedName name="_xlchart.v2.2" localSheetId="58" hidden="1">#REF!</definedName>
    <definedName name="_xlchart.v2.2" localSheetId="61" hidden="1">#REF!</definedName>
    <definedName name="_xlchart.v2.2" localSheetId="56" hidden="1">#REF!</definedName>
    <definedName name="_xlchart.v2.2" localSheetId="55" hidden="1">#REF!</definedName>
    <definedName name="_xlchart.v2.2" localSheetId="62" hidden="1">#REF!</definedName>
    <definedName name="_xlchart.v2.2" localSheetId="66" hidden="1">#REF!</definedName>
    <definedName name="_xlchart.v2.2" localSheetId="63" hidden="1">#REF!</definedName>
    <definedName name="_xlchart.v2.2" localSheetId="70" hidden="1">#REF!</definedName>
    <definedName name="_xlchart.v2.2" localSheetId="71" hidden="1">#REF!</definedName>
    <definedName name="_xlchart.v2.2" localSheetId="68" hidden="1">#REF!</definedName>
    <definedName name="_xlchart.v2.2" localSheetId="64" hidden="1">#REF!</definedName>
    <definedName name="_xlchart.v2.2" hidden="1">#REF!</definedName>
    <definedName name="a" localSheetId="4">'[16]3.1'!#REF!</definedName>
    <definedName name="a" localSheetId="1">'[16]3.1'!#REF!</definedName>
    <definedName name="a" localSheetId="3">'[16]3.1'!#REF!</definedName>
    <definedName name="a" localSheetId="2">'[16]3.1'!#REF!</definedName>
    <definedName name="a" localSheetId="5">'[16]3.1'!#REF!</definedName>
    <definedName name="a" localSheetId="10">'[16]3.1'!#REF!</definedName>
    <definedName name="a" localSheetId="17">'[16]3.1'!#REF!</definedName>
    <definedName name="a" localSheetId="15">'[16]3.1'!#REF!</definedName>
    <definedName name="a" localSheetId="43">'[16]3.1'!#REF!</definedName>
    <definedName name="a">'[16]3.1'!#REF!</definedName>
    <definedName name="A_impresión_IM" localSheetId="67">#REF!</definedName>
    <definedName name="A_impresión_IM" localSheetId="69">#REF!</definedName>
    <definedName name="A_impresión_IM" localSheetId="65">#REF!</definedName>
    <definedName name="A_impresión_IM" localSheetId="4">#REF!</definedName>
    <definedName name="A_impresión_IM" localSheetId="1">#REF!</definedName>
    <definedName name="A_impresión_IM" localSheetId="3">#REF!</definedName>
    <definedName name="A_impresión_IM" localSheetId="2">#REF!</definedName>
    <definedName name="A_impresión_IM" localSheetId="5">#REF!</definedName>
    <definedName name="A_impresión_IM" localSheetId="10">#REF!</definedName>
    <definedName name="A_impresión_IM" localSheetId="11">#REF!</definedName>
    <definedName name="A_impresión_IM" localSheetId="17">#REF!</definedName>
    <definedName name="A_impresión_IM" localSheetId="19">#REF!</definedName>
    <definedName name="A_impresión_IM" localSheetId="20">#REF!</definedName>
    <definedName name="A_impresión_IM" localSheetId="23">#REF!</definedName>
    <definedName name="A_impresión_IM" localSheetId="15">#REF!</definedName>
    <definedName name="A_impresión_IM" localSheetId="21">#REF!</definedName>
    <definedName name="A_impresión_IM" localSheetId="22">#REF!</definedName>
    <definedName name="A_impresión_IM" localSheetId="18">#REF!</definedName>
    <definedName name="A_impresión_IM" localSheetId="25">#REF!</definedName>
    <definedName name="A_impresión_IM" localSheetId="24">#REF!</definedName>
    <definedName name="A_impresión_IM" localSheetId="27">#REF!</definedName>
    <definedName name="A_impresión_IM" localSheetId="30">#REF!</definedName>
    <definedName name="A_impresión_IM" localSheetId="26">#REF!</definedName>
    <definedName name="A_impresión_IM" localSheetId="28">#REF!</definedName>
    <definedName name="A_impresión_IM" localSheetId="29">#REF!</definedName>
    <definedName name="A_impresión_IM" localSheetId="32">#REF!</definedName>
    <definedName name="A_impresión_IM" localSheetId="33">#REF!</definedName>
    <definedName name="A_impresión_IM" localSheetId="38">#REF!</definedName>
    <definedName name="A_impresión_IM" localSheetId="37">#REF!</definedName>
    <definedName name="A_impresión_IM" localSheetId="34">#REF!</definedName>
    <definedName name="A_impresión_IM" localSheetId="39">#REF!</definedName>
    <definedName name="A_impresión_IM" localSheetId="35">#REF!</definedName>
    <definedName name="A_impresión_IM" localSheetId="36">#REF!</definedName>
    <definedName name="A_impresión_IM" localSheetId="31">#REF!</definedName>
    <definedName name="A_impresión_IM" localSheetId="41">#REF!</definedName>
    <definedName name="A_impresión_IM" localSheetId="40">#REF!</definedName>
    <definedName name="A_impresión_IM" localSheetId="54">#REF!</definedName>
    <definedName name="A_impresión_IM" localSheetId="42">#REF!</definedName>
    <definedName name="A_impresión_IM" localSheetId="44">#REF!</definedName>
    <definedName name="A_impresión_IM" localSheetId="48">#REF!</definedName>
    <definedName name="A_impresión_IM" localSheetId="51">#REF!</definedName>
    <definedName name="A_impresión_IM" localSheetId="45">#REF!</definedName>
    <definedName name="A_impresión_IM" localSheetId="46">#REF!</definedName>
    <definedName name="A_impresión_IM" localSheetId="47">#REF!</definedName>
    <definedName name="A_impresión_IM" localSheetId="43">#REF!</definedName>
    <definedName name="A_impresión_IM" localSheetId="50">#REF!</definedName>
    <definedName name="A_impresión_IM" localSheetId="53">#REF!</definedName>
    <definedName name="A_impresión_IM" localSheetId="52">#REF!</definedName>
    <definedName name="A_impresión_IM" localSheetId="57">#REF!</definedName>
    <definedName name="A_impresión_IM" localSheetId="60">#REF!</definedName>
    <definedName name="A_impresión_IM" localSheetId="59">#REF!</definedName>
    <definedName name="A_impresión_IM" localSheetId="58">#REF!</definedName>
    <definedName name="A_impresión_IM" localSheetId="61">#REF!</definedName>
    <definedName name="A_impresión_IM" localSheetId="56">#REF!</definedName>
    <definedName name="A_impresión_IM" localSheetId="55">#REF!</definedName>
    <definedName name="A_impresión_IM" localSheetId="62">#REF!</definedName>
    <definedName name="A_impresión_IM" localSheetId="66">#REF!</definedName>
    <definedName name="A_impresión_IM" localSheetId="63">#REF!</definedName>
    <definedName name="A_impresión_IM" localSheetId="70">#REF!</definedName>
    <definedName name="A_impresión_IM" localSheetId="71">#REF!</definedName>
    <definedName name="A_impresión_IM" localSheetId="68">#REF!</definedName>
    <definedName name="A_impresión_IM" localSheetId="64">#REF!</definedName>
    <definedName name="A_impresión_IM" localSheetId="73">#REF!</definedName>
    <definedName name="A_impresión_IM" localSheetId="74">#REF!</definedName>
    <definedName name="A_impresión_IM" localSheetId="75">#REF!</definedName>
    <definedName name="A_impresión_IM" localSheetId="72">#REF!</definedName>
    <definedName name="A_impresión_IM">#REF!</definedName>
    <definedName name="alk" localSheetId="5">'[1]19.11-12'!$B$53</definedName>
    <definedName name="alk" localSheetId="7">'[1]19.11-12'!$B$53</definedName>
    <definedName name="alk" localSheetId="6">'[1]19.11-12'!$B$53</definedName>
    <definedName name="alk" localSheetId="10">'[1]19.11-12'!$B$53</definedName>
    <definedName name="alk" localSheetId="11">'[1]19.11-12'!$B$53</definedName>
    <definedName name="alk">'[2]19.11-12'!$B$53</definedName>
    <definedName name="AÑO_N" localSheetId="5">[17]BALANCE!$N$13:$O$14</definedName>
    <definedName name="AÑO_N" localSheetId="7">[17]BALANCE!$N$13:$O$14</definedName>
    <definedName name="AÑO_N" localSheetId="6">[17]BALANCE!$N$13:$O$14</definedName>
    <definedName name="AÑO_N" localSheetId="10">[17]BALANCE!$N$13:$O$14</definedName>
    <definedName name="AÑO_N" localSheetId="11">[17]BALANCE!$N$13:$O$14</definedName>
    <definedName name="AÑO_N">[18]BALANCE!$N$13:$O$14</definedName>
    <definedName name="AÑO_N_1" localSheetId="5">[17]BALANCE!$N$11:$O$12</definedName>
    <definedName name="AÑO_N_1" localSheetId="7">[17]BALANCE!$N$11:$O$12</definedName>
    <definedName name="AÑO_N_1" localSheetId="6">[17]BALANCE!$N$11:$O$12</definedName>
    <definedName name="AÑO_N_1" localSheetId="10">[17]BALANCE!$N$11:$O$12</definedName>
    <definedName name="AÑO_N_1" localSheetId="11">[17]BALANCE!$N$11:$O$12</definedName>
    <definedName name="AÑO_N_1">[18]BALANCE!$N$11:$O$12</definedName>
    <definedName name="AÑO_N_2" localSheetId="5">[17]BALANCE!$N$9:$O$10</definedName>
    <definedName name="AÑO_N_2" localSheetId="7">[17]BALANCE!$N$9:$O$10</definedName>
    <definedName name="AÑO_N_2" localSheetId="6">[17]BALANCE!$N$9:$O$10</definedName>
    <definedName name="AÑO_N_2" localSheetId="10">[17]BALANCE!$N$9:$O$10</definedName>
    <definedName name="AÑO_N_2" localSheetId="11">[17]BALANCE!$N$9:$O$10</definedName>
    <definedName name="AÑO_N_2">[18]BALANCE!$N$9:$O$10</definedName>
    <definedName name="AÑO_N_3" localSheetId="5">[17]BALANCE!$N$7:$O$8</definedName>
    <definedName name="AÑO_N_3" localSheetId="7">[17]BALANCE!$N$7:$O$8</definedName>
    <definedName name="AÑO_N_3" localSheetId="6">[17]BALANCE!$N$7:$O$8</definedName>
    <definedName name="AÑO_N_3" localSheetId="10">[17]BALANCE!$N$7:$O$8</definedName>
    <definedName name="AÑO_N_3" localSheetId="11">[17]BALANCE!$N$7:$O$8</definedName>
    <definedName name="AÑO_N_3">[18]BALANCE!$N$7:$O$8</definedName>
    <definedName name="AÑO_N_4" localSheetId="5">[17]BALANCE!$N$5:$O$6</definedName>
    <definedName name="AÑO_N_4" localSheetId="7">[17]BALANCE!$N$5:$O$6</definedName>
    <definedName name="AÑO_N_4" localSheetId="6">[17]BALANCE!$N$5:$O$6</definedName>
    <definedName name="AÑO_N_4" localSheetId="10">[17]BALANCE!$N$5:$O$6</definedName>
    <definedName name="AÑO_N_4" localSheetId="11">[17]BALANCE!$N$5:$O$6</definedName>
    <definedName name="AÑO_N_4">[18]BALANCE!$N$5:$O$6</definedName>
    <definedName name="AÑO_N_5" localSheetId="5">[17]BALANCE!$N$3:$O$4</definedName>
    <definedName name="AÑO_N_5" localSheetId="7">[17]BALANCE!$N$3:$O$4</definedName>
    <definedName name="AÑO_N_5" localSheetId="6">[17]BALANCE!$N$3:$O$4</definedName>
    <definedName name="AÑO_N_5" localSheetId="10">[17]BALANCE!$N$3:$O$4</definedName>
    <definedName name="AÑO_N_5" localSheetId="11">[17]BALANCE!$N$3:$O$4</definedName>
    <definedName name="AÑO_N_5">[18]BALANCE!$N$3:$O$4</definedName>
    <definedName name="AÑO1990" localSheetId="5">[17]BALANCE!$K$1:$L$2</definedName>
    <definedName name="AÑO1990" localSheetId="7">[17]BALANCE!$K$1:$L$2</definedName>
    <definedName name="AÑO1990" localSheetId="6">[17]BALANCE!$K$1:$L$2</definedName>
    <definedName name="AÑO1990" localSheetId="10">[17]BALANCE!$K$1:$L$2</definedName>
    <definedName name="AÑO1990" localSheetId="11">[17]BALANCE!$K$1:$L$2</definedName>
    <definedName name="AÑO1990">[18]BALANCE!$K$1:$L$2</definedName>
    <definedName name="AÑO1991" localSheetId="5">[17]BALANCE!$K$3:$L$4</definedName>
    <definedName name="AÑO1991" localSheetId="7">[17]BALANCE!$K$3:$L$4</definedName>
    <definedName name="AÑO1991" localSheetId="6">[17]BALANCE!$K$3:$L$4</definedName>
    <definedName name="AÑO1991" localSheetId="10">[17]BALANCE!$K$3:$L$4</definedName>
    <definedName name="AÑO1991" localSheetId="11">[17]BALANCE!$K$3:$L$4</definedName>
    <definedName name="AÑO1991">[18]BALANCE!$K$3:$L$4</definedName>
    <definedName name="AÑO1992" localSheetId="5">[17]BALANCE!$K$5:$L$6</definedName>
    <definedName name="AÑO1992" localSheetId="7">[17]BALANCE!$K$5:$L$6</definedName>
    <definedName name="AÑO1992" localSheetId="6">[17]BALANCE!$K$5:$L$6</definedName>
    <definedName name="AÑO1992" localSheetId="10">[17]BALANCE!$K$5:$L$6</definedName>
    <definedName name="AÑO1992" localSheetId="11">[17]BALANCE!$K$5:$L$6</definedName>
    <definedName name="AÑO1992">[18]BALANCE!$K$5:$L$6</definedName>
    <definedName name="AÑO1993" localSheetId="5">[17]BALANCE!$K$7:$L$8</definedName>
    <definedName name="AÑO1993" localSheetId="7">[17]BALANCE!$K$7:$L$8</definedName>
    <definedName name="AÑO1993" localSheetId="6">[17]BALANCE!$K$7:$L$8</definedName>
    <definedName name="AÑO1993" localSheetId="10">[17]BALANCE!$K$7:$L$8</definedName>
    <definedName name="AÑO1993" localSheetId="11">[17]BALANCE!$K$7:$L$8</definedName>
    <definedName name="AÑO1993">[18]BALANCE!$K$7:$L$8</definedName>
    <definedName name="AÑO1994" localSheetId="5">[17]BALANCE!$K$9:$L$10</definedName>
    <definedName name="AÑO1994" localSheetId="7">[17]BALANCE!$K$9:$L$10</definedName>
    <definedName name="AÑO1994" localSheetId="6">[17]BALANCE!$K$9:$L$10</definedName>
    <definedName name="AÑO1994" localSheetId="10">[17]BALANCE!$K$9:$L$10</definedName>
    <definedName name="AÑO1994" localSheetId="11">[17]BALANCE!$K$9:$L$10</definedName>
    <definedName name="AÑO1994">[18]BALANCE!$K$9:$L$10</definedName>
    <definedName name="AÑO1995" localSheetId="5">[17]BALANCE!$K$11:$L$12</definedName>
    <definedName name="AÑO1995" localSheetId="7">[17]BALANCE!$K$11:$L$12</definedName>
    <definedName name="AÑO1995" localSheetId="6">[17]BALANCE!$K$11:$L$12</definedName>
    <definedName name="AÑO1995" localSheetId="10">[17]BALANCE!$K$11:$L$12</definedName>
    <definedName name="AÑO1995" localSheetId="11">[17]BALANCE!$K$11:$L$12</definedName>
    <definedName name="AÑO1995">[18]BALANCE!$K$11:$L$12</definedName>
    <definedName name="AÑO1996" localSheetId="5">[17]BALANCE!$K$13:$L$14</definedName>
    <definedName name="AÑO1996" localSheetId="7">[17]BALANCE!$K$13:$L$14</definedName>
    <definedName name="AÑO1996" localSheetId="6">[17]BALANCE!$K$13:$L$14</definedName>
    <definedName name="AÑO1996" localSheetId="10">[17]BALANCE!$K$13:$L$14</definedName>
    <definedName name="AÑO1996" localSheetId="11">[17]BALANCE!$K$13:$L$14</definedName>
    <definedName name="AÑO1996">[18]BALANCE!$K$13:$L$14</definedName>
    <definedName name="AÑO1997" localSheetId="5">[17]BALANCE!$K$15:$L$16</definedName>
    <definedName name="AÑO1997" localSheetId="7">[17]BALANCE!$K$15:$L$16</definedName>
    <definedName name="AÑO1997" localSheetId="6">[17]BALANCE!$K$15:$L$16</definedName>
    <definedName name="AÑO1997" localSheetId="10">[17]BALANCE!$K$15:$L$16</definedName>
    <definedName name="AÑO1997" localSheetId="11">[17]BALANCE!$K$15:$L$16</definedName>
    <definedName name="AÑO1997">[18]BALANCE!$K$15:$L$16</definedName>
    <definedName name="AÑO1998" localSheetId="5">[17]BALANCE!$K$17:$L$18</definedName>
    <definedName name="AÑO1998" localSheetId="7">[17]BALANCE!$K$17:$L$18</definedName>
    <definedName name="AÑO1998" localSheetId="6">[17]BALANCE!$K$17:$L$18</definedName>
    <definedName name="AÑO1998" localSheetId="10">[17]BALANCE!$K$17:$L$18</definedName>
    <definedName name="AÑO1998" localSheetId="11">[17]BALANCE!$K$17:$L$18</definedName>
    <definedName name="AÑO1998">[18]BALANCE!$K$17:$L$18</definedName>
    <definedName name="AÑO1999" localSheetId="5">[17]BALANCE!$K$19:$L$20</definedName>
    <definedName name="AÑO1999" localSheetId="7">[17]BALANCE!$K$19:$L$20</definedName>
    <definedName name="AÑO1999" localSheetId="6">[17]BALANCE!$K$19:$L$20</definedName>
    <definedName name="AÑO1999" localSheetId="10">[17]BALANCE!$K$19:$L$20</definedName>
    <definedName name="AÑO1999" localSheetId="11">[17]BALANCE!$K$19:$L$20</definedName>
    <definedName name="AÑO1999">[18]BALANCE!$K$19:$L$20</definedName>
    <definedName name="AÑO2000" localSheetId="5">[17]BALANCE!$K$21:$L$22</definedName>
    <definedName name="AÑO2000" localSheetId="7">[17]BALANCE!$K$21:$L$22</definedName>
    <definedName name="AÑO2000" localSheetId="6">[17]BALANCE!$K$21:$L$22</definedName>
    <definedName name="AÑO2000" localSheetId="10">[17]BALANCE!$K$21:$L$22</definedName>
    <definedName name="AÑO2000" localSheetId="11">[17]BALANCE!$K$21:$L$22</definedName>
    <definedName name="AÑO2000">[18]BALANCE!$K$21:$L$22</definedName>
    <definedName name="AÑO2001" localSheetId="5">[17]BALANCE!$K$23:$L$24</definedName>
    <definedName name="AÑO2001" localSheetId="7">[17]BALANCE!$K$23:$L$24</definedName>
    <definedName name="AÑO2001" localSheetId="6">[17]BALANCE!$K$23:$L$24</definedName>
    <definedName name="AÑO2001" localSheetId="10">[17]BALANCE!$K$23:$L$24</definedName>
    <definedName name="AÑO2001" localSheetId="11">[17]BALANCE!$K$23:$L$24</definedName>
    <definedName name="AÑO2001">[18]BALANCE!$K$23:$L$24</definedName>
    <definedName name="AÑO2002" localSheetId="5">[17]BALANCE!$K$25:$L$26</definedName>
    <definedName name="AÑO2002" localSheetId="7">[17]BALANCE!$K$25:$L$26</definedName>
    <definedName name="AÑO2002" localSheetId="6">[17]BALANCE!$K$25:$L$26</definedName>
    <definedName name="AÑO2002" localSheetId="10">[17]BALANCE!$K$25:$L$26</definedName>
    <definedName name="AÑO2002" localSheetId="11">[17]BALANCE!$K$25:$L$26</definedName>
    <definedName name="AÑO2002">[18]BALANCE!$K$25:$L$26</definedName>
    <definedName name="AÑO2003" localSheetId="5">[17]BALANCE!$K$27:$L$28</definedName>
    <definedName name="AÑO2003" localSheetId="7">[17]BALANCE!$K$27:$L$28</definedName>
    <definedName name="AÑO2003" localSheetId="6">[17]BALANCE!$K$27:$L$28</definedName>
    <definedName name="AÑO2003" localSheetId="10">[17]BALANCE!$K$27:$L$28</definedName>
    <definedName name="AÑO2003" localSheetId="11">[17]BALANCE!$K$27:$L$28</definedName>
    <definedName name="AÑO2003">[18]BALANCE!$K$27:$L$28</definedName>
    <definedName name="AÑO2004" localSheetId="5">[17]BALANCE!$K$29:$L$30</definedName>
    <definedName name="AÑO2004" localSheetId="7">[17]BALANCE!$K$29:$L$30</definedName>
    <definedName name="AÑO2004" localSheetId="6">[17]BALANCE!$K$29:$L$30</definedName>
    <definedName name="AÑO2004" localSheetId="10">[17]BALANCE!$K$29:$L$30</definedName>
    <definedName name="AÑO2004" localSheetId="11">[17]BALANCE!$K$29:$L$30</definedName>
    <definedName name="AÑO2004">[18]BALANCE!$K$29:$L$30</definedName>
    <definedName name="AÑO2005" localSheetId="5">[17]BALANCE!$K$31:$L$32</definedName>
    <definedName name="AÑO2005" localSheetId="7">[17]BALANCE!$K$31:$L$32</definedName>
    <definedName name="AÑO2005" localSheetId="6">[17]BALANCE!$K$31:$L$32</definedName>
    <definedName name="AÑO2005" localSheetId="10">[17]BALANCE!$K$31:$L$32</definedName>
    <definedName name="AÑO2005" localSheetId="11">[17]BALANCE!$K$31:$L$32</definedName>
    <definedName name="AÑO2005">[18]BALANCE!$K$31:$L$32</definedName>
    <definedName name="AÑO2006" localSheetId="5">[17]BALANCE!$K$33:$L$34</definedName>
    <definedName name="AÑO2006" localSheetId="7">[17]BALANCE!$K$33:$L$34</definedName>
    <definedName name="AÑO2006" localSheetId="6">[17]BALANCE!$K$33:$L$34</definedName>
    <definedName name="AÑO2006" localSheetId="10">[17]BALANCE!$K$33:$L$34</definedName>
    <definedName name="AÑO2006" localSheetId="11">[17]BALANCE!$K$33:$L$34</definedName>
    <definedName name="AÑO2006">[18]BALANCE!$K$33:$L$34</definedName>
    <definedName name="AÑO2007" localSheetId="5">[17]BALANCE!$K$35:$L$36</definedName>
    <definedName name="AÑO2007" localSheetId="7">[17]BALANCE!$K$35:$L$36</definedName>
    <definedName name="AÑO2007" localSheetId="6">[17]BALANCE!$K$35:$L$36</definedName>
    <definedName name="AÑO2007" localSheetId="10">[17]BALANCE!$K$35:$L$36</definedName>
    <definedName name="AÑO2007" localSheetId="11">[17]BALANCE!$K$35:$L$36</definedName>
    <definedName name="AÑO2007">[18]BALANCE!$K$35:$L$36</definedName>
    <definedName name="AÑO2008" localSheetId="5">[17]BALANCE!$K$37:$L$38</definedName>
    <definedName name="AÑO2008" localSheetId="7">[17]BALANCE!$K$37:$L$38</definedName>
    <definedName name="AÑO2008" localSheetId="6">[17]BALANCE!$K$37:$L$38</definedName>
    <definedName name="AÑO2008" localSheetId="10">[17]BALANCE!$K$37:$L$38</definedName>
    <definedName name="AÑO2008" localSheetId="11">[17]BALANCE!$K$37:$L$38</definedName>
    <definedName name="AÑO2008">[18]BALANCE!$K$37:$L$38</definedName>
    <definedName name="AÑO2009" localSheetId="5">[17]BALANCE!$K$39:$L$40</definedName>
    <definedName name="AÑO2009" localSheetId="7">[17]BALANCE!$K$39:$L$40</definedName>
    <definedName name="AÑO2009" localSheetId="6">[17]BALANCE!$K$39:$L$40</definedName>
    <definedName name="AÑO2009" localSheetId="10">[17]BALANCE!$K$39:$L$40</definedName>
    <definedName name="AÑO2009" localSheetId="11">[17]BALANCE!$K$39:$L$40</definedName>
    <definedName name="AÑO2009">[18]BALANCE!$K$39:$L$40</definedName>
    <definedName name="AÑO2010" localSheetId="5">[17]BALANCE!$K$41:$L$42</definedName>
    <definedName name="AÑO2010" localSheetId="7">[17]BALANCE!$K$41:$L$42</definedName>
    <definedName name="AÑO2010" localSheetId="6">[17]BALANCE!$K$41:$L$42</definedName>
    <definedName name="AÑO2010" localSheetId="10">[17]BALANCE!$K$41:$L$42</definedName>
    <definedName name="AÑO2010" localSheetId="11">[17]BALANCE!$K$41:$L$42</definedName>
    <definedName name="AÑO2010">[18]BALANCE!$K$41:$L$42</definedName>
    <definedName name="AÑO2011" localSheetId="5">[17]BALANCE!$K$43:$L$44</definedName>
    <definedName name="AÑO2011" localSheetId="7">[17]BALANCE!$K$43:$L$44</definedName>
    <definedName name="AÑO2011" localSheetId="6">[17]BALANCE!$K$43:$L$44</definedName>
    <definedName name="AÑO2011" localSheetId="10">[17]BALANCE!$K$43:$L$44</definedName>
    <definedName name="AÑO2011" localSheetId="11">[17]BALANCE!$K$43:$L$44</definedName>
    <definedName name="AÑO2011">[18]BALANCE!$K$43:$L$44</definedName>
    <definedName name="AÑOSEÑA">#N/A</definedName>
    <definedName name="APF_NH3" localSheetId="67">#REF!</definedName>
    <definedName name="APF_NH3" localSheetId="69">#REF!</definedName>
    <definedName name="APF_NH3" localSheetId="65">#REF!</definedName>
    <definedName name="APF_NH3" localSheetId="4">#REF!</definedName>
    <definedName name="APF_NH3" localSheetId="1">#REF!</definedName>
    <definedName name="APF_NH3" localSheetId="3">#REF!</definedName>
    <definedName name="APF_NH3" localSheetId="2">#REF!</definedName>
    <definedName name="APF_NH3" localSheetId="5">#REF!</definedName>
    <definedName name="APF_NH3" localSheetId="7">#REF!</definedName>
    <definedName name="APF_NH3" localSheetId="6">#REF!</definedName>
    <definedName name="APF_NH3" localSheetId="10">#REF!</definedName>
    <definedName name="APF_NH3" localSheetId="11">#REF!</definedName>
    <definedName name="APF_NH3" localSheetId="17">#REF!</definedName>
    <definedName name="APF_NH3" localSheetId="19">#REF!</definedName>
    <definedName name="APF_NH3" localSheetId="20">#REF!</definedName>
    <definedName name="APF_NH3" localSheetId="23">#REF!</definedName>
    <definedName name="APF_NH3" localSheetId="15">#REF!</definedName>
    <definedName name="APF_NH3" localSheetId="21">#REF!</definedName>
    <definedName name="APF_NH3" localSheetId="22">#REF!</definedName>
    <definedName name="APF_NH3" localSheetId="18">#REF!</definedName>
    <definedName name="APF_NH3" localSheetId="25">#REF!</definedName>
    <definedName name="APF_NH3" localSheetId="24">#REF!</definedName>
    <definedName name="APF_NH3" localSheetId="27">#REF!</definedName>
    <definedName name="APF_NH3" localSheetId="30">#REF!</definedName>
    <definedName name="APF_NH3" localSheetId="26">#REF!</definedName>
    <definedName name="APF_NH3" localSheetId="28">#REF!</definedName>
    <definedName name="APF_NH3" localSheetId="29">#REF!</definedName>
    <definedName name="APF_NH3" localSheetId="32">#REF!</definedName>
    <definedName name="APF_NH3" localSheetId="33">#REF!</definedName>
    <definedName name="APF_NH3" localSheetId="38">#REF!</definedName>
    <definedName name="APF_NH3" localSheetId="37">#REF!</definedName>
    <definedName name="APF_NH3" localSheetId="34">#REF!</definedName>
    <definedName name="APF_NH3" localSheetId="39">#REF!</definedName>
    <definedName name="APF_NH3" localSheetId="35">#REF!</definedName>
    <definedName name="APF_NH3" localSheetId="36">#REF!</definedName>
    <definedName name="APF_NH3" localSheetId="31">#REF!</definedName>
    <definedName name="APF_NH3" localSheetId="41">#REF!</definedName>
    <definedName name="APF_NH3" localSheetId="40">#REF!</definedName>
    <definedName name="APF_NH3" localSheetId="54">#REF!</definedName>
    <definedName name="APF_NH3" localSheetId="42">#REF!</definedName>
    <definedName name="APF_NH3" localSheetId="44">#REF!</definedName>
    <definedName name="APF_NH3" localSheetId="48">#REF!</definedName>
    <definedName name="APF_NH3" localSheetId="51">#REF!</definedName>
    <definedName name="APF_NH3" localSheetId="45">#REF!</definedName>
    <definedName name="APF_NH3" localSheetId="46">#REF!</definedName>
    <definedName name="APF_NH3" localSheetId="47">#REF!</definedName>
    <definedName name="APF_NH3" localSheetId="43">#REF!</definedName>
    <definedName name="APF_NH3" localSheetId="50">#REF!</definedName>
    <definedName name="APF_NH3" localSheetId="53">#REF!</definedName>
    <definedName name="APF_NH3" localSheetId="52">#REF!</definedName>
    <definedName name="APF_NH3" localSheetId="57">#REF!</definedName>
    <definedName name="APF_NH3" localSheetId="60">#REF!</definedName>
    <definedName name="APF_NH3" localSheetId="59">#REF!</definedName>
    <definedName name="APF_NH3" localSheetId="58">#REF!</definedName>
    <definedName name="APF_NH3" localSheetId="61">#REF!</definedName>
    <definedName name="APF_NH3" localSheetId="56">#REF!</definedName>
    <definedName name="APF_NH3" localSheetId="55">#REF!</definedName>
    <definedName name="APF_NH3" localSheetId="62">#REF!</definedName>
    <definedName name="APF_NH3" localSheetId="66">#REF!</definedName>
    <definedName name="APF_NH3" localSheetId="63">#REF!</definedName>
    <definedName name="APF_NH3" localSheetId="70">#REF!</definedName>
    <definedName name="APF_NH3" localSheetId="71">#REF!</definedName>
    <definedName name="APF_NH3" localSheetId="68">#REF!</definedName>
    <definedName name="APF_NH3" localSheetId="64">#REF!</definedName>
    <definedName name="APF_NH3" localSheetId="73">#REF!</definedName>
    <definedName name="APF_NH3" localSheetId="74">#REF!</definedName>
    <definedName name="APF_NH3" localSheetId="75">#REF!</definedName>
    <definedName name="APF_NH3" localSheetId="72">#REF!</definedName>
    <definedName name="APF_NH3">#REF!</definedName>
    <definedName name="APF_NOX" localSheetId="1">#REF!</definedName>
    <definedName name="APF_NOX" localSheetId="5">#REF!</definedName>
    <definedName name="APF_NOX" localSheetId="10">#REF!</definedName>
    <definedName name="APF_NOX" localSheetId="17">#REF!</definedName>
    <definedName name="APF_NOX" localSheetId="15">#REF!</definedName>
    <definedName name="APF_NOX">#REF!</definedName>
    <definedName name="APF_SOX" localSheetId="1">#REF!</definedName>
    <definedName name="APF_SOX" localSheetId="5">#REF!</definedName>
    <definedName name="APF_SOX" localSheetId="10">#REF!</definedName>
    <definedName name="APF_SOX" localSheetId="17">#REF!</definedName>
    <definedName name="APF_SOX" localSheetId="15">#REF!</definedName>
    <definedName name="APF_SOX">#REF!</definedName>
    <definedName name="_xlnm.Print_Area" localSheetId="5">#REF!</definedName>
    <definedName name="_xlnm.Print_Area" localSheetId="10">#REF!</definedName>
    <definedName name="_xlnm.Print_Area" localSheetId="11">#REF!</definedName>
    <definedName name="_xlnm.Print_Area" localSheetId="15">#REF!</definedName>
    <definedName name="_xlnm.Print_Area">#REF!</definedName>
    <definedName name="balan.xls" localSheetId="5" hidden="1">'[19]7.24'!$D$6:$D$27</definedName>
    <definedName name="balan.xls" localSheetId="7" hidden="1">'[19]7.24'!$D$6:$D$27</definedName>
    <definedName name="balan.xls" localSheetId="6" hidden="1">'[19]7.24'!$D$6:$D$27</definedName>
    <definedName name="balan.xls" localSheetId="10" hidden="1">'[19]7.24'!$D$6:$D$27</definedName>
    <definedName name="balan.xls" localSheetId="11" hidden="1">'[19]7.24'!$D$6:$D$27</definedName>
    <definedName name="balan.xls" hidden="1">'[20]7.24'!$D$6:$D$27</definedName>
    <definedName name="_xlnm.Database" localSheetId="1">'[21]NO2 superacion horaria'!$A$3:$L$12</definedName>
    <definedName name="_xlnm.Database" localSheetId="5">'[22]NO2 superacion horaria'!$A$3:$L$12</definedName>
    <definedName name="_xlnm.Database" localSheetId="7">'[22]NO2 superacion horaria'!$A$3:$L$12</definedName>
    <definedName name="_xlnm.Database" localSheetId="6">'[22]NO2 superacion horaria'!$A$3:$L$12</definedName>
    <definedName name="_xlnm.Database" localSheetId="10">'[23]NO2 superacion horaria'!$A$3:$L$12</definedName>
    <definedName name="_xlnm.Database" localSheetId="11">'[22]NO2 superacion horaria'!$A$3:$L$12</definedName>
    <definedName name="_xlnm.Database">'[23]NO2 superacion horaria'!$A$3:$L$12</definedName>
    <definedName name="BUSCARC">#N/A</definedName>
    <definedName name="BUSCARG">#N/A</definedName>
    <definedName name="CARGA">#N/A</definedName>
    <definedName name="cc" localSheetId="67"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 localSheetId="69"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 localSheetId="65"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 localSheetId="7"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 localSheetId="6"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 localSheetId="10"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 localSheetId="11"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 localSheetId="54"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 localSheetId="57"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 localSheetId="60"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 localSheetId="59"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 localSheetId="58"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 localSheetId="61"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 localSheetId="56"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 localSheetId="55"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 localSheetId="62"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 localSheetId="66"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 localSheetId="63"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 localSheetId="70"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 localSheetId="71"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 localSheetId="68"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 localSheetId="64"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ccc">[24]!ccc</definedName>
    <definedName name="CHEQUEO">#N/A</definedName>
    <definedName name="CODCULT">#N/A</definedName>
    <definedName name="CODGRUP">#N/A</definedName>
    <definedName name="COSECHA">#N/A</definedName>
    <definedName name="CRF_CountryName" localSheetId="5">[25]Sheet1!$C$4</definedName>
    <definedName name="CRF_CountryName" localSheetId="7">[25]Sheet1!$C$4</definedName>
    <definedName name="CRF_CountryName" localSheetId="6">[25]Sheet1!$C$4</definedName>
    <definedName name="CRF_CountryName" localSheetId="10">[26]Sheet1!$C$4</definedName>
    <definedName name="CRF_CountryName" localSheetId="11">[25]Sheet1!$C$4</definedName>
    <definedName name="CRF_CountryName">[26]Sheet1!$C$4</definedName>
    <definedName name="CRF_InventoryYear" localSheetId="5">[25]Sheet1!$C$6</definedName>
    <definedName name="CRF_InventoryYear" localSheetId="7">[25]Sheet1!$C$6</definedName>
    <definedName name="CRF_InventoryYear" localSheetId="6">[25]Sheet1!$C$6</definedName>
    <definedName name="CRF_InventoryYear" localSheetId="10">[26]Sheet1!$C$6</definedName>
    <definedName name="CRF_InventoryYear" localSheetId="11">[25]Sheet1!$C$6</definedName>
    <definedName name="CRF_InventoryYear">[26]Sheet1!$C$6</definedName>
    <definedName name="CRF_Submission" localSheetId="5">[25]Sheet1!$C$8</definedName>
    <definedName name="CRF_Submission" localSheetId="7">[25]Sheet1!$C$8</definedName>
    <definedName name="CRF_Submission" localSheetId="6">[25]Sheet1!$C$8</definedName>
    <definedName name="CRF_Submission" localSheetId="10">[26]Sheet1!$C$8</definedName>
    <definedName name="CRF_Submission" localSheetId="11">[25]Sheet1!$C$8</definedName>
    <definedName name="CRF_Submission">[26]Sheet1!$C$8</definedName>
    <definedName name="_xlnm.Criteria">#N/A</definedName>
    <definedName name="CUAD">#N/A</definedName>
    <definedName name="CUADRO">#N/A</definedName>
    <definedName name="CUADRO_ANTERIOR">[24]!CUADRO_ANTERIOR</definedName>
    <definedName name="CUADRO_PROXIMO">[24]!CUADRO_PROXIMO</definedName>
    <definedName name="CULTSEÑA">#N/A</definedName>
    <definedName name="DD" localSheetId="67"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D" localSheetId="69"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D" localSheetId="65"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D" localSheetId="7"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D" localSheetId="6"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D" localSheetId="10"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D" localSheetId="11"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D" localSheetId="54"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D" localSheetId="57"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D" localSheetId="60"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D" localSheetId="59"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D" localSheetId="58"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D" localSheetId="61"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D" localSheetId="56"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D" localSheetId="55"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D" localSheetId="62"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D" localSheetId="66"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D" localSheetId="63"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D" localSheetId="70"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D" localSheetId="71"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D" localSheetId="68"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D" localSheetId="64"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D"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DECENA">#N/A</definedName>
    <definedName name="DESCARGA">#N/A</definedName>
    <definedName name="DESTINO">#N/A</definedName>
    <definedName name="EEA_CODES" localSheetId="67">#REF!</definedName>
    <definedName name="EEA_CODES" localSheetId="69">#REF!</definedName>
    <definedName name="EEA_CODES" localSheetId="65">#REF!</definedName>
    <definedName name="EEA_CODES" localSheetId="4">#REF!</definedName>
    <definedName name="EEA_CODES" localSheetId="1">#REF!</definedName>
    <definedName name="EEA_CODES" localSheetId="3">#REF!</definedName>
    <definedName name="EEA_CODES" localSheetId="2">#REF!</definedName>
    <definedName name="EEA_CODES" localSheetId="5">#REF!</definedName>
    <definedName name="EEA_CODES" localSheetId="7">#REF!</definedName>
    <definedName name="EEA_CODES" localSheetId="6">#REF!</definedName>
    <definedName name="EEA_CODES" localSheetId="10">#REF!</definedName>
    <definedName name="EEA_CODES" localSheetId="11">#REF!</definedName>
    <definedName name="EEA_CODES" localSheetId="17">#REF!</definedName>
    <definedName name="EEA_CODES" localSheetId="19">#REF!</definedName>
    <definedName name="EEA_CODES" localSheetId="20">#REF!</definedName>
    <definedName name="EEA_CODES" localSheetId="23">#REF!</definedName>
    <definedName name="EEA_CODES" localSheetId="15">#REF!</definedName>
    <definedName name="EEA_CODES" localSheetId="21">#REF!</definedName>
    <definedName name="EEA_CODES" localSheetId="22">#REF!</definedName>
    <definedName name="EEA_CODES" localSheetId="18">#REF!</definedName>
    <definedName name="EEA_CODES" localSheetId="25">#REF!</definedName>
    <definedName name="EEA_CODES" localSheetId="24">#REF!</definedName>
    <definedName name="EEA_CODES" localSheetId="27">#REF!</definedName>
    <definedName name="EEA_CODES" localSheetId="30">#REF!</definedName>
    <definedName name="EEA_CODES" localSheetId="26">#REF!</definedName>
    <definedName name="EEA_CODES" localSheetId="28">#REF!</definedName>
    <definedName name="EEA_CODES" localSheetId="29">#REF!</definedName>
    <definedName name="EEA_CODES" localSheetId="32">#REF!</definedName>
    <definedName name="EEA_CODES" localSheetId="33">#REF!</definedName>
    <definedName name="EEA_CODES" localSheetId="38">#REF!</definedName>
    <definedName name="EEA_CODES" localSheetId="37">#REF!</definedName>
    <definedName name="EEA_CODES" localSheetId="34">#REF!</definedName>
    <definedName name="EEA_CODES" localSheetId="39">#REF!</definedName>
    <definedName name="EEA_CODES" localSheetId="35">#REF!</definedName>
    <definedName name="EEA_CODES" localSheetId="36">#REF!</definedName>
    <definedName name="EEA_CODES" localSheetId="31">#REF!</definedName>
    <definedName name="EEA_CODES" localSheetId="41">#REF!</definedName>
    <definedName name="EEA_CODES" localSheetId="40">#REF!</definedName>
    <definedName name="EEA_CODES" localSheetId="54">#REF!</definedName>
    <definedName name="EEA_CODES" localSheetId="42">#REF!</definedName>
    <definedName name="EEA_CODES" localSheetId="44">#REF!</definedName>
    <definedName name="EEA_CODES" localSheetId="48">#REF!</definedName>
    <definedName name="EEA_CODES" localSheetId="51">#REF!</definedName>
    <definedName name="EEA_CODES" localSheetId="45">#REF!</definedName>
    <definedName name="EEA_CODES" localSheetId="46">#REF!</definedName>
    <definedName name="EEA_CODES" localSheetId="47">#REF!</definedName>
    <definedName name="EEA_CODES" localSheetId="43">#REF!</definedName>
    <definedName name="EEA_CODES" localSheetId="50">#REF!</definedName>
    <definedName name="EEA_CODES" localSheetId="53">#REF!</definedName>
    <definedName name="EEA_CODES" localSheetId="52">#REF!</definedName>
    <definedName name="EEA_CODES" localSheetId="57">#REF!</definedName>
    <definedName name="EEA_CODES" localSheetId="60">#REF!</definedName>
    <definedName name="EEA_CODES" localSheetId="59">#REF!</definedName>
    <definedName name="EEA_CODES" localSheetId="58">#REF!</definedName>
    <definedName name="EEA_CODES" localSheetId="61">#REF!</definedName>
    <definedName name="EEA_CODES" localSheetId="56">#REF!</definedName>
    <definedName name="EEA_CODES" localSheetId="55">#REF!</definedName>
    <definedName name="EEA_CODES" localSheetId="62">#REF!</definedName>
    <definedName name="EEA_CODES" localSheetId="66">#REF!</definedName>
    <definedName name="EEA_CODES" localSheetId="63">#REF!</definedName>
    <definedName name="EEA_CODES" localSheetId="70">#REF!</definedName>
    <definedName name="EEA_CODES" localSheetId="71">#REF!</definedName>
    <definedName name="EEA_CODES" localSheetId="68">#REF!</definedName>
    <definedName name="EEA_CODES" localSheetId="64">#REF!</definedName>
    <definedName name="EEA_CODES" localSheetId="73">#REF!</definedName>
    <definedName name="EEA_CODES" localSheetId="74">#REF!</definedName>
    <definedName name="EEA_CODES" localSheetId="75">#REF!</definedName>
    <definedName name="EEA_CODES" localSheetId="72">#REF!</definedName>
    <definedName name="EEA_CODES">#REF!</definedName>
    <definedName name="EEA_GROUPS" localSheetId="1">#REF!</definedName>
    <definedName name="EEA_GROUPS" localSheetId="5">#REF!</definedName>
    <definedName name="EEA_GROUPS" localSheetId="10">#REF!</definedName>
    <definedName name="EEA_GROUPS" localSheetId="17">#REF!</definedName>
    <definedName name="EEA_GROUPS" localSheetId="15">#REF!</definedName>
    <definedName name="EEA_GROUPS">#REF!</definedName>
    <definedName name="EEA_Groups2" localSheetId="10">#REF!</definedName>
    <definedName name="EEA_Groups2" localSheetId="17">#REF!</definedName>
    <definedName name="EEA_Groups2" localSheetId="15">#REF!</definedName>
    <definedName name="EEA_Groups2">#REF!</definedName>
    <definedName name="EXPORTAR">#N/A</definedName>
    <definedName name="FILA">#N/A</definedName>
    <definedName name="FINALIZAR">[24]!FINALIZAR</definedName>
    <definedName name="fullpoll" localSheetId="67">#REF!</definedName>
    <definedName name="fullpoll" localSheetId="69">#REF!</definedName>
    <definedName name="fullpoll" localSheetId="65">#REF!</definedName>
    <definedName name="fullpoll" localSheetId="4">#REF!</definedName>
    <definedName name="fullpoll" localSheetId="1">#REF!</definedName>
    <definedName name="fullpoll" localSheetId="3">#REF!</definedName>
    <definedName name="fullpoll" localSheetId="2">#REF!</definedName>
    <definedName name="fullpoll" localSheetId="5">#REF!</definedName>
    <definedName name="fullpoll" localSheetId="7">#REF!</definedName>
    <definedName name="fullpoll" localSheetId="6">#REF!</definedName>
    <definedName name="fullpoll" localSheetId="10">#REF!</definedName>
    <definedName name="fullpoll" localSheetId="11">#REF!</definedName>
    <definedName name="fullpoll" localSheetId="17">#REF!</definedName>
    <definedName name="fullpoll" localSheetId="19">#REF!</definedName>
    <definedName name="fullpoll" localSheetId="20">#REF!</definedName>
    <definedName name="fullpoll" localSheetId="23">#REF!</definedName>
    <definedName name="fullpoll" localSheetId="15">#REF!</definedName>
    <definedName name="fullpoll" localSheetId="21">#REF!</definedName>
    <definedName name="fullpoll" localSheetId="22">#REF!</definedName>
    <definedName name="fullpoll" localSheetId="18">#REF!</definedName>
    <definedName name="fullpoll" localSheetId="25">#REF!</definedName>
    <definedName name="fullpoll" localSheetId="24">#REF!</definedName>
    <definedName name="fullpoll" localSheetId="27">#REF!</definedName>
    <definedName name="fullpoll" localSheetId="30">#REF!</definedName>
    <definedName name="fullpoll" localSheetId="26">#REF!</definedName>
    <definedName name="fullpoll" localSheetId="28">#REF!</definedName>
    <definedName name="fullpoll" localSheetId="29">#REF!</definedName>
    <definedName name="fullpoll" localSheetId="32">#REF!</definedName>
    <definedName name="fullpoll" localSheetId="33">#REF!</definedName>
    <definedName name="fullpoll" localSheetId="38">#REF!</definedName>
    <definedName name="fullpoll" localSheetId="37">#REF!</definedName>
    <definedName name="fullpoll" localSheetId="34">#REF!</definedName>
    <definedName name="fullpoll" localSheetId="39">#REF!</definedName>
    <definedName name="fullpoll" localSheetId="35">#REF!</definedName>
    <definedName name="fullpoll" localSheetId="36">#REF!</definedName>
    <definedName name="fullpoll" localSheetId="31">#REF!</definedName>
    <definedName name="fullpoll" localSheetId="41">#REF!</definedName>
    <definedName name="fullpoll" localSheetId="40">#REF!</definedName>
    <definedName name="fullpoll" localSheetId="54">#REF!</definedName>
    <definedName name="fullpoll" localSheetId="42">#REF!</definedName>
    <definedName name="fullpoll" localSheetId="44">#REF!</definedName>
    <definedName name="fullpoll" localSheetId="48">#REF!</definedName>
    <definedName name="fullpoll" localSheetId="51">#REF!</definedName>
    <definedName name="fullpoll" localSheetId="45">#REF!</definedName>
    <definedName name="fullpoll" localSheetId="46">#REF!</definedName>
    <definedName name="fullpoll" localSheetId="47">#REF!</definedName>
    <definedName name="fullpoll" localSheetId="43">#REF!</definedName>
    <definedName name="fullpoll" localSheetId="50">#REF!</definedName>
    <definedName name="fullpoll" localSheetId="53">#REF!</definedName>
    <definedName name="fullpoll" localSheetId="52">#REF!</definedName>
    <definedName name="fullpoll" localSheetId="57">#REF!</definedName>
    <definedName name="fullpoll" localSheetId="60">#REF!</definedName>
    <definedName name="fullpoll" localSheetId="59">#REF!</definedName>
    <definedName name="fullpoll" localSheetId="58">#REF!</definedName>
    <definedName name="fullpoll" localSheetId="61">#REF!</definedName>
    <definedName name="fullpoll" localSheetId="56">#REF!</definedName>
    <definedName name="fullpoll" localSheetId="55">#REF!</definedName>
    <definedName name="fullpoll" localSheetId="62">#REF!</definedName>
    <definedName name="fullpoll" localSheetId="66">#REF!</definedName>
    <definedName name="fullpoll" localSheetId="63">#REF!</definedName>
    <definedName name="fullpoll" localSheetId="70">#REF!</definedName>
    <definedName name="fullpoll" localSheetId="71">#REF!</definedName>
    <definedName name="fullpoll" localSheetId="68">#REF!</definedName>
    <definedName name="fullpoll" localSheetId="64">#REF!</definedName>
    <definedName name="fullpoll" localSheetId="73">#REF!</definedName>
    <definedName name="fullpoll" localSheetId="74">#REF!</definedName>
    <definedName name="fullpoll" localSheetId="75">#REF!</definedName>
    <definedName name="fullpoll" localSheetId="72">#REF!</definedName>
    <definedName name="fullpoll">#REF!</definedName>
    <definedName name="GDP_95_constant_prices" localSheetId="1">'[27]New Cronos'!$A$46:$IV$93</definedName>
    <definedName name="GDP_95_constant_prices" localSheetId="5">'[28]New Cronos'!$A$46:$IV$93</definedName>
    <definedName name="GDP_95_constant_prices" localSheetId="7">'[28]New Cronos'!$A$46:$IV$93</definedName>
    <definedName name="GDP_95_constant_prices" localSheetId="6">'[28]New Cronos'!$A$46:$IV$93</definedName>
    <definedName name="GDP_95_constant_prices" localSheetId="10">'[29]New Cronos'!$A$46:$IV$93</definedName>
    <definedName name="GDP_95_constant_prices" localSheetId="11">'[28]New Cronos'!$A$46:$IV$93</definedName>
    <definedName name="GDP_95_constant_prices">'[29]New Cronos'!$A$46:$IV$93</definedName>
    <definedName name="GE">#REF!</definedName>
    <definedName name="GIEC" localSheetId="1">'[30]New Cronos'!$A$15:$M$40</definedName>
    <definedName name="GIEC" localSheetId="5">'[31]New Cronos'!$A$15:$M$40</definedName>
    <definedName name="GIEC" localSheetId="7">'[31]New Cronos'!$A$15:$M$40</definedName>
    <definedName name="GIEC" localSheetId="6">'[31]New Cronos'!$A$15:$M$40</definedName>
    <definedName name="GIEC" localSheetId="10">'[32]New Cronos'!$A$15:$M$40</definedName>
    <definedName name="GIEC" localSheetId="11">'[31]New Cronos'!$A$15:$M$40</definedName>
    <definedName name="GIEC">'[32]New Cronos'!$A$15:$M$40</definedName>
    <definedName name="GIEC2002" localSheetId="1">'[27]New Cronos'!$A$1:$IV$43</definedName>
    <definedName name="GIEC2002" localSheetId="5">'[28]New Cronos'!$A$1:$IV$43</definedName>
    <definedName name="GIEC2002" localSheetId="7">'[28]New Cronos'!$A$1:$IV$43</definedName>
    <definedName name="GIEC2002" localSheetId="6">'[28]New Cronos'!$A$1:$IV$43</definedName>
    <definedName name="GIEC2002" localSheetId="10">'[29]New Cronos'!$A$1:$IV$43</definedName>
    <definedName name="GIEC2002" localSheetId="11">'[28]New Cronos'!$A$1:$IV$43</definedName>
    <definedName name="GIEC2002">'[29]New Cronos'!$A$1:$IV$43</definedName>
    <definedName name="GRUPSEÑA">#N/A</definedName>
    <definedName name="GUION" localSheetId="67">#REF!</definedName>
    <definedName name="GUION" localSheetId="69">#REF!</definedName>
    <definedName name="GUION" localSheetId="65">#REF!</definedName>
    <definedName name="GUION" localSheetId="4">#REF!</definedName>
    <definedName name="GUION" localSheetId="1">#REF!</definedName>
    <definedName name="GUION" localSheetId="3">#REF!</definedName>
    <definedName name="GUION" localSheetId="2">#REF!</definedName>
    <definedName name="GUION" localSheetId="5">#REF!</definedName>
    <definedName name="GUION" localSheetId="10">#REF!</definedName>
    <definedName name="GUION" localSheetId="17">#REF!</definedName>
    <definedName name="GUION" localSheetId="19">#REF!</definedName>
    <definedName name="GUION" localSheetId="20">#REF!</definedName>
    <definedName name="GUION" localSheetId="23">#REF!</definedName>
    <definedName name="GUION" localSheetId="15">#REF!</definedName>
    <definedName name="GUION" localSheetId="21">#REF!</definedName>
    <definedName name="GUION" localSheetId="22">#REF!</definedName>
    <definedName name="GUION" localSheetId="18">#REF!</definedName>
    <definedName name="GUION" localSheetId="25">#REF!</definedName>
    <definedName name="GUION" localSheetId="24">#REF!</definedName>
    <definedName name="GUION" localSheetId="27">#REF!</definedName>
    <definedName name="GUION" localSheetId="30">#REF!</definedName>
    <definedName name="GUION" localSheetId="26">#REF!</definedName>
    <definedName name="GUION" localSheetId="28">#REF!</definedName>
    <definedName name="GUION" localSheetId="29">#REF!</definedName>
    <definedName name="GUION" localSheetId="32">#REF!</definedName>
    <definedName name="GUION" localSheetId="33">#REF!</definedName>
    <definedName name="GUION" localSheetId="38">#REF!</definedName>
    <definedName name="GUION" localSheetId="37">#REF!</definedName>
    <definedName name="GUION" localSheetId="34">#REF!</definedName>
    <definedName name="GUION" localSheetId="39">#REF!</definedName>
    <definedName name="GUION" localSheetId="35">#REF!</definedName>
    <definedName name="GUION" localSheetId="36">#REF!</definedName>
    <definedName name="GUION" localSheetId="31">#REF!</definedName>
    <definedName name="GUION" localSheetId="41">#REF!</definedName>
    <definedName name="GUION" localSheetId="40">#REF!</definedName>
    <definedName name="GUION" localSheetId="54">#REF!</definedName>
    <definedName name="GUION" localSheetId="42">#REF!</definedName>
    <definedName name="GUION" localSheetId="44">#REF!</definedName>
    <definedName name="GUION" localSheetId="48">#REF!</definedName>
    <definedName name="GUION" localSheetId="51">#REF!</definedName>
    <definedName name="GUION" localSheetId="45">#REF!</definedName>
    <definedName name="GUION" localSheetId="46">#REF!</definedName>
    <definedName name="GUION" localSheetId="47">#REF!</definedName>
    <definedName name="GUION" localSheetId="43">#REF!</definedName>
    <definedName name="GUION" localSheetId="50">#REF!</definedName>
    <definedName name="GUION" localSheetId="53">#REF!</definedName>
    <definedName name="GUION" localSheetId="52">#REF!</definedName>
    <definedName name="GUION" localSheetId="57">#REF!</definedName>
    <definedName name="GUION" localSheetId="60">#REF!</definedName>
    <definedName name="GUION" localSheetId="59">#REF!</definedName>
    <definedName name="GUION" localSheetId="58">#REF!</definedName>
    <definedName name="GUION" localSheetId="61">#REF!</definedName>
    <definedName name="GUION" localSheetId="56">#REF!</definedName>
    <definedName name="GUION" localSheetId="55">#REF!</definedName>
    <definedName name="GUION" localSheetId="62">#REF!</definedName>
    <definedName name="GUION" localSheetId="66">#REF!</definedName>
    <definedName name="GUION" localSheetId="63">#REF!</definedName>
    <definedName name="GUION" localSheetId="70">#REF!</definedName>
    <definedName name="GUION" localSheetId="71">#REF!</definedName>
    <definedName name="GUION" localSheetId="68">#REF!</definedName>
    <definedName name="GUION" localSheetId="64">#REF!</definedName>
    <definedName name="GUION" localSheetId="73">#REF!</definedName>
    <definedName name="GUION" localSheetId="74">#REF!</definedName>
    <definedName name="GUION" localSheetId="75">#REF!</definedName>
    <definedName name="GUION" localSheetId="72">#REF!</definedName>
    <definedName name="GUION">#REF!</definedName>
    <definedName name="hgvnhgj" localSheetId="67">'[16]3.1'!#REF!</definedName>
    <definedName name="hgvnhgj" localSheetId="69">'[16]3.1'!#REF!</definedName>
    <definedName name="hgvnhgj" localSheetId="65">'[16]3.1'!#REF!</definedName>
    <definedName name="hgvnhgj" localSheetId="4">'[16]3.1'!#REF!</definedName>
    <definedName name="hgvnhgj" localSheetId="1">'[16]3.1'!#REF!</definedName>
    <definedName name="hgvnhgj" localSheetId="3">'[16]3.1'!#REF!</definedName>
    <definedName name="hgvnhgj" localSheetId="2">'[16]3.1'!#REF!</definedName>
    <definedName name="hgvnhgj" localSheetId="5">'[16]3.1'!#REF!</definedName>
    <definedName name="hgvnhgj" localSheetId="10">'[16]3.1'!#REF!</definedName>
    <definedName name="hgvnhgj" localSheetId="17">'[16]3.1'!#REF!</definedName>
    <definedName name="hgvnhgj" localSheetId="19">'[16]3.1'!#REF!</definedName>
    <definedName name="hgvnhgj" localSheetId="20">'[16]3.1'!#REF!</definedName>
    <definedName name="hgvnhgj" localSheetId="23">'[16]3.1'!#REF!</definedName>
    <definedName name="hgvnhgj" localSheetId="15">'[16]3.1'!#REF!</definedName>
    <definedName name="hgvnhgj" localSheetId="21">'[16]3.1'!#REF!</definedName>
    <definedName name="hgvnhgj" localSheetId="22">'[16]3.1'!#REF!</definedName>
    <definedName name="hgvnhgj" localSheetId="18">'[16]3.1'!#REF!</definedName>
    <definedName name="hgvnhgj" localSheetId="25">'[16]3.1'!#REF!</definedName>
    <definedName name="hgvnhgj" localSheetId="24">'[16]3.1'!#REF!</definedName>
    <definedName name="hgvnhgj" localSheetId="27">'[16]3.1'!#REF!</definedName>
    <definedName name="hgvnhgj" localSheetId="30">'[16]3.1'!#REF!</definedName>
    <definedName name="hgvnhgj" localSheetId="26">'[16]3.1'!#REF!</definedName>
    <definedName name="hgvnhgj" localSheetId="28">'[16]3.1'!#REF!</definedName>
    <definedName name="hgvnhgj" localSheetId="29">'[16]3.1'!#REF!</definedName>
    <definedName name="hgvnhgj" localSheetId="32">'[16]3.1'!#REF!</definedName>
    <definedName name="hgvnhgj" localSheetId="33">'[16]3.1'!#REF!</definedName>
    <definedName name="hgvnhgj" localSheetId="38">'[16]3.1'!#REF!</definedName>
    <definedName name="hgvnhgj" localSheetId="37">'[16]3.1'!#REF!</definedName>
    <definedName name="hgvnhgj" localSheetId="34">'[16]3.1'!#REF!</definedName>
    <definedName name="hgvnhgj" localSheetId="39">'[16]3.1'!#REF!</definedName>
    <definedName name="hgvnhgj" localSheetId="35">'[16]3.1'!#REF!</definedName>
    <definedName name="hgvnhgj" localSheetId="36">'[16]3.1'!#REF!</definedName>
    <definedName name="hgvnhgj" localSheetId="31">'[16]3.1'!#REF!</definedName>
    <definedName name="hgvnhgj" localSheetId="41">'[16]3.1'!#REF!</definedName>
    <definedName name="hgvnhgj" localSheetId="40">'[16]3.1'!#REF!</definedName>
    <definedName name="hgvnhgj" localSheetId="54">'[16]3.1'!#REF!</definedName>
    <definedName name="hgvnhgj" localSheetId="42">'[16]3.1'!#REF!</definedName>
    <definedName name="hgvnhgj" localSheetId="44">'[16]3.1'!#REF!</definedName>
    <definedName name="hgvnhgj" localSheetId="48">'[16]3.1'!#REF!</definedName>
    <definedName name="hgvnhgj" localSheetId="51">'[16]3.1'!#REF!</definedName>
    <definedName name="hgvnhgj" localSheetId="45">'[16]3.1'!#REF!</definedName>
    <definedName name="hgvnhgj" localSheetId="46">'[16]3.1'!#REF!</definedName>
    <definedName name="hgvnhgj" localSheetId="47">'[16]3.1'!#REF!</definedName>
    <definedName name="hgvnhgj" localSheetId="43">'[16]3.1'!#REF!</definedName>
    <definedName name="hgvnhgj" localSheetId="50">'[16]3.1'!#REF!</definedName>
    <definedName name="hgvnhgj" localSheetId="53">'[16]3.1'!#REF!</definedName>
    <definedName name="hgvnhgj" localSheetId="52">'[16]3.1'!#REF!</definedName>
    <definedName name="hgvnhgj" localSheetId="57">'[16]3.1'!#REF!</definedName>
    <definedName name="hgvnhgj" localSheetId="60">'[16]3.1'!#REF!</definedName>
    <definedName name="hgvnhgj" localSheetId="59">'[16]3.1'!#REF!</definedName>
    <definedName name="hgvnhgj" localSheetId="58">'[16]3.1'!#REF!</definedName>
    <definedName name="hgvnhgj" localSheetId="61">'[16]3.1'!#REF!</definedName>
    <definedName name="hgvnhgj" localSheetId="56">'[16]3.1'!#REF!</definedName>
    <definedName name="hgvnhgj" localSheetId="55">'[16]3.1'!#REF!</definedName>
    <definedName name="hgvnhgj" localSheetId="62">'[16]3.1'!#REF!</definedName>
    <definedName name="hgvnhgj" localSheetId="66">'[16]3.1'!#REF!</definedName>
    <definedName name="hgvnhgj" localSheetId="63">'[16]3.1'!#REF!</definedName>
    <definedName name="hgvnhgj" localSheetId="70">'[16]3.1'!#REF!</definedName>
    <definedName name="hgvnhgj" localSheetId="71">'[16]3.1'!#REF!</definedName>
    <definedName name="hgvnhgj" localSheetId="68">'[16]3.1'!#REF!</definedName>
    <definedName name="hgvnhgj" localSheetId="64">'[16]3.1'!#REF!</definedName>
    <definedName name="hgvnhgj" localSheetId="73">'[16]3.1'!#REF!</definedName>
    <definedName name="hgvnhgj" localSheetId="74">'[16]3.1'!#REF!</definedName>
    <definedName name="hgvnhgj" localSheetId="75">'[16]3.1'!#REF!</definedName>
    <definedName name="hgvnhgj" localSheetId="72">'[16]3.1'!#REF!</definedName>
    <definedName name="hgvnhgj">'[16]3.1'!#REF!</definedName>
    <definedName name="HTML1_1" hidden="1">"[energianosuministrada]Hoja1!$A$13:$J$46"</definedName>
    <definedName name="HTML1_10" hidden="1">""</definedName>
    <definedName name="HTML1_11" hidden="1">1</definedName>
    <definedName name="HTML1_12" hidden="1">"Macintosh HD:CASADO:INTRANET:calidaddeservicio:CS"</definedName>
    <definedName name="HTML1_2" hidden="1">1</definedName>
    <definedName name="HTML1_3" hidden="1">"energianosuministrada"</definedName>
    <definedName name="HTML1_4" hidden="1">""</definedName>
    <definedName name="HTML1_5" hidden="1">""</definedName>
    <definedName name="HTML1_6" hidden="1">-4146</definedName>
    <definedName name="HTML1_7" hidden="1">-4146</definedName>
    <definedName name="HTML1_8" hidden="1">"11/11/97"</definedName>
    <definedName name="HTML1_9" hidden="1">"SOPORTE DE USUARIOS"</definedName>
    <definedName name="HTMLCount" hidden="1">1</definedName>
    <definedName name="IMP">#N/A</definedName>
    <definedName name="IMPR">#N/A</definedName>
    <definedName name="IMPRESION">[24]!IMPRESION</definedName>
    <definedName name="IMPRIMIR">#N/A</definedName>
    <definedName name="Imprimir_área_IM" localSheetId="67">#REF!</definedName>
    <definedName name="Imprimir_área_IM" localSheetId="69">#REF!</definedName>
    <definedName name="Imprimir_área_IM" localSheetId="65">#REF!</definedName>
    <definedName name="Imprimir_área_IM" localSheetId="4">#REF!</definedName>
    <definedName name="Imprimir_área_IM" localSheetId="1">#REF!</definedName>
    <definedName name="Imprimir_área_IM" localSheetId="3">#REF!</definedName>
    <definedName name="Imprimir_área_IM" localSheetId="2">#REF!</definedName>
    <definedName name="Imprimir_área_IM" localSheetId="5">#REF!</definedName>
    <definedName name="Imprimir_área_IM" localSheetId="7">#REF!</definedName>
    <definedName name="Imprimir_área_IM" localSheetId="6">#REF!</definedName>
    <definedName name="Imprimir_área_IM" localSheetId="10">#REF!</definedName>
    <definedName name="Imprimir_área_IM" localSheetId="11">#REF!</definedName>
    <definedName name="Imprimir_área_IM" localSheetId="17">#REF!</definedName>
    <definedName name="Imprimir_área_IM" localSheetId="19">#REF!</definedName>
    <definedName name="Imprimir_área_IM" localSheetId="20">#REF!</definedName>
    <definedName name="Imprimir_área_IM" localSheetId="23">#REF!</definedName>
    <definedName name="Imprimir_área_IM" localSheetId="15">#REF!</definedName>
    <definedName name="Imprimir_área_IM" localSheetId="21">#REF!</definedName>
    <definedName name="Imprimir_área_IM" localSheetId="22">#REF!</definedName>
    <definedName name="Imprimir_área_IM" localSheetId="18">#REF!</definedName>
    <definedName name="Imprimir_área_IM" localSheetId="25">#REF!</definedName>
    <definedName name="Imprimir_área_IM" localSheetId="24">#REF!</definedName>
    <definedName name="Imprimir_área_IM" localSheetId="27">#REF!</definedName>
    <definedName name="Imprimir_área_IM" localSheetId="30">#REF!</definedName>
    <definedName name="Imprimir_área_IM" localSheetId="26">#REF!</definedName>
    <definedName name="Imprimir_área_IM" localSheetId="28">#REF!</definedName>
    <definedName name="Imprimir_área_IM" localSheetId="29">#REF!</definedName>
    <definedName name="Imprimir_área_IM" localSheetId="32">#REF!</definedName>
    <definedName name="Imprimir_área_IM" localSheetId="33">#REF!</definedName>
    <definedName name="Imprimir_área_IM" localSheetId="38">#REF!</definedName>
    <definedName name="Imprimir_área_IM" localSheetId="37">#REF!</definedName>
    <definedName name="Imprimir_área_IM" localSheetId="34">#REF!</definedName>
    <definedName name="Imprimir_área_IM" localSheetId="39">#REF!</definedName>
    <definedName name="Imprimir_área_IM" localSheetId="35">#REF!</definedName>
    <definedName name="Imprimir_área_IM" localSheetId="36">#REF!</definedName>
    <definedName name="Imprimir_área_IM" localSheetId="31">#REF!</definedName>
    <definedName name="Imprimir_área_IM" localSheetId="41">#REF!</definedName>
    <definedName name="Imprimir_área_IM" localSheetId="40">#REF!</definedName>
    <definedName name="Imprimir_área_IM" localSheetId="54">#REF!</definedName>
    <definedName name="Imprimir_área_IM" localSheetId="42">#REF!</definedName>
    <definedName name="Imprimir_área_IM" localSheetId="44">#REF!</definedName>
    <definedName name="Imprimir_área_IM" localSheetId="48">#REF!</definedName>
    <definedName name="Imprimir_área_IM" localSheetId="51">#REF!</definedName>
    <definedName name="Imprimir_área_IM" localSheetId="45">#REF!</definedName>
    <definedName name="Imprimir_área_IM" localSheetId="46">#REF!</definedName>
    <definedName name="Imprimir_área_IM" localSheetId="47">#REF!</definedName>
    <definedName name="Imprimir_área_IM" localSheetId="43">#REF!</definedName>
    <definedName name="Imprimir_área_IM" localSheetId="50">#REF!</definedName>
    <definedName name="Imprimir_área_IM" localSheetId="53">#REF!</definedName>
    <definedName name="Imprimir_área_IM" localSheetId="52">#REF!</definedName>
    <definedName name="Imprimir_área_IM" localSheetId="57">#REF!</definedName>
    <definedName name="Imprimir_área_IM" localSheetId="60">#REF!</definedName>
    <definedName name="Imprimir_área_IM" localSheetId="59">#REF!</definedName>
    <definedName name="Imprimir_área_IM" localSheetId="58">#REF!</definedName>
    <definedName name="Imprimir_área_IM" localSheetId="61">#REF!</definedName>
    <definedName name="Imprimir_área_IM" localSheetId="56">#REF!</definedName>
    <definedName name="Imprimir_área_IM" localSheetId="55">#REF!</definedName>
    <definedName name="Imprimir_área_IM" localSheetId="62">#REF!</definedName>
    <definedName name="Imprimir_área_IM" localSheetId="66">#REF!</definedName>
    <definedName name="Imprimir_área_IM" localSheetId="63">#REF!</definedName>
    <definedName name="Imprimir_área_IM" localSheetId="70">#REF!</definedName>
    <definedName name="Imprimir_área_IM" localSheetId="71">#REF!</definedName>
    <definedName name="Imprimir_área_IM" localSheetId="68">#REF!</definedName>
    <definedName name="Imprimir_área_IM" localSheetId="64">#REF!</definedName>
    <definedName name="Imprimir_área_IM" localSheetId="73">#REF!</definedName>
    <definedName name="Imprimir_área_IM" localSheetId="74">#REF!</definedName>
    <definedName name="Imprimir_área_IM" localSheetId="75">#REF!</definedName>
    <definedName name="Imprimir_área_IM" localSheetId="72">#REF!</definedName>
    <definedName name="Imprimir_área_IM">#REF!</definedName>
    <definedName name="INDICADOR10_tabla2">#REF!</definedName>
    <definedName name="InvYear" localSheetId="4">#REF!</definedName>
    <definedName name="InvYear" localSheetId="1">#REF!</definedName>
    <definedName name="InvYear" localSheetId="3">#REF!</definedName>
    <definedName name="InvYear" localSheetId="2">#REF!</definedName>
    <definedName name="InvYear" localSheetId="5">#REF!</definedName>
    <definedName name="InvYear" localSheetId="10">#REF!</definedName>
    <definedName name="InvYear" localSheetId="17">#REF!</definedName>
    <definedName name="InvYear" localSheetId="15">#REF!</definedName>
    <definedName name="InvYear">#REF!</definedName>
    <definedName name="kk" localSheetId="4" hidden="1">'[11]19.14-15'!#REF!</definedName>
    <definedName name="kk" localSheetId="1" hidden="1">'[11]19.14-15'!#REF!</definedName>
    <definedName name="kk" localSheetId="3" hidden="1">'[11]19.14-15'!#REF!</definedName>
    <definedName name="kk" localSheetId="2" hidden="1">'[11]19.14-15'!#REF!</definedName>
    <definedName name="kk" localSheetId="5" hidden="1">'[11]19.14-15'!#REF!</definedName>
    <definedName name="kk" localSheetId="7" hidden="1">'[11]19.14-15'!#REF!</definedName>
    <definedName name="kk" localSheetId="6" hidden="1">'[11]19.14-15'!#REF!</definedName>
    <definedName name="kk" localSheetId="10" hidden="1">'[11]19.14-15'!#REF!</definedName>
    <definedName name="kk" localSheetId="11" hidden="1">'[11]19.14-15'!#REF!</definedName>
    <definedName name="kk" localSheetId="17" hidden="1">'[11]19.14-15'!#REF!</definedName>
    <definedName name="kk" localSheetId="15" hidden="1">'[11]19.14-15'!#REF!</definedName>
    <definedName name="kk" hidden="1">'[11]19.14-15'!#REF!</definedName>
    <definedName name="kkjkj" localSheetId="67">#REF!</definedName>
    <definedName name="kkjkj" localSheetId="69">#REF!</definedName>
    <definedName name="kkjkj" localSheetId="65">#REF!</definedName>
    <definedName name="kkjkj" localSheetId="4">#REF!</definedName>
    <definedName name="kkjkj" localSheetId="1">#REF!</definedName>
    <definedName name="kkjkj" localSheetId="3">#REF!</definedName>
    <definedName name="kkjkj" localSheetId="2">#REF!</definedName>
    <definedName name="kkjkj" localSheetId="5">#REF!</definedName>
    <definedName name="kkjkj" localSheetId="10">#REF!</definedName>
    <definedName name="kkjkj" localSheetId="11">#REF!</definedName>
    <definedName name="kkjkj" localSheetId="17">#REF!</definedName>
    <definedName name="kkjkj" localSheetId="19">#REF!</definedName>
    <definedName name="kkjkj" localSheetId="20">#REF!</definedName>
    <definedName name="kkjkj" localSheetId="23">#REF!</definedName>
    <definedName name="kkjkj" localSheetId="15">#REF!</definedName>
    <definedName name="kkjkj" localSheetId="21">#REF!</definedName>
    <definedName name="kkjkj" localSheetId="22">#REF!</definedName>
    <definedName name="kkjkj" localSheetId="18">#REF!</definedName>
    <definedName name="kkjkj" localSheetId="25">#REF!</definedName>
    <definedName name="kkjkj" localSheetId="24">#REF!</definedName>
    <definedName name="kkjkj" localSheetId="27">#REF!</definedName>
    <definedName name="kkjkj" localSheetId="30">#REF!</definedName>
    <definedName name="kkjkj" localSheetId="26">#REF!</definedName>
    <definedName name="kkjkj" localSheetId="28">#REF!</definedName>
    <definedName name="kkjkj" localSheetId="29">#REF!</definedName>
    <definedName name="kkjkj" localSheetId="32">#REF!</definedName>
    <definedName name="kkjkj" localSheetId="33">#REF!</definedName>
    <definedName name="kkjkj" localSheetId="38">#REF!</definedName>
    <definedName name="kkjkj" localSheetId="37">#REF!</definedName>
    <definedName name="kkjkj" localSheetId="34">#REF!</definedName>
    <definedName name="kkjkj" localSheetId="39">#REF!</definedName>
    <definedName name="kkjkj" localSheetId="35">#REF!</definedName>
    <definedName name="kkjkj" localSheetId="36">#REF!</definedName>
    <definedName name="kkjkj" localSheetId="31">#REF!</definedName>
    <definedName name="kkjkj" localSheetId="41">#REF!</definedName>
    <definedName name="kkjkj" localSheetId="40">#REF!</definedName>
    <definedName name="kkjkj" localSheetId="54">#REF!</definedName>
    <definedName name="kkjkj" localSheetId="42">#REF!</definedName>
    <definedName name="kkjkj" localSheetId="44">#REF!</definedName>
    <definedName name="kkjkj" localSheetId="48">#REF!</definedName>
    <definedName name="kkjkj" localSheetId="51">#REF!</definedName>
    <definedName name="kkjkj" localSheetId="45">#REF!</definedName>
    <definedName name="kkjkj" localSheetId="46">#REF!</definedName>
    <definedName name="kkjkj" localSheetId="47">#REF!</definedName>
    <definedName name="kkjkj" localSheetId="43">#REF!</definedName>
    <definedName name="kkjkj" localSheetId="50">#REF!</definedName>
    <definedName name="kkjkj" localSheetId="53">#REF!</definedName>
    <definedName name="kkjkj" localSheetId="52">#REF!</definedName>
    <definedName name="kkjkj" localSheetId="57">#REF!</definedName>
    <definedName name="kkjkj" localSheetId="60">#REF!</definedName>
    <definedName name="kkjkj" localSheetId="59">#REF!</definedName>
    <definedName name="kkjkj" localSheetId="58">#REF!</definedName>
    <definedName name="kkjkj" localSheetId="61">#REF!</definedName>
    <definedName name="kkjkj" localSheetId="56">#REF!</definedName>
    <definedName name="kkjkj" localSheetId="55">#REF!</definedName>
    <definedName name="kkjkj" localSheetId="62">#REF!</definedName>
    <definedName name="kkjkj" localSheetId="66">#REF!</definedName>
    <definedName name="kkjkj" localSheetId="63">#REF!</definedName>
    <definedName name="kkjkj" localSheetId="70">#REF!</definedName>
    <definedName name="kkjkj" localSheetId="71">#REF!</definedName>
    <definedName name="kkjkj" localSheetId="68">#REF!</definedName>
    <definedName name="kkjkj" localSheetId="64">#REF!</definedName>
    <definedName name="kkjkj" localSheetId="73">#REF!</definedName>
    <definedName name="kkjkj" localSheetId="74">#REF!</definedName>
    <definedName name="kkjkj" localSheetId="75">#REF!</definedName>
    <definedName name="kkjkj" localSheetId="72">#REF!</definedName>
    <definedName name="kkjkj">#REF!</definedName>
    <definedName name="kkk" hidden="1">'[33]19.14-15'!#REF!</definedName>
    <definedName name="KP_5" localSheetId="67">#REF!</definedName>
    <definedName name="KP_5" localSheetId="69">#REF!</definedName>
    <definedName name="KP_5" localSheetId="65">#REF!</definedName>
    <definedName name="KP_5" localSheetId="4">#REF!</definedName>
    <definedName name="KP_5" localSheetId="1">#REF!</definedName>
    <definedName name="KP_5" localSheetId="3">#REF!</definedName>
    <definedName name="KP_5" localSheetId="2">#REF!</definedName>
    <definedName name="KP_5" localSheetId="10">#REF!</definedName>
    <definedName name="KP_5" localSheetId="11">#REF!</definedName>
    <definedName name="KP_5" localSheetId="19">#REF!</definedName>
    <definedName name="KP_5" localSheetId="20">#REF!</definedName>
    <definedName name="KP_5" localSheetId="23">#REF!</definedName>
    <definedName name="KP_5" localSheetId="15">#REF!</definedName>
    <definedName name="KP_5" localSheetId="21">#REF!</definedName>
    <definedName name="KP_5" localSheetId="22">#REF!</definedName>
    <definedName name="KP_5" localSheetId="18">#REF!</definedName>
    <definedName name="KP_5" localSheetId="25">#REF!</definedName>
    <definedName name="KP_5" localSheetId="24">#REF!</definedName>
    <definedName name="KP_5" localSheetId="27">#REF!</definedName>
    <definedName name="KP_5" localSheetId="30">#REF!</definedName>
    <definedName name="KP_5" localSheetId="26">#REF!</definedName>
    <definedName name="KP_5" localSheetId="28">#REF!</definedName>
    <definedName name="KP_5" localSheetId="29">#REF!</definedName>
    <definedName name="KP_5" localSheetId="32">#REF!</definedName>
    <definedName name="KP_5" localSheetId="33">#REF!</definedName>
    <definedName name="KP_5" localSheetId="38">#REF!</definedName>
    <definedName name="KP_5" localSheetId="37">#REF!</definedName>
    <definedName name="KP_5" localSheetId="34">#REF!</definedName>
    <definedName name="KP_5" localSheetId="39">#REF!</definedName>
    <definedName name="KP_5" localSheetId="35">#REF!</definedName>
    <definedName name="KP_5" localSheetId="36">#REF!</definedName>
    <definedName name="KP_5" localSheetId="31">#REF!</definedName>
    <definedName name="KP_5" localSheetId="41">#REF!</definedName>
    <definedName name="KP_5" localSheetId="40">#REF!</definedName>
    <definedName name="KP_5" localSheetId="54">#REF!</definedName>
    <definedName name="KP_5" localSheetId="42">#REF!</definedName>
    <definedName name="KP_5" localSheetId="44">#REF!</definedName>
    <definedName name="KP_5" localSheetId="48">#REF!</definedName>
    <definedName name="KP_5" localSheetId="51">#REF!</definedName>
    <definedName name="KP_5" localSheetId="45">#REF!</definedName>
    <definedName name="KP_5" localSheetId="46">#REF!</definedName>
    <definedName name="KP_5" localSheetId="47">#REF!</definedName>
    <definedName name="KP_5" localSheetId="50">#REF!</definedName>
    <definedName name="KP_5" localSheetId="53">#REF!</definedName>
    <definedName name="KP_5" localSheetId="52">#REF!</definedName>
    <definedName name="KP_5" localSheetId="57">#REF!</definedName>
    <definedName name="KP_5" localSheetId="60">#REF!</definedName>
    <definedName name="KP_5" localSheetId="59">#REF!</definedName>
    <definedName name="KP_5" localSheetId="58">#REF!</definedName>
    <definedName name="KP_5" localSheetId="61">#REF!</definedName>
    <definedName name="KP_5" localSheetId="56">#REF!</definedName>
    <definedName name="KP_5" localSheetId="55">#REF!</definedName>
    <definedName name="KP_5" localSheetId="62">#REF!</definedName>
    <definedName name="KP_5" localSheetId="66">#REF!</definedName>
    <definedName name="KP_5" localSheetId="63">#REF!</definedName>
    <definedName name="KP_5" localSheetId="70">#REF!</definedName>
    <definedName name="KP_5" localSheetId="71">#REF!</definedName>
    <definedName name="KP_5" localSheetId="68">#REF!</definedName>
    <definedName name="KP_5" localSheetId="64">#REF!</definedName>
    <definedName name="KP_5" localSheetId="73">#REF!</definedName>
    <definedName name="KP_5" localSheetId="74">#REF!</definedName>
    <definedName name="KP_5" localSheetId="75">#REF!</definedName>
    <definedName name="KP_5" localSheetId="72">#REF!</definedName>
    <definedName name="KP_5">#REF!</definedName>
    <definedName name="KP_5_KP_ADD" localSheetId="67">'[34]5(KP)'!#REF!</definedName>
    <definedName name="KP_5_KP_ADD" localSheetId="69">'[34]5(KP)'!#REF!</definedName>
    <definedName name="KP_5_KP_ADD" localSheetId="65">'[34]5(KP)'!#REF!</definedName>
    <definedName name="KP_5_KP_ADD" localSheetId="4">'[34]5(KP)'!#REF!</definedName>
    <definedName name="KP_5_KP_ADD" localSheetId="1">'[34]5(KP)'!#REF!</definedName>
    <definedName name="KP_5_KP_ADD" localSheetId="3">'[34]5(KP)'!#REF!</definedName>
    <definedName name="KP_5_KP_ADD" localSheetId="2">'[34]5(KP)'!#REF!</definedName>
    <definedName name="KP_5_KP_ADD" localSheetId="5">'[35]5(KP)'!#REF!</definedName>
    <definedName name="KP_5_KP_ADD" localSheetId="7">'[35]5(KP)'!#REF!</definedName>
    <definedName name="KP_5_KP_ADD" localSheetId="6">'[35]5(KP)'!#REF!</definedName>
    <definedName name="KP_5_KP_ADD" localSheetId="10">'[34]5(KP)'!#REF!</definedName>
    <definedName name="KP_5_KP_ADD" localSheetId="11">'[35]5(KP)'!#REF!</definedName>
    <definedName name="KP_5_KP_ADD" localSheetId="17">'[34]5(KP)'!#REF!</definedName>
    <definedName name="KP_5_KP_ADD" localSheetId="19">'[34]5(KP)'!#REF!</definedName>
    <definedName name="KP_5_KP_ADD" localSheetId="20">'[34]5(KP)'!#REF!</definedName>
    <definedName name="KP_5_KP_ADD" localSheetId="23">'[34]5(KP)'!#REF!</definedName>
    <definedName name="KP_5_KP_ADD" localSheetId="15">'[34]5(KP)'!#REF!</definedName>
    <definedName name="KP_5_KP_ADD" localSheetId="21">'[34]5(KP)'!#REF!</definedName>
    <definedName name="KP_5_KP_ADD" localSheetId="22">'[34]5(KP)'!#REF!</definedName>
    <definedName name="KP_5_KP_ADD" localSheetId="18">'[34]5(KP)'!#REF!</definedName>
    <definedName name="KP_5_KP_ADD" localSheetId="25">'[34]5(KP)'!#REF!</definedName>
    <definedName name="KP_5_KP_ADD" localSheetId="24">'[34]5(KP)'!#REF!</definedName>
    <definedName name="KP_5_KP_ADD" localSheetId="27">'[34]5(KP)'!#REF!</definedName>
    <definedName name="KP_5_KP_ADD" localSheetId="30">'[34]5(KP)'!#REF!</definedName>
    <definedName name="KP_5_KP_ADD" localSheetId="26">'[34]5(KP)'!#REF!</definedName>
    <definedName name="KP_5_KP_ADD" localSheetId="28">'[34]5(KP)'!#REF!</definedName>
    <definedName name="KP_5_KP_ADD" localSheetId="29">'[34]5(KP)'!#REF!</definedName>
    <definedName name="KP_5_KP_ADD" localSheetId="32">'[34]5(KP)'!#REF!</definedName>
    <definedName name="KP_5_KP_ADD" localSheetId="33">'[34]5(KP)'!#REF!</definedName>
    <definedName name="KP_5_KP_ADD" localSheetId="38">'[34]5(KP)'!#REF!</definedName>
    <definedName name="KP_5_KP_ADD" localSheetId="37">'[34]5(KP)'!#REF!</definedName>
    <definedName name="KP_5_KP_ADD" localSheetId="34">'[34]5(KP)'!#REF!</definedName>
    <definedName name="KP_5_KP_ADD" localSheetId="39">'[34]5(KP)'!#REF!</definedName>
    <definedName name="KP_5_KP_ADD" localSheetId="35">'[34]5(KP)'!#REF!</definedName>
    <definedName name="KP_5_KP_ADD" localSheetId="36">'[34]5(KP)'!#REF!</definedName>
    <definedName name="KP_5_KP_ADD" localSheetId="31">'[34]5(KP)'!#REF!</definedName>
    <definedName name="KP_5_KP_ADD" localSheetId="41">'[34]5(KP)'!#REF!</definedName>
    <definedName name="KP_5_KP_ADD" localSheetId="40">'[34]5(KP)'!#REF!</definedName>
    <definedName name="KP_5_KP_ADD" localSheetId="54">'[34]5(KP)'!#REF!</definedName>
    <definedName name="KP_5_KP_ADD" localSheetId="42">'[34]5(KP)'!#REF!</definedName>
    <definedName name="KP_5_KP_ADD" localSheetId="44">'[34]5(KP)'!#REF!</definedName>
    <definedName name="KP_5_KP_ADD" localSheetId="48">'[34]5(KP)'!#REF!</definedName>
    <definedName name="KP_5_KP_ADD" localSheetId="51">'[34]5(KP)'!#REF!</definedName>
    <definedName name="KP_5_KP_ADD" localSheetId="45">'[34]5(KP)'!#REF!</definedName>
    <definedName name="KP_5_KP_ADD" localSheetId="46">'[34]5(KP)'!#REF!</definedName>
    <definedName name="KP_5_KP_ADD" localSheetId="47">'[34]5(KP)'!#REF!</definedName>
    <definedName name="KP_5_KP_ADD" localSheetId="43">'[34]5(KP)'!#REF!</definedName>
    <definedName name="KP_5_KP_ADD" localSheetId="50">'[34]5(KP)'!#REF!</definedName>
    <definedName name="KP_5_KP_ADD" localSheetId="53">'[34]5(KP)'!#REF!</definedName>
    <definedName name="KP_5_KP_ADD" localSheetId="52">'[34]5(KP)'!#REF!</definedName>
    <definedName name="KP_5_KP_ADD" localSheetId="57">'[34]5(KP)'!#REF!</definedName>
    <definedName name="KP_5_KP_ADD" localSheetId="60">'[34]5(KP)'!#REF!</definedName>
    <definedName name="KP_5_KP_ADD" localSheetId="59">'[34]5(KP)'!#REF!</definedName>
    <definedName name="KP_5_KP_ADD" localSheetId="58">'[34]5(KP)'!#REF!</definedName>
    <definedName name="KP_5_KP_ADD" localSheetId="61">'[34]5(KP)'!#REF!</definedName>
    <definedName name="KP_5_KP_ADD" localSheetId="56">'[34]5(KP)'!#REF!</definedName>
    <definedName name="KP_5_KP_ADD" localSheetId="55">'[34]5(KP)'!#REF!</definedName>
    <definedName name="KP_5_KP_ADD" localSheetId="62">'[34]5(KP)'!#REF!</definedName>
    <definedName name="KP_5_KP_ADD" localSheetId="66">'[34]5(KP)'!#REF!</definedName>
    <definedName name="KP_5_KP_ADD" localSheetId="63">'[34]5(KP)'!#REF!</definedName>
    <definedName name="KP_5_KP_ADD" localSheetId="70">'[34]5(KP)'!#REF!</definedName>
    <definedName name="KP_5_KP_ADD" localSheetId="71">'[34]5(KP)'!#REF!</definedName>
    <definedName name="KP_5_KP_ADD" localSheetId="68">'[34]5(KP)'!#REF!</definedName>
    <definedName name="KP_5_KP_ADD" localSheetId="64">'[34]5(KP)'!#REF!</definedName>
    <definedName name="KP_5_KP_ADD" localSheetId="73">'[34]5(KP)'!#REF!</definedName>
    <definedName name="KP_5_KP_ADD" localSheetId="74">'[34]5(KP)'!#REF!</definedName>
    <definedName name="KP_5_KP_ADD" localSheetId="75">'[34]5(KP)'!#REF!</definedName>
    <definedName name="KP_5_KP_ADD" localSheetId="72">'[34]5(KP)'!#REF!</definedName>
    <definedName name="KP_5_KP_ADD">'[34]5(KP)'!#REF!</definedName>
    <definedName name="KP_5_KP_I_A11_2a" localSheetId="67">#REF!</definedName>
    <definedName name="KP_5_KP_I_A11_2a" localSheetId="69">#REF!</definedName>
    <definedName name="KP_5_KP_I_A11_2a" localSheetId="65">#REF!</definedName>
    <definedName name="KP_5_KP_I_A11_2a" localSheetId="4">#REF!</definedName>
    <definedName name="KP_5_KP_I_A11_2a" localSheetId="1">#REF!</definedName>
    <definedName name="KP_5_KP_I_A11_2a" localSheetId="3">#REF!</definedName>
    <definedName name="KP_5_KP_I_A11_2a" localSheetId="2">#REF!</definedName>
    <definedName name="KP_5_KP_I_A11_2a" localSheetId="5">#REF!</definedName>
    <definedName name="KP_5_KP_I_A11_2a" localSheetId="7">#REF!</definedName>
    <definedName name="KP_5_KP_I_A11_2a" localSheetId="6">#REF!</definedName>
    <definedName name="KP_5_KP_I_A11_2a" localSheetId="10">#REF!</definedName>
    <definedName name="KP_5_KP_I_A11_2a" localSheetId="11">#REF!</definedName>
    <definedName name="KP_5_KP_I_A11_2a" localSheetId="17">#REF!</definedName>
    <definedName name="KP_5_KP_I_A11_2a" localSheetId="19">#REF!</definedName>
    <definedName name="KP_5_KP_I_A11_2a" localSheetId="20">#REF!</definedName>
    <definedName name="KP_5_KP_I_A11_2a" localSheetId="23">#REF!</definedName>
    <definedName name="KP_5_KP_I_A11_2a" localSheetId="15">#REF!</definedName>
    <definedName name="KP_5_KP_I_A11_2a" localSheetId="21">#REF!</definedName>
    <definedName name="KP_5_KP_I_A11_2a" localSheetId="22">#REF!</definedName>
    <definedName name="KP_5_KP_I_A11_2a" localSheetId="18">#REF!</definedName>
    <definedName name="KP_5_KP_I_A11_2a" localSheetId="25">#REF!</definedName>
    <definedName name="KP_5_KP_I_A11_2a" localSheetId="24">#REF!</definedName>
    <definedName name="KP_5_KP_I_A11_2a" localSheetId="27">#REF!</definedName>
    <definedName name="KP_5_KP_I_A11_2a" localSheetId="30">#REF!</definedName>
    <definedName name="KP_5_KP_I_A11_2a" localSheetId="26">#REF!</definedName>
    <definedName name="KP_5_KP_I_A11_2a" localSheetId="28">#REF!</definedName>
    <definedName name="KP_5_KP_I_A11_2a" localSheetId="29">#REF!</definedName>
    <definedName name="KP_5_KP_I_A11_2a" localSheetId="32">#REF!</definedName>
    <definedName name="KP_5_KP_I_A11_2a" localSheetId="33">#REF!</definedName>
    <definedName name="KP_5_KP_I_A11_2a" localSheetId="38">#REF!</definedName>
    <definedName name="KP_5_KP_I_A11_2a" localSheetId="37">#REF!</definedName>
    <definedName name="KP_5_KP_I_A11_2a" localSheetId="34">#REF!</definedName>
    <definedName name="KP_5_KP_I_A11_2a" localSheetId="39">#REF!</definedName>
    <definedName name="KP_5_KP_I_A11_2a" localSheetId="35">#REF!</definedName>
    <definedName name="KP_5_KP_I_A11_2a" localSheetId="36">#REF!</definedName>
    <definedName name="KP_5_KP_I_A11_2a" localSheetId="31">#REF!</definedName>
    <definedName name="KP_5_KP_I_A11_2a" localSheetId="41">#REF!</definedName>
    <definedName name="KP_5_KP_I_A11_2a" localSheetId="40">#REF!</definedName>
    <definedName name="KP_5_KP_I_A11_2a" localSheetId="54">#REF!</definedName>
    <definedName name="KP_5_KP_I_A11_2a" localSheetId="42">#REF!</definedName>
    <definedName name="KP_5_KP_I_A11_2a" localSheetId="44">#REF!</definedName>
    <definedName name="KP_5_KP_I_A11_2a" localSheetId="48">#REF!</definedName>
    <definedName name="KP_5_KP_I_A11_2a" localSheetId="51">#REF!</definedName>
    <definedName name="KP_5_KP_I_A11_2a" localSheetId="45">#REF!</definedName>
    <definedName name="KP_5_KP_I_A11_2a" localSheetId="46">#REF!</definedName>
    <definedName name="KP_5_KP_I_A11_2a" localSheetId="47">#REF!</definedName>
    <definedName name="KP_5_KP_I_A11_2a" localSheetId="50">#REF!</definedName>
    <definedName name="KP_5_KP_I_A11_2a" localSheetId="53">#REF!</definedName>
    <definedName name="KP_5_KP_I_A11_2a" localSheetId="52">#REF!</definedName>
    <definedName name="KP_5_KP_I_A11_2a" localSheetId="57">#REF!</definedName>
    <definedName name="KP_5_KP_I_A11_2a" localSheetId="60">#REF!</definedName>
    <definedName name="KP_5_KP_I_A11_2a" localSheetId="59">#REF!</definedName>
    <definedName name="KP_5_KP_I_A11_2a" localSheetId="58">#REF!</definedName>
    <definedName name="KP_5_KP_I_A11_2a" localSheetId="61">#REF!</definedName>
    <definedName name="KP_5_KP_I_A11_2a" localSheetId="56">#REF!</definedName>
    <definedName name="KP_5_KP_I_A11_2a" localSheetId="55">#REF!</definedName>
    <definedName name="KP_5_KP_I_A11_2a" localSheetId="62">#REF!</definedName>
    <definedName name="KP_5_KP_I_A11_2a" localSheetId="66">#REF!</definedName>
    <definedName name="KP_5_KP_I_A11_2a" localSheetId="63">#REF!</definedName>
    <definedName name="KP_5_KP_I_A11_2a" localSheetId="70">#REF!</definedName>
    <definedName name="KP_5_KP_I_A11_2a" localSheetId="71">#REF!</definedName>
    <definedName name="KP_5_KP_I_A11_2a" localSheetId="68">#REF!</definedName>
    <definedName name="KP_5_KP_I_A11_2a" localSheetId="64">#REF!</definedName>
    <definedName name="KP_5_KP_I_A11_2a" localSheetId="73">#REF!</definedName>
    <definedName name="KP_5_KP_I_A11_2a" localSheetId="74">#REF!</definedName>
    <definedName name="KP_5_KP_I_A11_2a" localSheetId="75">#REF!</definedName>
    <definedName name="KP_5_KP_I_A11_2a" localSheetId="72">#REF!</definedName>
    <definedName name="KP_5_KP_I_A11_2a">#REF!</definedName>
    <definedName name="KP_5_KP_I_A11_ADD" localSheetId="67">'[34]5(KP-I)A.1.1'!#REF!</definedName>
    <definedName name="KP_5_KP_I_A11_ADD" localSheetId="69">'[34]5(KP-I)A.1.1'!#REF!</definedName>
    <definedName name="KP_5_KP_I_A11_ADD" localSheetId="65">'[34]5(KP-I)A.1.1'!#REF!</definedName>
    <definedName name="KP_5_KP_I_A11_ADD" localSheetId="4">'[34]5(KP-I)A.1.1'!#REF!</definedName>
    <definedName name="KP_5_KP_I_A11_ADD" localSheetId="1">'[34]5(KP-I)A.1.1'!#REF!</definedName>
    <definedName name="KP_5_KP_I_A11_ADD" localSheetId="3">'[34]5(KP-I)A.1.1'!#REF!</definedName>
    <definedName name="KP_5_KP_I_A11_ADD" localSheetId="2">'[34]5(KP-I)A.1.1'!#REF!</definedName>
    <definedName name="KP_5_KP_I_A11_ADD" localSheetId="5">'[35]5(KP-I)A.1.1'!#REF!</definedName>
    <definedName name="KP_5_KP_I_A11_ADD" localSheetId="7">'[35]5(KP-I)A.1.1'!#REF!</definedName>
    <definedName name="KP_5_KP_I_A11_ADD" localSheetId="6">'[35]5(KP-I)A.1.1'!#REF!</definedName>
    <definedName name="KP_5_KP_I_A11_ADD" localSheetId="10">'[34]5(KP-I)A.1.1'!#REF!</definedName>
    <definedName name="KP_5_KP_I_A11_ADD" localSheetId="11">'[35]5(KP-I)A.1.1'!#REF!</definedName>
    <definedName name="KP_5_KP_I_A11_ADD" localSheetId="17">'[34]5(KP-I)A.1.1'!#REF!</definedName>
    <definedName name="KP_5_KP_I_A11_ADD" localSheetId="19">'[34]5(KP-I)A.1.1'!#REF!</definedName>
    <definedName name="KP_5_KP_I_A11_ADD" localSheetId="20">'[34]5(KP-I)A.1.1'!#REF!</definedName>
    <definedName name="KP_5_KP_I_A11_ADD" localSheetId="23">'[34]5(KP-I)A.1.1'!#REF!</definedName>
    <definedName name="KP_5_KP_I_A11_ADD" localSheetId="15">'[34]5(KP-I)A.1.1'!#REF!</definedName>
    <definedName name="KP_5_KP_I_A11_ADD" localSheetId="21">'[34]5(KP-I)A.1.1'!#REF!</definedName>
    <definedName name="KP_5_KP_I_A11_ADD" localSheetId="22">'[34]5(KP-I)A.1.1'!#REF!</definedName>
    <definedName name="KP_5_KP_I_A11_ADD" localSheetId="18">'[34]5(KP-I)A.1.1'!#REF!</definedName>
    <definedName name="KP_5_KP_I_A11_ADD" localSheetId="25">'[34]5(KP-I)A.1.1'!#REF!</definedName>
    <definedName name="KP_5_KP_I_A11_ADD" localSheetId="24">'[34]5(KP-I)A.1.1'!#REF!</definedName>
    <definedName name="KP_5_KP_I_A11_ADD" localSheetId="27">'[34]5(KP-I)A.1.1'!#REF!</definedName>
    <definedName name="KP_5_KP_I_A11_ADD" localSheetId="30">'[34]5(KP-I)A.1.1'!#REF!</definedName>
    <definedName name="KP_5_KP_I_A11_ADD" localSheetId="26">'[34]5(KP-I)A.1.1'!#REF!</definedName>
    <definedName name="KP_5_KP_I_A11_ADD" localSheetId="28">'[34]5(KP-I)A.1.1'!#REF!</definedName>
    <definedName name="KP_5_KP_I_A11_ADD" localSheetId="29">'[34]5(KP-I)A.1.1'!#REF!</definedName>
    <definedName name="KP_5_KP_I_A11_ADD" localSheetId="32">'[34]5(KP-I)A.1.1'!#REF!</definedName>
    <definedName name="KP_5_KP_I_A11_ADD" localSheetId="33">'[34]5(KP-I)A.1.1'!#REF!</definedName>
    <definedName name="KP_5_KP_I_A11_ADD" localSheetId="38">'[34]5(KP-I)A.1.1'!#REF!</definedName>
    <definedName name="KP_5_KP_I_A11_ADD" localSheetId="37">'[34]5(KP-I)A.1.1'!#REF!</definedName>
    <definedName name="KP_5_KP_I_A11_ADD" localSheetId="34">'[34]5(KP-I)A.1.1'!#REF!</definedName>
    <definedName name="KP_5_KP_I_A11_ADD" localSheetId="39">'[34]5(KP-I)A.1.1'!#REF!</definedName>
    <definedName name="KP_5_KP_I_A11_ADD" localSheetId="35">'[34]5(KP-I)A.1.1'!#REF!</definedName>
    <definedName name="KP_5_KP_I_A11_ADD" localSheetId="36">'[34]5(KP-I)A.1.1'!#REF!</definedName>
    <definedName name="KP_5_KP_I_A11_ADD" localSheetId="31">'[34]5(KP-I)A.1.1'!#REF!</definedName>
    <definedName name="KP_5_KP_I_A11_ADD" localSheetId="41">'[34]5(KP-I)A.1.1'!#REF!</definedName>
    <definedName name="KP_5_KP_I_A11_ADD" localSheetId="40">'[34]5(KP-I)A.1.1'!#REF!</definedName>
    <definedName name="KP_5_KP_I_A11_ADD" localSheetId="54">'[34]5(KP-I)A.1.1'!#REF!</definedName>
    <definedName name="KP_5_KP_I_A11_ADD" localSheetId="42">'[34]5(KP-I)A.1.1'!#REF!</definedName>
    <definedName name="KP_5_KP_I_A11_ADD" localSheetId="44">'[34]5(KP-I)A.1.1'!#REF!</definedName>
    <definedName name="KP_5_KP_I_A11_ADD" localSheetId="48">'[34]5(KP-I)A.1.1'!#REF!</definedName>
    <definedName name="KP_5_KP_I_A11_ADD" localSheetId="51">'[34]5(KP-I)A.1.1'!#REF!</definedName>
    <definedName name="KP_5_KP_I_A11_ADD" localSheetId="45">'[34]5(KP-I)A.1.1'!#REF!</definedName>
    <definedName name="KP_5_KP_I_A11_ADD" localSheetId="46">'[34]5(KP-I)A.1.1'!#REF!</definedName>
    <definedName name="KP_5_KP_I_A11_ADD" localSheetId="47">'[34]5(KP-I)A.1.1'!#REF!</definedName>
    <definedName name="KP_5_KP_I_A11_ADD" localSheetId="50">'[34]5(KP-I)A.1.1'!#REF!</definedName>
    <definedName name="KP_5_KP_I_A11_ADD" localSheetId="53">'[34]5(KP-I)A.1.1'!#REF!</definedName>
    <definedName name="KP_5_KP_I_A11_ADD" localSheetId="52">'[34]5(KP-I)A.1.1'!#REF!</definedName>
    <definedName name="KP_5_KP_I_A11_ADD" localSheetId="57">'[34]5(KP-I)A.1.1'!#REF!</definedName>
    <definedName name="KP_5_KP_I_A11_ADD" localSheetId="60">'[34]5(KP-I)A.1.1'!#REF!</definedName>
    <definedName name="KP_5_KP_I_A11_ADD" localSheetId="59">'[34]5(KP-I)A.1.1'!#REF!</definedName>
    <definedName name="KP_5_KP_I_A11_ADD" localSheetId="58">'[34]5(KP-I)A.1.1'!#REF!</definedName>
    <definedName name="KP_5_KP_I_A11_ADD" localSheetId="61">'[34]5(KP-I)A.1.1'!#REF!</definedName>
    <definedName name="KP_5_KP_I_A11_ADD" localSheetId="56">'[34]5(KP-I)A.1.1'!#REF!</definedName>
    <definedName name="KP_5_KP_I_A11_ADD" localSheetId="55">'[34]5(KP-I)A.1.1'!#REF!</definedName>
    <definedName name="KP_5_KP_I_A11_ADD" localSheetId="62">'[34]5(KP-I)A.1.1'!#REF!</definedName>
    <definedName name="KP_5_KP_I_A11_ADD" localSheetId="66">'[34]5(KP-I)A.1.1'!#REF!</definedName>
    <definedName name="KP_5_KP_I_A11_ADD" localSheetId="63">'[34]5(KP-I)A.1.1'!#REF!</definedName>
    <definedName name="KP_5_KP_I_A11_ADD" localSheetId="70">'[34]5(KP-I)A.1.1'!#REF!</definedName>
    <definedName name="KP_5_KP_I_A11_ADD" localSheetId="71">'[34]5(KP-I)A.1.1'!#REF!</definedName>
    <definedName name="KP_5_KP_I_A11_ADD" localSheetId="68">'[34]5(KP-I)A.1.1'!#REF!</definedName>
    <definedName name="KP_5_KP_I_A11_ADD" localSheetId="64">'[34]5(KP-I)A.1.1'!#REF!</definedName>
    <definedName name="KP_5_KP_I_A11_ADD" localSheetId="73">'[34]5(KP-I)A.1.1'!#REF!</definedName>
    <definedName name="KP_5_KP_I_A11_ADD" localSheetId="74">'[34]5(KP-I)A.1.1'!#REF!</definedName>
    <definedName name="KP_5_KP_I_A11_ADD" localSheetId="75">'[34]5(KP-I)A.1.1'!#REF!</definedName>
    <definedName name="KP_5_KP_I_A11_ADD" localSheetId="72">'[34]5(KP-I)A.1.1'!#REF!</definedName>
    <definedName name="KP_5_KP_I_A11_ADD">'[34]5(KP-I)A.1.1'!#REF!</definedName>
    <definedName name="KP_5_KP_I_A11_FORMULA_HEADER_ID" localSheetId="67">#REF!</definedName>
    <definedName name="KP_5_KP_I_A11_FORMULA_HEADER_ID" localSheetId="69">#REF!</definedName>
    <definedName name="KP_5_KP_I_A11_FORMULA_HEADER_ID" localSheetId="65">#REF!</definedName>
    <definedName name="KP_5_KP_I_A11_FORMULA_HEADER_ID" localSheetId="4">#REF!</definedName>
    <definedName name="KP_5_KP_I_A11_FORMULA_HEADER_ID" localSheetId="1">#REF!</definedName>
    <definedName name="KP_5_KP_I_A11_FORMULA_HEADER_ID" localSheetId="3">#REF!</definedName>
    <definedName name="KP_5_KP_I_A11_FORMULA_HEADER_ID" localSheetId="2">#REF!</definedName>
    <definedName name="KP_5_KP_I_A11_FORMULA_HEADER_ID" localSheetId="5">#REF!</definedName>
    <definedName name="KP_5_KP_I_A11_FORMULA_HEADER_ID" localSheetId="7">#REF!</definedName>
    <definedName name="KP_5_KP_I_A11_FORMULA_HEADER_ID" localSheetId="6">#REF!</definedName>
    <definedName name="KP_5_KP_I_A11_FORMULA_HEADER_ID" localSheetId="10">#REF!</definedName>
    <definedName name="KP_5_KP_I_A11_FORMULA_HEADER_ID" localSheetId="11">#REF!</definedName>
    <definedName name="KP_5_KP_I_A11_FORMULA_HEADER_ID" localSheetId="17">#REF!</definedName>
    <definedName name="KP_5_KP_I_A11_FORMULA_HEADER_ID" localSheetId="19">#REF!</definedName>
    <definedName name="KP_5_KP_I_A11_FORMULA_HEADER_ID" localSheetId="20">#REF!</definedName>
    <definedName name="KP_5_KP_I_A11_FORMULA_HEADER_ID" localSheetId="23">#REF!</definedName>
    <definedName name="KP_5_KP_I_A11_FORMULA_HEADER_ID" localSheetId="15">#REF!</definedName>
    <definedName name="KP_5_KP_I_A11_FORMULA_HEADER_ID" localSheetId="21">#REF!</definedName>
    <definedName name="KP_5_KP_I_A11_FORMULA_HEADER_ID" localSheetId="22">#REF!</definedName>
    <definedName name="KP_5_KP_I_A11_FORMULA_HEADER_ID" localSheetId="18">#REF!</definedName>
    <definedName name="KP_5_KP_I_A11_FORMULA_HEADER_ID" localSheetId="25">#REF!</definedName>
    <definedName name="KP_5_KP_I_A11_FORMULA_HEADER_ID" localSheetId="24">#REF!</definedName>
    <definedName name="KP_5_KP_I_A11_FORMULA_HEADER_ID" localSheetId="27">#REF!</definedName>
    <definedName name="KP_5_KP_I_A11_FORMULA_HEADER_ID" localSheetId="30">#REF!</definedName>
    <definedName name="KP_5_KP_I_A11_FORMULA_HEADER_ID" localSheetId="26">#REF!</definedName>
    <definedName name="KP_5_KP_I_A11_FORMULA_HEADER_ID" localSheetId="28">#REF!</definedName>
    <definedName name="KP_5_KP_I_A11_FORMULA_HEADER_ID" localSheetId="29">#REF!</definedName>
    <definedName name="KP_5_KP_I_A11_FORMULA_HEADER_ID" localSheetId="32">#REF!</definedName>
    <definedName name="KP_5_KP_I_A11_FORMULA_HEADER_ID" localSheetId="33">#REF!</definedName>
    <definedName name="KP_5_KP_I_A11_FORMULA_HEADER_ID" localSheetId="38">#REF!</definedName>
    <definedName name="KP_5_KP_I_A11_FORMULA_HEADER_ID" localSheetId="37">#REF!</definedName>
    <definedName name="KP_5_KP_I_A11_FORMULA_HEADER_ID" localSheetId="34">#REF!</definedName>
    <definedName name="KP_5_KP_I_A11_FORMULA_HEADER_ID" localSheetId="39">#REF!</definedName>
    <definedName name="KP_5_KP_I_A11_FORMULA_HEADER_ID" localSheetId="35">#REF!</definedName>
    <definedName name="KP_5_KP_I_A11_FORMULA_HEADER_ID" localSheetId="36">#REF!</definedName>
    <definedName name="KP_5_KP_I_A11_FORMULA_HEADER_ID" localSheetId="31">#REF!</definedName>
    <definedName name="KP_5_KP_I_A11_FORMULA_HEADER_ID" localSheetId="41">#REF!</definedName>
    <definedName name="KP_5_KP_I_A11_FORMULA_HEADER_ID" localSheetId="40">#REF!</definedName>
    <definedName name="KP_5_KP_I_A11_FORMULA_HEADER_ID" localSheetId="54">#REF!</definedName>
    <definedName name="KP_5_KP_I_A11_FORMULA_HEADER_ID" localSheetId="42">#REF!</definedName>
    <definedName name="KP_5_KP_I_A11_FORMULA_HEADER_ID" localSheetId="44">#REF!</definedName>
    <definedName name="KP_5_KP_I_A11_FORMULA_HEADER_ID" localSheetId="48">#REF!</definedName>
    <definedName name="KP_5_KP_I_A11_FORMULA_HEADER_ID" localSheetId="51">#REF!</definedName>
    <definedName name="KP_5_KP_I_A11_FORMULA_HEADER_ID" localSheetId="45">#REF!</definedName>
    <definedName name="KP_5_KP_I_A11_FORMULA_HEADER_ID" localSheetId="46">#REF!</definedName>
    <definedName name="KP_5_KP_I_A11_FORMULA_HEADER_ID" localSheetId="47">#REF!</definedName>
    <definedName name="KP_5_KP_I_A11_FORMULA_HEADER_ID" localSheetId="50">#REF!</definedName>
    <definedName name="KP_5_KP_I_A11_FORMULA_HEADER_ID" localSheetId="53">#REF!</definedName>
    <definedName name="KP_5_KP_I_A11_FORMULA_HEADER_ID" localSheetId="52">#REF!</definedName>
    <definedName name="KP_5_KP_I_A11_FORMULA_HEADER_ID" localSheetId="57">#REF!</definedName>
    <definedName name="KP_5_KP_I_A11_FORMULA_HEADER_ID" localSheetId="60">#REF!</definedName>
    <definedName name="KP_5_KP_I_A11_FORMULA_HEADER_ID" localSheetId="59">#REF!</definedName>
    <definedName name="KP_5_KP_I_A11_FORMULA_HEADER_ID" localSheetId="58">#REF!</definedName>
    <definedName name="KP_5_KP_I_A11_FORMULA_HEADER_ID" localSheetId="61">#REF!</definedName>
    <definedName name="KP_5_KP_I_A11_FORMULA_HEADER_ID" localSheetId="56">#REF!</definedName>
    <definedName name="KP_5_KP_I_A11_FORMULA_HEADER_ID" localSheetId="55">#REF!</definedName>
    <definedName name="KP_5_KP_I_A11_FORMULA_HEADER_ID" localSheetId="62">#REF!</definedName>
    <definedName name="KP_5_KP_I_A11_FORMULA_HEADER_ID" localSheetId="66">#REF!</definedName>
    <definedName name="KP_5_KP_I_A11_FORMULA_HEADER_ID" localSheetId="63">#REF!</definedName>
    <definedName name="KP_5_KP_I_A11_FORMULA_HEADER_ID" localSheetId="70">#REF!</definedName>
    <definedName name="KP_5_KP_I_A11_FORMULA_HEADER_ID" localSheetId="71">#REF!</definedName>
    <definedName name="KP_5_KP_I_A11_FORMULA_HEADER_ID" localSheetId="68">#REF!</definedName>
    <definedName name="KP_5_KP_I_A11_FORMULA_HEADER_ID" localSheetId="64">#REF!</definedName>
    <definedName name="KP_5_KP_I_A11_FORMULA_HEADER_ID" localSheetId="73">#REF!</definedName>
    <definedName name="KP_5_KP_I_A11_FORMULA_HEADER_ID" localSheetId="74">#REF!</definedName>
    <definedName name="KP_5_KP_I_A11_FORMULA_HEADER_ID" localSheetId="75">#REF!</definedName>
    <definedName name="KP_5_KP_I_A11_FORMULA_HEADER_ID" localSheetId="72">#REF!</definedName>
    <definedName name="KP_5_KP_I_A11_FORMULA_HEADER_ID">#REF!</definedName>
    <definedName name="KP_5_KP_I_A11_IDSUB" localSheetId="67">'[34]5(KP-I)A.1.1'!#REF!</definedName>
    <definedName name="KP_5_KP_I_A11_IDSUB" localSheetId="69">'[34]5(KP-I)A.1.1'!#REF!</definedName>
    <definedName name="KP_5_KP_I_A11_IDSUB" localSheetId="65">'[34]5(KP-I)A.1.1'!#REF!</definedName>
    <definedName name="KP_5_KP_I_A11_IDSUB" localSheetId="4">'[34]5(KP-I)A.1.1'!#REF!</definedName>
    <definedName name="KP_5_KP_I_A11_IDSUB" localSheetId="1">'[34]5(KP-I)A.1.1'!#REF!</definedName>
    <definedName name="KP_5_KP_I_A11_IDSUB" localSheetId="3">'[34]5(KP-I)A.1.1'!#REF!</definedName>
    <definedName name="KP_5_KP_I_A11_IDSUB" localSheetId="2">'[34]5(KP-I)A.1.1'!#REF!</definedName>
    <definedName name="KP_5_KP_I_A11_IDSUB" localSheetId="5">'[35]5(KP-I)A.1.1'!#REF!</definedName>
    <definedName name="KP_5_KP_I_A11_IDSUB" localSheetId="7">'[35]5(KP-I)A.1.1'!#REF!</definedName>
    <definedName name="KP_5_KP_I_A11_IDSUB" localSheetId="6">'[35]5(KP-I)A.1.1'!#REF!</definedName>
    <definedName name="KP_5_KP_I_A11_IDSUB" localSheetId="10">'[34]5(KP-I)A.1.1'!#REF!</definedName>
    <definedName name="KP_5_KP_I_A11_IDSUB" localSheetId="11">'[35]5(KP-I)A.1.1'!#REF!</definedName>
    <definedName name="KP_5_KP_I_A11_IDSUB" localSheetId="17">'[34]5(KP-I)A.1.1'!#REF!</definedName>
    <definedName name="KP_5_KP_I_A11_IDSUB" localSheetId="19">'[34]5(KP-I)A.1.1'!#REF!</definedName>
    <definedName name="KP_5_KP_I_A11_IDSUB" localSheetId="20">'[34]5(KP-I)A.1.1'!#REF!</definedName>
    <definedName name="KP_5_KP_I_A11_IDSUB" localSheetId="23">'[34]5(KP-I)A.1.1'!#REF!</definedName>
    <definedName name="KP_5_KP_I_A11_IDSUB" localSheetId="15">'[34]5(KP-I)A.1.1'!#REF!</definedName>
    <definedName name="KP_5_KP_I_A11_IDSUB" localSheetId="21">'[34]5(KP-I)A.1.1'!#REF!</definedName>
    <definedName name="KP_5_KP_I_A11_IDSUB" localSheetId="22">'[34]5(KP-I)A.1.1'!#REF!</definedName>
    <definedName name="KP_5_KP_I_A11_IDSUB" localSheetId="18">'[34]5(KP-I)A.1.1'!#REF!</definedName>
    <definedName name="KP_5_KP_I_A11_IDSUB" localSheetId="25">'[34]5(KP-I)A.1.1'!#REF!</definedName>
    <definedName name="KP_5_KP_I_A11_IDSUB" localSheetId="24">'[34]5(KP-I)A.1.1'!#REF!</definedName>
    <definedName name="KP_5_KP_I_A11_IDSUB" localSheetId="27">'[34]5(KP-I)A.1.1'!#REF!</definedName>
    <definedName name="KP_5_KP_I_A11_IDSUB" localSheetId="30">'[34]5(KP-I)A.1.1'!#REF!</definedName>
    <definedName name="KP_5_KP_I_A11_IDSUB" localSheetId="26">'[34]5(KP-I)A.1.1'!#REF!</definedName>
    <definedName name="KP_5_KP_I_A11_IDSUB" localSheetId="28">'[34]5(KP-I)A.1.1'!#REF!</definedName>
    <definedName name="KP_5_KP_I_A11_IDSUB" localSheetId="29">'[34]5(KP-I)A.1.1'!#REF!</definedName>
    <definedName name="KP_5_KP_I_A11_IDSUB" localSheetId="32">'[34]5(KP-I)A.1.1'!#REF!</definedName>
    <definedName name="KP_5_KP_I_A11_IDSUB" localSheetId="33">'[34]5(KP-I)A.1.1'!#REF!</definedName>
    <definedName name="KP_5_KP_I_A11_IDSUB" localSheetId="38">'[34]5(KP-I)A.1.1'!#REF!</definedName>
    <definedName name="KP_5_KP_I_A11_IDSUB" localSheetId="37">'[34]5(KP-I)A.1.1'!#REF!</definedName>
    <definedName name="KP_5_KP_I_A11_IDSUB" localSheetId="34">'[34]5(KP-I)A.1.1'!#REF!</definedName>
    <definedName name="KP_5_KP_I_A11_IDSUB" localSheetId="39">'[34]5(KP-I)A.1.1'!#REF!</definedName>
    <definedName name="KP_5_KP_I_A11_IDSUB" localSheetId="35">'[34]5(KP-I)A.1.1'!#REF!</definedName>
    <definedName name="KP_5_KP_I_A11_IDSUB" localSheetId="36">'[34]5(KP-I)A.1.1'!#REF!</definedName>
    <definedName name="KP_5_KP_I_A11_IDSUB" localSheetId="31">'[34]5(KP-I)A.1.1'!#REF!</definedName>
    <definedName name="KP_5_KP_I_A11_IDSUB" localSheetId="41">'[34]5(KP-I)A.1.1'!#REF!</definedName>
    <definedName name="KP_5_KP_I_A11_IDSUB" localSheetId="40">'[34]5(KP-I)A.1.1'!#REF!</definedName>
    <definedName name="KP_5_KP_I_A11_IDSUB" localSheetId="54">'[34]5(KP-I)A.1.1'!#REF!</definedName>
    <definedName name="KP_5_KP_I_A11_IDSUB" localSheetId="42">'[34]5(KP-I)A.1.1'!#REF!</definedName>
    <definedName name="KP_5_KP_I_A11_IDSUB" localSheetId="44">'[34]5(KP-I)A.1.1'!#REF!</definedName>
    <definedName name="KP_5_KP_I_A11_IDSUB" localSheetId="48">'[34]5(KP-I)A.1.1'!#REF!</definedName>
    <definedName name="KP_5_KP_I_A11_IDSUB" localSheetId="51">'[34]5(KP-I)A.1.1'!#REF!</definedName>
    <definedName name="KP_5_KP_I_A11_IDSUB" localSheetId="45">'[34]5(KP-I)A.1.1'!#REF!</definedName>
    <definedName name="KP_5_KP_I_A11_IDSUB" localSheetId="46">'[34]5(KP-I)A.1.1'!#REF!</definedName>
    <definedName name="KP_5_KP_I_A11_IDSUB" localSheetId="47">'[34]5(KP-I)A.1.1'!#REF!</definedName>
    <definedName name="KP_5_KP_I_A11_IDSUB" localSheetId="50">'[34]5(KP-I)A.1.1'!#REF!</definedName>
    <definedName name="KP_5_KP_I_A11_IDSUB" localSheetId="53">'[34]5(KP-I)A.1.1'!#REF!</definedName>
    <definedName name="KP_5_KP_I_A11_IDSUB" localSheetId="52">'[34]5(KP-I)A.1.1'!#REF!</definedName>
    <definedName name="KP_5_KP_I_A11_IDSUB" localSheetId="57">'[34]5(KP-I)A.1.1'!#REF!</definedName>
    <definedName name="KP_5_KP_I_A11_IDSUB" localSheetId="60">'[34]5(KP-I)A.1.1'!#REF!</definedName>
    <definedName name="KP_5_KP_I_A11_IDSUB" localSheetId="59">'[34]5(KP-I)A.1.1'!#REF!</definedName>
    <definedName name="KP_5_KP_I_A11_IDSUB" localSheetId="58">'[34]5(KP-I)A.1.1'!#REF!</definedName>
    <definedName name="KP_5_KP_I_A11_IDSUB" localSheetId="61">'[34]5(KP-I)A.1.1'!#REF!</definedName>
    <definedName name="KP_5_KP_I_A11_IDSUB" localSheetId="56">'[34]5(KP-I)A.1.1'!#REF!</definedName>
    <definedName name="KP_5_KP_I_A11_IDSUB" localSheetId="55">'[34]5(KP-I)A.1.1'!#REF!</definedName>
    <definedName name="KP_5_KP_I_A11_IDSUB" localSheetId="62">'[34]5(KP-I)A.1.1'!#REF!</definedName>
    <definedName name="KP_5_KP_I_A11_IDSUB" localSheetId="66">'[34]5(KP-I)A.1.1'!#REF!</definedName>
    <definedName name="KP_5_KP_I_A11_IDSUB" localSheetId="63">'[34]5(KP-I)A.1.1'!#REF!</definedName>
    <definedName name="KP_5_KP_I_A11_IDSUB" localSheetId="70">'[34]5(KP-I)A.1.1'!#REF!</definedName>
    <definedName name="KP_5_KP_I_A11_IDSUB" localSheetId="71">'[34]5(KP-I)A.1.1'!#REF!</definedName>
    <definedName name="KP_5_KP_I_A11_IDSUB" localSheetId="68">'[34]5(KP-I)A.1.1'!#REF!</definedName>
    <definedName name="KP_5_KP_I_A11_IDSUB" localSheetId="64">'[34]5(KP-I)A.1.1'!#REF!</definedName>
    <definedName name="KP_5_KP_I_A11_IDSUB" localSheetId="73">'[34]5(KP-I)A.1.1'!#REF!</definedName>
    <definedName name="KP_5_KP_I_A11_IDSUB" localSheetId="74">'[34]5(KP-I)A.1.1'!#REF!</definedName>
    <definedName name="KP_5_KP_I_A11_IDSUB" localSheetId="75">'[34]5(KP-I)A.1.1'!#REF!</definedName>
    <definedName name="KP_5_KP_I_A11_IDSUB" localSheetId="72">'[34]5(KP-I)A.1.1'!#REF!</definedName>
    <definedName name="KP_5_KP_I_A11_IDSUB">'[34]5(KP-I)A.1.1'!#REF!</definedName>
    <definedName name="KP_5_KP_I_A11_IDSUB_2a2b" localSheetId="67">#REF!</definedName>
    <definedName name="KP_5_KP_I_A11_IDSUB_2a2b" localSheetId="69">#REF!</definedName>
    <definedName name="KP_5_KP_I_A11_IDSUB_2a2b" localSheetId="65">#REF!</definedName>
    <definedName name="KP_5_KP_I_A11_IDSUB_2a2b" localSheetId="4">#REF!</definedName>
    <definedName name="KP_5_KP_I_A11_IDSUB_2a2b" localSheetId="1">#REF!</definedName>
    <definedName name="KP_5_KP_I_A11_IDSUB_2a2b" localSheetId="3">#REF!</definedName>
    <definedName name="KP_5_KP_I_A11_IDSUB_2a2b" localSheetId="2">#REF!</definedName>
    <definedName name="KP_5_KP_I_A11_IDSUB_2a2b" localSheetId="5">#REF!</definedName>
    <definedName name="KP_5_KP_I_A11_IDSUB_2a2b" localSheetId="7">#REF!</definedName>
    <definedName name="KP_5_KP_I_A11_IDSUB_2a2b" localSheetId="6">#REF!</definedName>
    <definedName name="KP_5_KP_I_A11_IDSUB_2a2b" localSheetId="10">#REF!</definedName>
    <definedName name="KP_5_KP_I_A11_IDSUB_2a2b" localSheetId="11">#REF!</definedName>
    <definedName name="KP_5_KP_I_A11_IDSUB_2a2b" localSheetId="17">#REF!</definedName>
    <definedName name="KP_5_KP_I_A11_IDSUB_2a2b" localSheetId="19">#REF!</definedName>
    <definedName name="KP_5_KP_I_A11_IDSUB_2a2b" localSheetId="20">#REF!</definedName>
    <definedName name="KP_5_KP_I_A11_IDSUB_2a2b" localSheetId="23">#REF!</definedName>
    <definedName name="KP_5_KP_I_A11_IDSUB_2a2b" localSheetId="15">#REF!</definedName>
    <definedName name="KP_5_KP_I_A11_IDSUB_2a2b" localSheetId="21">#REF!</definedName>
    <definedName name="KP_5_KP_I_A11_IDSUB_2a2b" localSheetId="22">#REF!</definedName>
    <definedName name="KP_5_KP_I_A11_IDSUB_2a2b" localSheetId="18">#REF!</definedName>
    <definedName name="KP_5_KP_I_A11_IDSUB_2a2b" localSheetId="25">#REF!</definedName>
    <definedName name="KP_5_KP_I_A11_IDSUB_2a2b" localSheetId="24">#REF!</definedName>
    <definedName name="KP_5_KP_I_A11_IDSUB_2a2b" localSheetId="27">#REF!</definedName>
    <definedName name="KP_5_KP_I_A11_IDSUB_2a2b" localSheetId="30">#REF!</definedName>
    <definedName name="KP_5_KP_I_A11_IDSUB_2a2b" localSheetId="26">#REF!</definedName>
    <definedName name="KP_5_KP_I_A11_IDSUB_2a2b" localSheetId="28">#REF!</definedName>
    <definedName name="KP_5_KP_I_A11_IDSUB_2a2b" localSheetId="29">#REF!</definedName>
    <definedName name="KP_5_KP_I_A11_IDSUB_2a2b" localSheetId="32">#REF!</definedName>
    <definedName name="KP_5_KP_I_A11_IDSUB_2a2b" localSheetId="33">#REF!</definedName>
    <definedName name="KP_5_KP_I_A11_IDSUB_2a2b" localSheetId="38">#REF!</definedName>
    <definedName name="KP_5_KP_I_A11_IDSUB_2a2b" localSheetId="37">#REF!</definedName>
    <definedName name="KP_5_KP_I_A11_IDSUB_2a2b" localSheetId="34">#REF!</definedName>
    <definedName name="KP_5_KP_I_A11_IDSUB_2a2b" localSheetId="39">#REF!</definedName>
    <definedName name="KP_5_KP_I_A11_IDSUB_2a2b" localSheetId="35">#REF!</definedName>
    <definedName name="KP_5_KP_I_A11_IDSUB_2a2b" localSheetId="36">#REF!</definedName>
    <definedName name="KP_5_KP_I_A11_IDSUB_2a2b" localSheetId="31">#REF!</definedName>
    <definedName name="KP_5_KP_I_A11_IDSUB_2a2b" localSheetId="41">#REF!</definedName>
    <definedName name="KP_5_KP_I_A11_IDSUB_2a2b" localSheetId="40">#REF!</definedName>
    <definedName name="KP_5_KP_I_A11_IDSUB_2a2b" localSheetId="54">#REF!</definedName>
    <definedName name="KP_5_KP_I_A11_IDSUB_2a2b" localSheetId="42">#REF!</definedName>
    <definedName name="KP_5_KP_I_A11_IDSUB_2a2b" localSheetId="44">#REF!</definedName>
    <definedName name="KP_5_KP_I_A11_IDSUB_2a2b" localSheetId="48">#REF!</definedName>
    <definedName name="KP_5_KP_I_A11_IDSUB_2a2b" localSheetId="51">#REF!</definedName>
    <definedName name="KP_5_KP_I_A11_IDSUB_2a2b" localSheetId="45">#REF!</definedName>
    <definedName name="KP_5_KP_I_A11_IDSUB_2a2b" localSheetId="46">#REF!</definedName>
    <definedName name="KP_5_KP_I_A11_IDSUB_2a2b" localSheetId="47">#REF!</definedName>
    <definedName name="KP_5_KP_I_A11_IDSUB_2a2b" localSheetId="50">#REF!</definedName>
    <definedName name="KP_5_KP_I_A11_IDSUB_2a2b" localSheetId="53">#REF!</definedName>
    <definedName name="KP_5_KP_I_A11_IDSUB_2a2b" localSheetId="52">#REF!</definedName>
    <definedName name="KP_5_KP_I_A11_IDSUB_2a2b" localSheetId="57">#REF!</definedName>
    <definedName name="KP_5_KP_I_A11_IDSUB_2a2b" localSheetId="60">#REF!</definedName>
    <definedName name="KP_5_KP_I_A11_IDSUB_2a2b" localSheetId="59">#REF!</definedName>
    <definedName name="KP_5_KP_I_A11_IDSUB_2a2b" localSheetId="58">#REF!</definedName>
    <definedName name="KP_5_KP_I_A11_IDSUB_2a2b" localSheetId="61">#REF!</definedName>
    <definedName name="KP_5_KP_I_A11_IDSUB_2a2b" localSheetId="56">#REF!</definedName>
    <definedName name="KP_5_KP_I_A11_IDSUB_2a2b" localSheetId="55">#REF!</definedName>
    <definedName name="KP_5_KP_I_A11_IDSUB_2a2b" localSheetId="62">#REF!</definedName>
    <definedName name="KP_5_KP_I_A11_IDSUB_2a2b" localSheetId="66">#REF!</definedName>
    <definedName name="KP_5_KP_I_A11_IDSUB_2a2b" localSheetId="63">#REF!</definedName>
    <definedName name="KP_5_KP_I_A11_IDSUB_2a2b" localSheetId="70">#REF!</definedName>
    <definedName name="KP_5_KP_I_A11_IDSUB_2a2b" localSheetId="71">#REF!</definedName>
    <definedName name="KP_5_KP_I_A11_IDSUB_2a2b" localSheetId="68">#REF!</definedName>
    <definedName name="KP_5_KP_I_A11_IDSUB_2a2b" localSheetId="64">#REF!</definedName>
    <definedName name="KP_5_KP_I_A11_IDSUB_2a2b" localSheetId="73">#REF!</definedName>
    <definedName name="KP_5_KP_I_A11_IDSUB_2a2b" localSheetId="74">#REF!</definedName>
    <definedName name="KP_5_KP_I_A11_IDSUB_2a2b" localSheetId="75">#REF!</definedName>
    <definedName name="KP_5_KP_I_A11_IDSUB_2a2b" localSheetId="72">#REF!</definedName>
    <definedName name="KP_5_KP_I_A11_IDSUB_2a2b">#REF!</definedName>
    <definedName name="KP_5_KP_I_A11_LOCKCELLS" localSheetId="1">#REF!</definedName>
    <definedName name="KP_5_KP_I_A11_LOCKCELLS" localSheetId="5">#REF!</definedName>
    <definedName name="KP_5_KP_I_A11_LOCKCELLS" localSheetId="7">#REF!</definedName>
    <definedName name="KP_5_KP_I_A11_LOCKCELLS" localSheetId="10">#REF!</definedName>
    <definedName name="KP_5_KP_I_A11_LOCKCELLS" localSheetId="17">#REF!</definedName>
    <definedName name="KP_5_KP_I_A11_LOCKCELLS" localSheetId="15">#REF!</definedName>
    <definedName name="KP_5_KP_I_A11_LOCKCELLS">#REF!</definedName>
    <definedName name="KP_5_KP_I_A12_ADD" localSheetId="1">'[34]5(KP-I)A.1.2'!#REF!</definedName>
    <definedName name="KP_5_KP_I_A12_ADD" localSheetId="5">'[35]5(KP-I)A.1.2'!#REF!</definedName>
    <definedName name="KP_5_KP_I_A12_ADD" localSheetId="7">'[35]5(KP-I)A.1.2'!#REF!</definedName>
    <definedName name="KP_5_KP_I_A12_ADD" localSheetId="6">'[35]5(KP-I)A.1.2'!#REF!</definedName>
    <definedName name="KP_5_KP_I_A12_ADD" localSheetId="10">'[34]5(KP-I)A.1.2'!#REF!</definedName>
    <definedName name="KP_5_KP_I_A12_ADD" localSheetId="11">'[35]5(KP-I)A.1.2'!#REF!</definedName>
    <definedName name="KP_5_KP_I_A12_ADD" localSheetId="17">'[34]5(KP-I)A.1.2'!#REF!</definedName>
    <definedName name="KP_5_KP_I_A12_ADD" localSheetId="15">'[34]5(KP-I)A.1.2'!#REF!</definedName>
    <definedName name="KP_5_KP_I_A12_ADD">'[34]5(KP-I)A.1.2'!#REF!</definedName>
    <definedName name="KP_5_KP_I_A12_FORMULA_HEADER_ID" localSheetId="67">#REF!</definedName>
    <definedName name="KP_5_KP_I_A12_FORMULA_HEADER_ID" localSheetId="69">#REF!</definedName>
    <definedName name="KP_5_KP_I_A12_FORMULA_HEADER_ID" localSheetId="65">#REF!</definedName>
    <definedName name="KP_5_KP_I_A12_FORMULA_HEADER_ID" localSheetId="4">#REF!</definedName>
    <definedName name="KP_5_KP_I_A12_FORMULA_HEADER_ID" localSheetId="1">#REF!</definedName>
    <definedName name="KP_5_KP_I_A12_FORMULA_HEADER_ID" localSheetId="3">#REF!</definedName>
    <definedName name="KP_5_KP_I_A12_FORMULA_HEADER_ID" localSheetId="2">#REF!</definedName>
    <definedName name="KP_5_KP_I_A12_FORMULA_HEADER_ID" localSheetId="5">#REF!</definedName>
    <definedName name="KP_5_KP_I_A12_FORMULA_HEADER_ID" localSheetId="7">#REF!</definedName>
    <definedName name="KP_5_KP_I_A12_FORMULA_HEADER_ID" localSheetId="6">#REF!</definedName>
    <definedName name="KP_5_KP_I_A12_FORMULA_HEADER_ID" localSheetId="10">#REF!</definedName>
    <definedName name="KP_5_KP_I_A12_FORMULA_HEADER_ID" localSheetId="11">#REF!</definedName>
    <definedName name="KP_5_KP_I_A12_FORMULA_HEADER_ID" localSheetId="17">#REF!</definedName>
    <definedName name="KP_5_KP_I_A12_FORMULA_HEADER_ID" localSheetId="19">#REF!</definedName>
    <definedName name="KP_5_KP_I_A12_FORMULA_HEADER_ID" localSheetId="20">#REF!</definedName>
    <definedName name="KP_5_KP_I_A12_FORMULA_HEADER_ID" localSheetId="23">#REF!</definedName>
    <definedName name="KP_5_KP_I_A12_FORMULA_HEADER_ID" localSheetId="15">#REF!</definedName>
    <definedName name="KP_5_KP_I_A12_FORMULA_HEADER_ID" localSheetId="21">#REF!</definedName>
    <definedName name="KP_5_KP_I_A12_FORMULA_HEADER_ID" localSheetId="22">#REF!</definedName>
    <definedName name="KP_5_KP_I_A12_FORMULA_HEADER_ID" localSheetId="18">#REF!</definedName>
    <definedName name="KP_5_KP_I_A12_FORMULA_HEADER_ID" localSheetId="25">#REF!</definedName>
    <definedName name="KP_5_KP_I_A12_FORMULA_HEADER_ID" localSheetId="24">#REF!</definedName>
    <definedName name="KP_5_KP_I_A12_FORMULA_HEADER_ID" localSheetId="27">#REF!</definedName>
    <definedName name="KP_5_KP_I_A12_FORMULA_HEADER_ID" localSheetId="30">#REF!</definedName>
    <definedName name="KP_5_KP_I_A12_FORMULA_HEADER_ID" localSheetId="26">#REF!</definedName>
    <definedName name="KP_5_KP_I_A12_FORMULA_HEADER_ID" localSheetId="28">#REF!</definedName>
    <definedName name="KP_5_KP_I_A12_FORMULA_HEADER_ID" localSheetId="29">#REF!</definedName>
    <definedName name="KP_5_KP_I_A12_FORMULA_HEADER_ID" localSheetId="32">#REF!</definedName>
    <definedName name="KP_5_KP_I_A12_FORMULA_HEADER_ID" localSheetId="33">#REF!</definedName>
    <definedName name="KP_5_KP_I_A12_FORMULA_HEADER_ID" localSheetId="38">#REF!</definedName>
    <definedName name="KP_5_KP_I_A12_FORMULA_HEADER_ID" localSheetId="37">#REF!</definedName>
    <definedName name="KP_5_KP_I_A12_FORMULA_HEADER_ID" localSheetId="34">#REF!</definedName>
    <definedName name="KP_5_KP_I_A12_FORMULA_HEADER_ID" localSheetId="39">#REF!</definedName>
    <definedName name="KP_5_KP_I_A12_FORMULA_HEADER_ID" localSheetId="35">#REF!</definedName>
    <definedName name="KP_5_KP_I_A12_FORMULA_HEADER_ID" localSheetId="36">#REF!</definedName>
    <definedName name="KP_5_KP_I_A12_FORMULA_HEADER_ID" localSheetId="31">#REF!</definedName>
    <definedName name="KP_5_KP_I_A12_FORMULA_HEADER_ID" localSheetId="41">#REF!</definedName>
    <definedName name="KP_5_KP_I_A12_FORMULA_HEADER_ID" localSheetId="40">#REF!</definedName>
    <definedName name="KP_5_KP_I_A12_FORMULA_HEADER_ID" localSheetId="54">#REF!</definedName>
    <definedName name="KP_5_KP_I_A12_FORMULA_HEADER_ID" localSheetId="42">#REF!</definedName>
    <definedName name="KP_5_KP_I_A12_FORMULA_HEADER_ID" localSheetId="44">#REF!</definedName>
    <definedName name="KP_5_KP_I_A12_FORMULA_HEADER_ID" localSheetId="48">#REF!</definedName>
    <definedName name="KP_5_KP_I_A12_FORMULA_HEADER_ID" localSheetId="51">#REF!</definedName>
    <definedName name="KP_5_KP_I_A12_FORMULA_HEADER_ID" localSheetId="45">#REF!</definedName>
    <definedName name="KP_5_KP_I_A12_FORMULA_HEADER_ID" localSheetId="46">#REF!</definedName>
    <definedName name="KP_5_KP_I_A12_FORMULA_HEADER_ID" localSheetId="47">#REF!</definedName>
    <definedName name="KP_5_KP_I_A12_FORMULA_HEADER_ID" localSheetId="50">#REF!</definedName>
    <definedName name="KP_5_KP_I_A12_FORMULA_HEADER_ID" localSheetId="53">#REF!</definedName>
    <definedName name="KP_5_KP_I_A12_FORMULA_HEADER_ID" localSheetId="52">#REF!</definedName>
    <definedName name="KP_5_KP_I_A12_FORMULA_HEADER_ID" localSheetId="57">#REF!</definedName>
    <definedName name="KP_5_KP_I_A12_FORMULA_HEADER_ID" localSheetId="60">#REF!</definedName>
    <definedName name="KP_5_KP_I_A12_FORMULA_HEADER_ID" localSheetId="59">#REF!</definedName>
    <definedName name="KP_5_KP_I_A12_FORMULA_HEADER_ID" localSheetId="58">#REF!</definedName>
    <definedName name="KP_5_KP_I_A12_FORMULA_HEADER_ID" localSheetId="61">#REF!</definedName>
    <definedName name="KP_5_KP_I_A12_FORMULA_HEADER_ID" localSheetId="56">#REF!</definedName>
    <definedName name="KP_5_KP_I_A12_FORMULA_HEADER_ID" localSheetId="55">#REF!</definedName>
    <definedName name="KP_5_KP_I_A12_FORMULA_HEADER_ID" localSheetId="62">#REF!</definedName>
    <definedName name="KP_5_KP_I_A12_FORMULA_HEADER_ID" localSheetId="66">#REF!</definedName>
    <definedName name="KP_5_KP_I_A12_FORMULA_HEADER_ID" localSheetId="63">#REF!</definedName>
    <definedName name="KP_5_KP_I_A12_FORMULA_HEADER_ID" localSheetId="70">#REF!</definedName>
    <definedName name="KP_5_KP_I_A12_FORMULA_HEADER_ID" localSheetId="71">#REF!</definedName>
    <definedName name="KP_5_KP_I_A12_FORMULA_HEADER_ID" localSheetId="68">#REF!</definedName>
    <definedName name="KP_5_KP_I_A12_FORMULA_HEADER_ID" localSheetId="64">#REF!</definedName>
    <definedName name="KP_5_KP_I_A12_FORMULA_HEADER_ID" localSheetId="73">#REF!</definedName>
    <definedName name="KP_5_KP_I_A12_FORMULA_HEADER_ID" localSheetId="74">#REF!</definedName>
    <definedName name="KP_5_KP_I_A12_FORMULA_HEADER_ID" localSheetId="75">#REF!</definedName>
    <definedName name="KP_5_KP_I_A12_FORMULA_HEADER_ID" localSheetId="72">#REF!</definedName>
    <definedName name="KP_5_KP_I_A12_FORMULA_HEADER_ID">#REF!</definedName>
    <definedName name="KP_5_KP_I_A12_IDSUB" localSheetId="67">'[34]5(KP-I)A.1.2'!#REF!</definedName>
    <definedName name="KP_5_KP_I_A12_IDSUB" localSheetId="69">'[34]5(KP-I)A.1.2'!#REF!</definedName>
    <definedName name="KP_5_KP_I_A12_IDSUB" localSheetId="65">'[34]5(KP-I)A.1.2'!#REF!</definedName>
    <definedName name="KP_5_KP_I_A12_IDSUB" localSheetId="4">'[34]5(KP-I)A.1.2'!#REF!</definedName>
    <definedName name="KP_5_KP_I_A12_IDSUB" localSheetId="1">'[34]5(KP-I)A.1.2'!#REF!</definedName>
    <definedName name="KP_5_KP_I_A12_IDSUB" localSheetId="3">'[34]5(KP-I)A.1.2'!#REF!</definedName>
    <definedName name="KP_5_KP_I_A12_IDSUB" localSheetId="2">'[34]5(KP-I)A.1.2'!#REF!</definedName>
    <definedName name="KP_5_KP_I_A12_IDSUB" localSheetId="5">'[35]5(KP-I)A.1.2'!#REF!</definedName>
    <definedName name="KP_5_KP_I_A12_IDSUB" localSheetId="7">'[35]5(KP-I)A.1.2'!#REF!</definedName>
    <definedName name="KP_5_KP_I_A12_IDSUB" localSheetId="6">'[35]5(KP-I)A.1.2'!#REF!</definedName>
    <definedName name="KP_5_KP_I_A12_IDSUB" localSheetId="10">'[34]5(KP-I)A.1.2'!#REF!</definedName>
    <definedName name="KP_5_KP_I_A12_IDSUB" localSheetId="11">'[35]5(KP-I)A.1.2'!#REF!</definedName>
    <definedName name="KP_5_KP_I_A12_IDSUB" localSheetId="17">'[34]5(KP-I)A.1.2'!#REF!</definedName>
    <definedName name="KP_5_KP_I_A12_IDSUB" localSheetId="19">'[34]5(KP-I)A.1.2'!#REF!</definedName>
    <definedName name="KP_5_KP_I_A12_IDSUB" localSheetId="20">'[34]5(KP-I)A.1.2'!#REF!</definedName>
    <definedName name="KP_5_KP_I_A12_IDSUB" localSheetId="23">'[34]5(KP-I)A.1.2'!#REF!</definedName>
    <definedName name="KP_5_KP_I_A12_IDSUB" localSheetId="15">'[34]5(KP-I)A.1.2'!#REF!</definedName>
    <definedName name="KP_5_KP_I_A12_IDSUB" localSheetId="21">'[34]5(KP-I)A.1.2'!#REF!</definedName>
    <definedName name="KP_5_KP_I_A12_IDSUB" localSheetId="22">'[34]5(KP-I)A.1.2'!#REF!</definedName>
    <definedName name="KP_5_KP_I_A12_IDSUB" localSheetId="18">'[34]5(KP-I)A.1.2'!#REF!</definedName>
    <definedName name="KP_5_KP_I_A12_IDSUB" localSheetId="25">'[34]5(KP-I)A.1.2'!#REF!</definedName>
    <definedName name="KP_5_KP_I_A12_IDSUB" localSheetId="24">'[34]5(KP-I)A.1.2'!#REF!</definedName>
    <definedName name="KP_5_KP_I_A12_IDSUB" localSheetId="27">'[34]5(KP-I)A.1.2'!#REF!</definedName>
    <definedName name="KP_5_KP_I_A12_IDSUB" localSheetId="30">'[34]5(KP-I)A.1.2'!#REF!</definedName>
    <definedName name="KP_5_KP_I_A12_IDSUB" localSheetId="26">'[34]5(KP-I)A.1.2'!#REF!</definedName>
    <definedName name="KP_5_KP_I_A12_IDSUB" localSheetId="28">'[34]5(KP-I)A.1.2'!#REF!</definedName>
    <definedName name="KP_5_KP_I_A12_IDSUB" localSheetId="29">'[34]5(KP-I)A.1.2'!#REF!</definedName>
    <definedName name="KP_5_KP_I_A12_IDSUB" localSheetId="32">'[34]5(KP-I)A.1.2'!#REF!</definedName>
    <definedName name="KP_5_KP_I_A12_IDSUB" localSheetId="33">'[34]5(KP-I)A.1.2'!#REF!</definedName>
    <definedName name="KP_5_KP_I_A12_IDSUB" localSheetId="38">'[34]5(KP-I)A.1.2'!#REF!</definedName>
    <definedName name="KP_5_KP_I_A12_IDSUB" localSheetId="37">'[34]5(KP-I)A.1.2'!#REF!</definedName>
    <definedName name="KP_5_KP_I_A12_IDSUB" localSheetId="34">'[34]5(KP-I)A.1.2'!#REF!</definedName>
    <definedName name="KP_5_KP_I_A12_IDSUB" localSheetId="39">'[34]5(KP-I)A.1.2'!#REF!</definedName>
    <definedName name="KP_5_KP_I_A12_IDSUB" localSheetId="35">'[34]5(KP-I)A.1.2'!#REF!</definedName>
    <definedName name="KP_5_KP_I_A12_IDSUB" localSheetId="36">'[34]5(KP-I)A.1.2'!#REF!</definedName>
    <definedName name="KP_5_KP_I_A12_IDSUB" localSheetId="31">'[34]5(KP-I)A.1.2'!#REF!</definedName>
    <definedName name="KP_5_KP_I_A12_IDSUB" localSheetId="41">'[34]5(KP-I)A.1.2'!#REF!</definedName>
    <definedName name="KP_5_KP_I_A12_IDSUB" localSheetId="40">'[34]5(KP-I)A.1.2'!#REF!</definedName>
    <definedName name="KP_5_KP_I_A12_IDSUB" localSheetId="54">'[34]5(KP-I)A.1.2'!#REF!</definedName>
    <definedName name="KP_5_KP_I_A12_IDSUB" localSheetId="42">'[34]5(KP-I)A.1.2'!#REF!</definedName>
    <definedName name="KP_5_KP_I_A12_IDSUB" localSheetId="44">'[34]5(KP-I)A.1.2'!#REF!</definedName>
    <definedName name="KP_5_KP_I_A12_IDSUB" localSheetId="48">'[34]5(KP-I)A.1.2'!#REF!</definedName>
    <definedName name="KP_5_KP_I_A12_IDSUB" localSheetId="51">'[34]5(KP-I)A.1.2'!#REF!</definedName>
    <definedName name="KP_5_KP_I_A12_IDSUB" localSheetId="45">'[34]5(KP-I)A.1.2'!#REF!</definedName>
    <definedName name="KP_5_KP_I_A12_IDSUB" localSheetId="46">'[34]5(KP-I)A.1.2'!#REF!</definedName>
    <definedName name="KP_5_KP_I_A12_IDSUB" localSheetId="47">'[34]5(KP-I)A.1.2'!#REF!</definedName>
    <definedName name="KP_5_KP_I_A12_IDSUB" localSheetId="50">'[34]5(KP-I)A.1.2'!#REF!</definedName>
    <definedName name="KP_5_KP_I_A12_IDSUB" localSheetId="53">'[34]5(KP-I)A.1.2'!#REF!</definedName>
    <definedName name="KP_5_KP_I_A12_IDSUB" localSheetId="52">'[34]5(KP-I)A.1.2'!#REF!</definedName>
    <definedName name="KP_5_KP_I_A12_IDSUB" localSheetId="57">'[34]5(KP-I)A.1.2'!#REF!</definedName>
    <definedName name="KP_5_KP_I_A12_IDSUB" localSheetId="60">'[34]5(KP-I)A.1.2'!#REF!</definedName>
    <definedName name="KP_5_KP_I_A12_IDSUB" localSheetId="59">'[34]5(KP-I)A.1.2'!#REF!</definedName>
    <definedName name="KP_5_KP_I_A12_IDSUB" localSheetId="58">'[34]5(KP-I)A.1.2'!#REF!</definedName>
    <definedName name="KP_5_KP_I_A12_IDSUB" localSheetId="61">'[34]5(KP-I)A.1.2'!#REF!</definedName>
    <definedName name="KP_5_KP_I_A12_IDSUB" localSheetId="56">'[34]5(KP-I)A.1.2'!#REF!</definedName>
    <definedName name="KP_5_KP_I_A12_IDSUB" localSheetId="55">'[34]5(KP-I)A.1.2'!#REF!</definedName>
    <definedName name="KP_5_KP_I_A12_IDSUB" localSheetId="62">'[34]5(KP-I)A.1.2'!#REF!</definedName>
    <definedName name="KP_5_KP_I_A12_IDSUB" localSheetId="66">'[34]5(KP-I)A.1.2'!#REF!</definedName>
    <definedName name="KP_5_KP_I_A12_IDSUB" localSheetId="63">'[34]5(KP-I)A.1.2'!#REF!</definedName>
    <definedName name="KP_5_KP_I_A12_IDSUB" localSheetId="70">'[34]5(KP-I)A.1.2'!#REF!</definedName>
    <definedName name="KP_5_KP_I_A12_IDSUB" localSheetId="71">'[34]5(KP-I)A.1.2'!#REF!</definedName>
    <definedName name="KP_5_KP_I_A12_IDSUB" localSheetId="68">'[34]5(KP-I)A.1.2'!#REF!</definedName>
    <definedName name="KP_5_KP_I_A12_IDSUB" localSheetId="64">'[34]5(KP-I)A.1.2'!#REF!</definedName>
    <definedName name="KP_5_KP_I_A12_IDSUB" localSheetId="73">'[34]5(KP-I)A.1.2'!#REF!</definedName>
    <definedName name="KP_5_KP_I_A12_IDSUB" localSheetId="74">'[34]5(KP-I)A.1.2'!#REF!</definedName>
    <definedName name="KP_5_KP_I_A12_IDSUB" localSheetId="75">'[34]5(KP-I)A.1.2'!#REF!</definedName>
    <definedName name="KP_5_KP_I_A12_IDSUB" localSheetId="72">'[34]5(KP-I)A.1.2'!#REF!</definedName>
    <definedName name="KP_5_KP_I_A12_IDSUB">'[34]5(KP-I)A.1.2'!#REF!</definedName>
    <definedName name="KP_5_KP_I_A12_IDSUB_2a2b" localSheetId="67">#REF!</definedName>
    <definedName name="KP_5_KP_I_A12_IDSUB_2a2b" localSheetId="69">#REF!</definedName>
    <definedName name="KP_5_KP_I_A12_IDSUB_2a2b" localSheetId="65">#REF!</definedName>
    <definedName name="KP_5_KP_I_A12_IDSUB_2a2b" localSheetId="4">#REF!</definedName>
    <definedName name="KP_5_KP_I_A12_IDSUB_2a2b" localSheetId="1">#REF!</definedName>
    <definedName name="KP_5_KP_I_A12_IDSUB_2a2b" localSheetId="3">#REF!</definedName>
    <definedName name="KP_5_KP_I_A12_IDSUB_2a2b" localSheetId="2">#REF!</definedName>
    <definedName name="KP_5_KP_I_A12_IDSUB_2a2b" localSheetId="5">#REF!</definedName>
    <definedName name="KP_5_KP_I_A12_IDSUB_2a2b" localSheetId="7">#REF!</definedName>
    <definedName name="KP_5_KP_I_A12_IDSUB_2a2b" localSheetId="6">#REF!</definedName>
    <definedName name="KP_5_KP_I_A12_IDSUB_2a2b" localSheetId="10">#REF!</definedName>
    <definedName name="KP_5_KP_I_A12_IDSUB_2a2b" localSheetId="11">#REF!</definedName>
    <definedName name="KP_5_KP_I_A12_IDSUB_2a2b" localSheetId="17">#REF!</definedName>
    <definedName name="KP_5_KP_I_A12_IDSUB_2a2b" localSheetId="19">#REF!</definedName>
    <definedName name="KP_5_KP_I_A12_IDSUB_2a2b" localSheetId="20">#REF!</definedName>
    <definedName name="KP_5_KP_I_A12_IDSUB_2a2b" localSheetId="23">#REF!</definedName>
    <definedName name="KP_5_KP_I_A12_IDSUB_2a2b" localSheetId="15">#REF!</definedName>
    <definedName name="KP_5_KP_I_A12_IDSUB_2a2b" localSheetId="21">#REF!</definedName>
    <definedName name="KP_5_KP_I_A12_IDSUB_2a2b" localSheetId="22">#REF!</definedName>
    <definedName name="KP_5_KP_I_A12_IDSUB_2a2b" localSheetId="18">#REF!</definedName>
    <definedName name="KP_5_KP_I_A12_IDSUB_2a2b" localSheetId="25">#REF!</definedName>
    <definedName name="KP_5_KP_I_A12_IDSUB_2a2b" localSheetId="24">#REF!</definedName>
    <definedName name="KP_5_KP_I_A12_IDSUB_2a2b" localSheetId="27">#REF!</definedName>
    <definedName name="KP_5_KP_I_A12_IDSUB_2a2b" localSheetId="30">#REF!</definedName>
    <definedName name="KP_5_KP_I_A12_IDSUB_2a2b" localSheetId="26">#REF!</definedName>
    <definedName name="KP_5_KP_I_A12_IDSUB_2a2b" localSheetId="28">#REF!</definedName>
    <definedName name="KP_5_KP_I_A12_IDSUB_2a2b" localSheetId="29">#REF!</definedName>
    <definedName name="KP_5_KP_I_A12_IDSUB_2a2b" localSheetId="32">#REF!</definedName>
    <definedName name="KP_5_KP_I_A12_IDSUB_2a2b" localSheetId="33">#REF!</definedName>
    <definedName name="KP_5_KP_I_A12_IDSUB_2a2b" localSheetId="38">#REF!</definedName>
    <definedName name="KP_5_KP_I_A12_IDSUB_2a2b" localSheetId="37">#REF!</definedName>
    <definedName name="KP_5_KP_I_A12_IDSUB_2a2b" localSheetId="34">#REF!</definedName>
    <definedName name="KP_5_KP_I_A12_IDSUB_2a2b" localSheetId="39">#REF!</definedName>
    <definedName name="KP_5_KP_I_A12_IDSUB_2a2b" localSheetId="35">#REF!</definedName>
    <definedName name="KP_5_KP_I_A12_IDSUB_2a2b" localSheetId="36">#REF!</definedName>
    <definedName name="KP_5_KP_I_A12_IDSUB_2a2b" localSheetId="31">#REF!</definedName>
    <definedName name="KP_5_KP_I_A12_IDSUB_2a2b" localSheetId="41">#REF!</definedName>
    <definedName name="KP_5_KP_I_A12_IDSUB_2a2b" localSheetId="40">#REF!</definedName>
    <definedName name="KP_5_KP_I_A12_IDSUB_2a2b" localSheetId="54">#REF!</definedName>
    <definedName name="KP_5_KP_I_A12_IDSUB_2a2b" localSheetId="42">#REF!</definedName>
    <definedName name="KP_5_KP_I_A12_IDSUB_2a2b" localSheetId="44">#REF!</definedName>
    <definedName name="KP_5_KP_I_A12_IDSUB_2a2b" localSheetId="48">#REF!</definedName>
    <definedName name="KP_5_KP_I_A12_IDSUB_2a2b" localSheetId="51">#REF!</definedName>
    <definedName name="KP_5_KP_I_A12_IDSUB_2a2b" localSheetId="45">#REF!</definedName>
    <definedName name="KP_5_KP_I_A12_IDSUB_2a2b" localSheetId="46">#REF!</definedName>
    <definedName name="KP_5_KP_I_A12_IDSUB_2a2b" localSheetId="47">#REF!</definedName>
    <definedName name="KP_5_KP_I_A12_IDSUB_2a2b" localSheetId="50">#REF!</definedName>
    <definedName name="KP_5_KP_I_A12_IDSUB_2a2b" localSheetId="53">#REF!</definedName>
    <definedName name="KP_5_KP_I_A12_IDSUB_2a2b" localSheetId="52">#REF!</definedName>
    <definedName name="KP_5_KP_I_A12_IDSUB_2a2b" localSheetId="57">#REF!</definedName>
    <definedName name="KP_5_KP_I_A12_IDSUB_2a2b" localSheetId="60">#REF!</definedName>
    <definedName name="KP_5_KP_I_A12_IDSUB_2a2b" localSheetId="59">#REF!</definedName>
    <definedName name="KP_5_KP_I_A12_IDSUB_2a2b" localSheetId="58">#REF!</definedName>
    <definedName name="KP_5_KP_I_A12_IDSUB_2a2b" localSheetId="61">#REF!</definedName>
    <definedName name="KP_5_KP_I_A12_IDSUB_2a2b" localSheetId="56">#REF!</definedName>
    <definedName name="KP_5_KP_I_A12_IDSUB_2a2b" localSheetId="55">#REF!</definedName>
    <definedName name="KP_5_KP_I_A12_IDSUB_2a2b" localSheetId="62">#REF!</definedName>
    <definedName name="KP_5_KP_I_A12_IDSUB_2a2b" localSheetId="66">#REF!</definedName>
    <definedName name="KP_5_KP_I_A12_IDSUB_2a2b" localSheetId="63">#REF!</definedName>
    <definedName name="KP_5_KP_I_A12_IDSUB_2a2b" localSheetId="70">#REF!</definedName>
    <definedName name="KP_5_KP_I_A12_IDSUB_2a2b" localSheetId="71">#REF!</definedName>
    <definedName name="KP_5_KP_I_A12_IDSUB_2a2b" localSheetId="68">#REF!</definedName>
    <definedName name="KP_5_KP_I_A12_IDSUB_2a2b" localSheetId="64">#REF!</definedName>
    <definedName name="KP_5_KP_I_A12_IDSUB_2a2b" localSheetId="73">#REF!</definedName>
    <definedName name="KP_5_KP_I_A12_IDSUB_2a2b" localSheetId="74">#REF!</definedName>
    <definedName name="KP_5_KP_I_A12_IDSUB_2a2b" localSheetId="75">#REF!</definedName>
    <definedName name="KP_5_KP_I_A12_IDSUB_2a2b" localSheetId="72">#REF!</definedName>
    <definedName name="KP_5_KP_I_A12_IDSUB_2a2b">#REF!</definedName>
    <definedName name="KP_5_KP_I_A12_LOCKCELLS" localSheetId="1">#REF!</definedName>
    <definedName name="KP_5_KP_I_A12_LOCKCELLS" localSheetId="5">#REF!</definedName>
    <definedName name="KP_5_KP_I_A12_LOCKCELLS" localSheetId="7">#REF!</definedName>
    <definedName name="KP_5_KP_I_A12_LOCKCELLS" localSheetId="10">#REF!</definedName>
    <definedName name="KP_5_KP_I_A12_LOCKCELLS" localSheetId="17">#REF!</definedName>
    <definedName name="KP_5_KP_I_A12_LOCKCELLS" localSheetId="15">#REF!</definedName>
    <definedName name="KP_5_KP_I_A12_LOCKCELLS">#REF!</definedName>
    <definedName name="KP_5_KP_I_A13_ADD" localSheetId="1">'[34]5(KP-I)A.1.3'!#REF!</definedName>
    <definedName name="KP_5_KP_I_A13_ADD" localSheetId="5">'[35]5(KP-I)A.1.3'!#REF!</definedName>
    <definedName name="KP_5_KP_I_A13_ADD" localSheetId="7">'[35]5(KP-I)A.1.3'!#REF!</definedName>
    <definedName name="KP_5_KP_I_A13_ADD" localSheetId="6">'[35]5(KP-I)A.1.3'!#REF!</definedName>
    <definedName name="KP_5_KP_I_A13_ADD" localSheetId="10">'[34]5(KP-I)A.1.3'!#REF!</definedName>
    <definedName name="KP_5_KP_I_A13_ADD" localSheetId="11">'[35]5(KP-I)A.1.3'!#REF!</definedName>
    <definedName name="KP_5_KP_I_A13_ADD" localSheetId="17">'[34]5(KP-I)A.1.3'!#REF!</definedName>
    <definedName name="KP_5_KP_I_A13_ADD" localSheetId="15">'[34]5(KP-I)A.1.3'!#REF!</definedName>
    <definedName name="KP_5_KP_I_A13_ADD">'[34]5(KP-I)A.1.3'!#REF!</definedName>
    <definedName name="KP_5_KP_I_A13_FORMULA_HEADER_ID" localSheetId="67">#REF!</definedName>
    <definedName name="KP_5_KP_I_A13_FORMULA_HEADER_ID" localSheetId="69">#REF!</definedName>
    <definedName name="KP_5_KP_I_A13_FORMULA_HEADER_ID" localSheetId="65">#REF!</definedName>
    <definedName name="KP_5_KP_I_A13_FORMULA_HEADER_ID" localSheetId="4">#REF!</definedName>
    <definedName name="KP_5_KP_I_A13_FORMULA_HEADER_ID" localSheetId="1">#REF!</definedName>
    <definedName name="KP_5_KP_I_A13_FORMULA_HEADER_ID" localSheetId="3">#REF!</definedName>
    <definedName name="KP_5_KP_I_A13_FORMULA_HEADER_ID" localSheetId="2">#REF!</definedName>
    <definedName name="KP_5_KP_I_A13_FORMULA_HEADER_ID" localSheetId="5">#REF!</definedName>
    <definedName name="KP_5_KP_I_A13_FORMULA_HEADER_ID" localSheetId="7">#REF!</definedName>
    <definedName name="KP_5_KP_I_A13_FORMULA_HEADER_ID" localSheetId="6">#REF!</definedName>
    <definedName name="KP_5_KP_I_A13_FORMULA_HEADER_ID" localSheetId="10">#REF!</definedName>
    <definedName name="KP_5_KP_I_A13_FORMULA_HEADER_ID" localSheetId="11">#REF!</definedName>
    <definedName name="KP_5_KP_I_A13_FORMULA_HEADER_ID" localSheetId="17">#REF!</definedName>
    <definedName name="KP_5_KP_I_A13_FORMULA_HEADER_ID" localSheetId="19">#REF!</definedName>
    <definedName name="KP_5_KP_I_A13_FORMULA_HEADER_ID" localSheetId="20">#REF!</definedName>
    <definedName name="KP_5_KP_I_A13_FORMULA_HEADER_ID" localSheetId="23">#REF!</definedName>
    <definedName name="KP_5_KP_I_A13_FORMULA_HEADER_ID" localSheetId="15">#REF!</definedName>
    <definedName name="KP_5_KP_I_A13_FORMULA_HEADER_ID" localSheetId="21">#REF!</definedName>
    <definedName name="KP_5_KP_I_A13_FORMULA_HEADER_ID" localSheetId="22">#REF!</definedName>
    <definedName name="KP_5_KP_I_A13_FORMULA_HEADER_ID" localSheetId="18">#REF!</definedName>
    <definedName name="KP_5_KP_I_A13_FORMULA_HEADER_ID" localSheetId="25">#REF!</definedName>
    <definedName name="KP_5_KP_I_A13_FORMULA_HEADER_ID" localSheetId="24">#REF!</definedName>
    <definedName name="KP_5_KP_I_A13_FORMULA_HEADER_ID" localSheetId="27">#REF!</definedName>
    <definedName name="KP_5_KP_I_A13_FORMULA_HEADER_ID" localSheetId="30">#REF!</definedName>
    <definedName name="KP_5_KP_I_A13_FORMULA_HEADER_ID" localSheetId="26">#REF!</definedName>
    <definedName name="KP_5_KP_I_A13_FORMULA_HEADER_ID" localSheetId="28">#REF!</definedName>
    <definedName name="KP_5_KP_I_A13_FORMULA_HEADER_ID" localSheetId="29">#REF!</definedName>
    <definedName name="KP_5_KP_I_A13_FORMULA_HEADER_ID" localSheetId="32">#REF!</definedName>
    <definedName name="KP_5_KP_I_A13_FORMULA_HEADER_ID" localSheetId="33">#REF!</definedName>
    <definedName name="KP_5_KP_I_A13_FORMULA_HEADER_ID" localSheetId="38">#REF!</definedName>
    <definedName name="KP_5_KP_I_A13_FORMULA_HEADER_ID" localSheetId="37">#REF!</definedName>
    <definedName name="KP_5_KP_I_A13_FORMULA_HEADER_ID" localSheetId="34">#REF!</definedName>
    <definedName name="KP_5_KP_I_A13_FORMULA_HEADER_ID" localSheetId="39">#REF!</definedName>
    <definedName name="KP_5_KP_I_A13_FORMULA_HEADER_ID" localSheetId="35">#REF!</definedName>
    <definedName name="KP_5_KP_I_A13_FORMULA_HEADER_ID" localSheetId="36">#REF!</definedName>
    <definedName name="KP_5_KP_I_A13_FORMULA_HEADER_ID" localSheetId="31">#REF!</definedName>
    <definedName name="KP_5_KP_I_A13_FORMULA_HEADER_ID" localSheetId="41">#REF!</definedName>
    <definedName name="KP_5_KP_I_A13_FORMULA_HEADER_ID" localSheetId="40">#REF!</definedName>
    <definedName name="KP_5_KP_I_A13_FORMULA_HEADER_ID" localSheetId="54">#REF!</definedName>
    <definedName name="KP_5_KP_I_A13_FORMULA_HEADER_ID" localSheetId="42">#REF!</definedName>
    <definedName name="KP_5_KP_I_A13_FORMULA_HEADER_ID" localSheetId="44">#REF!</definedName>
    <definedName name="KP_5_KP_I_A13_FORMULA_HEADER_ID" localSheetId="48">#REF!</definedName>
    <definedName name="KP_5_KP_I_A13_FORMULA_HEADER_ID" localSheetId="51">#REF!</definedName>
    <definedName name="KP_5_KP_I_A13_FORMULA_HEADER_ID" localSheetId="45">#REF!</definedName>
    <definedName name="KP_5_KP_I_A13_FORMULA_HEADER_ID" localSheetId="46">#REF!</definedName>
    <definedName name="KP_5_KP_I_A13_FORMULA_HEADER_ID" localSheetId="47">#REF!</definedName>
    <definedName name="KP_5_KP_I_A13_FORMULA_HEADER_ID" localSheetId="50">#REF!</definedName>
    <definedName name="KP_5_KP_I_A13_FORMULA_HEADER_ID" localSheetId="53">#REF!</definedName>
    <definedName name="KP_5_KP_I_A13_FORMULA_HEADER_ID" localSheetId="52">#REF!</definedName>
    <definedName name="KP_5_KP_I_A13_FORMULA_HEADER_ID" localSheetId="57">#REF!</definedName>
    <definedName name="KP_5_KP_I_A13_FORMULA_HEADER_ID" localSheetId="60">#REF!</definedName>
    <definedName name="KP_5_KP_I_A13_FORMULA_HEADER_ID" localSheetId="59">#REF!</definedName>
    <definedName name="KP_5_KP_I_A13_FORMULA_HEADER_ID" localSheetId="58">#REF!</definedName>
    <definedName name="KP_5_KP_I_A13_FORMULA_HEADER_ID" localSheetId="61">#REF!</definedName>
    <definedName name="KP_5_KP_I_A13_FORMULA_HEADER_ID" localSheetId="56">#REF!</definedName>
    <definedName name="KP_5_KP_I_A13_FORMULA_HEADER_ID" localSheetId="55">#REF!</definedName>
    <definedName name="KP_5_KP_I_A13_FORMULA_HEADER_ID" localSheetId="62">#REF!</definedName>
    <definedName name="KP_5_KP_I_A13_FORMULA_HEADER_ID" localSheetId="66">#REF!</definedName>
    <definedName name="KP_5_KP_I_A13_FORMULA_HEADER_ID" localSheetId="63">#REF!</definedName>
    <definedName name="KP_5_KP_I_A13_FORMULA_HEADER_ID" localSheetId="70">#REF!</definedName>
    <definedName name="KP_5_KP_I_A13_FORMULA_HEADER_ID" localSheetId="71">#REF!</definedName>
    <definedName name="KP_5_KP_I_A13_FORMULA_HEADER_ID" localSheetId="68">#REF!</definedName>
    <definedName name="KP_5_KP_I_A13_FORMULA_HEADER_ID" localSheetId="64">#REF!</definedName>
    <definedName name="KP_5_KP_I_A13_FORMULA_HEADER_ID" localSheetId="73">#REF!</definedName>
    <definedName name="KP_5_KP_I_A13_FORMULA_HEADER_ID" localSheetId="74">#REF!</definedName>
    <definedName name="KP_5_KP_I_A13_FORMULA_HEADER_ID" localSheetId="75">#REF!</definedName>
    <definedName name="KP_5_KP_I_A13_FORMULA_HEADER_ID" localSheetId="72">#REF!</definedName>
    <definedName name="KP_5_KP_I_A13_FORMULA_HEADER_ID">#REF!</definedName>
    <definedName name="KP_5_KP_I_A13_IDSUB" localSheetId="67">'[34]5(KP-I)A.1.3'!#REF!</definedName>
    <definedName name="KP_5_KP_I_A13_IDSUB" localSheetId="69">'[34]5(KP-I)A.1.3'!#REF!</definedName>
    <definedName name="KP_5_KP_I_A13_IDSUB" localSheetId="65">'[34]5(KP-I)A.1.3'!#REF!</definedName>
    <definedName name="KP_5_KP_I_A13_IDSUB" localSheetId="4">'[34]5(KP-I)A.1.3'!#REF!</definedName>
    <definedName name="KP_5_KP_I_A13_IDSUB" localSheetId="1">'[34]5(KP-I)A.1.3'!#REF!</definedName>
    <definedName name="KP_5_KP_I_A13_IDSUB" localSheetId="3">'[34]5(KP-I)A.1.3'!#REF!</definedName>
    <definedName name="KP_5_KP_I_A13_IDSUB" localSheetId="2">'[34]5(KP-I)A.1.3'!#REF!</definedName>
    <definedName name="KP_5_KP_I_A13_IDSUB" localSheetId="5">'[35]5(KP-I)A.1.3'!#REF!</definedName>
    <definedName name="KP_5_KP_I_A13_IDSUB" localSheetId="7">'[35]5(KP-I)A.1.3'!#REF!</definedName>
    <definedName name="KP_5_KP_I_A13_IDSUB" localSheetId="6">'[35]5(KP-I)A.1.3'!#REF!</definedName>
    <definedName name="KP_5_KP_I_A13_IDSUB" localSheetId="10">'[34]5(KP-I)A.1.3'!#REF!</definedName>
    <definedName name="KP_5_KP_I_A13_IDSUB" localSheetId="11">'[35]5(KP-I)A.1.3'!#REF!</definedName>
    <definedName name="KP_5_KP_I_A13_IDSUB" localSheetId="17">'[34]5(KP-I)A.1.3'!#REF!</definedName>
    <definedName name="KP_5_KP_I_A13_IDSUB" localSheetId="19">'[34]5(KP-I)A.1.3'!#REF!</definedName>
    <definedName name="KP_5_KP_I_A13_IDSUB" localSheetId="20">'[34]5(KP-I)A.1.3'!#REF!</definedName>
    <definedName name="KP_5_KP_I_A13_IDSUB" localSheetId="23">'[34]5(KP-I)A.1.3'!#REF!</definedName>
    <definedName name="KP_5_KP_I_A13_IDSUB" localSheetId="15">'[34]5(KP-I)A.1.3'!#REF!</definedName>
    <definedName name="KP_5_KP_I_A13_IDSUB" localSheetId="21">'[34]5(KP-I)A.1.3'!#REF!</definedName>
    <definedName name="KP_5_KP_I_A13_IDSUB" localSheetId="22">'[34]5(KP-I)A.1.3'!#REF!</definedName>
    <definedName name="KP_5_KP_I_A13_IDSUB" localSheetId="18">'[34]5(KP-I)A.1.3'!#REF!</definedName>
    <definedName name="KP_5_KP_I_A13_IDSUB" localSheetId="25">'[34]5(KP-I)A.1.3'!#REF!</definedName>
    <definedName name="KP_5_KP_I_A13_IDSUB" localSheetId="24">'[34]5(KP-I)A.1.3'!#REF!</definedName>
    <definedName name="KP_5_KP_I_A13_IDSUB" localSheetId="27">'[34]5(KP-I)A.1.3'!#REF!</definedName>
    <definedName name="KP_5_KP_I_A13_IDSUB" localSheetId="30">'[34]5(KP-I)A.1.3'!#REF!</definedName>
    <definedName name="KP_5_KP_I_A13_IDSUB" localSheetId="26">'[34]5(KP-I)A.1.3'!#REF!</definedName>
    <definedName name="KP_5_KP_I_A13_IDSUB" localSheetId="28">'[34]5(KP-I)A.1.3'!#REF!</definedName>
    <definedName name="KP_5_KP_I_A13_IDSUB" localSheetId="29">'[34]5(KP-I)A.1.3'!#REF!</definedName>
    <definedName name="KP_5_KP_I_A13_IDSUB" localSheetId="32">'[34]5(KP-I)A.1.3'!#REF!</definedName>
    <definedName name="KP_5_KP_I_A13_IDSUB" localSheetId="33">'[34]5(KP-I)A.1.3'!#REF!</definedName>
    <definedName name="KP_5_KP_I_A13_IDSUB" localSheetId="38">'[34]5(KP-I)A.1.3'!#REF!</definedName>
    <definedName name="KP_5_KP_I_A13_IDSUB" localSheetId="37">'[34]5(KP-I)A.1.3'!#REF!</definedName>
    <definedName name="KP_5_KP_I_A13_IDSUB" localSheetId="34">'[34]5(KP-I)A.1.3'!#REF!</definedName>
    <definedName name="KP_5_KP_I_A13_IDSUB" localSheetId="39">'[34]5(KP-I)A.1.3'!#REF!</definedName>
    <definedName name="KP_5_KP_I_A13_IDSUB" localSheetId="35">'[34]5(KP-I)A.1.3'!#REF!</definedName>
    <definedName name="KP_5_KP_I_A13_IDSUB" localSheetId="36">'[34]5(KP-I)A.1.3'!#REF!</definedName>
    <definedName name="KP_5_KP_I_A13_IDSUB" localSheetId="31">'[34]5(KP-I)A.1.3'!#REF!</definedName>
    <definedName name="KP_5_KP_I_A13_IDSUB" localSheetId="41">'[34]5(KP-I)A.1.3'!#REF!</definedName>
    <definedName name="KP_5_KP_I_A13_IDSUB" localSheetId="40">'[34]5(KP-I)A.1.3'!#REF!</definedName>
    <definedName name="KP_5_KP_I_A13_IDSUB" localSheetId="54">'[34]5(KP-I)A.1.3'!#REF!</definedName>
    <definedName name="KP_5_KP_I_A13_IDSUB" localSheetId="42">'[34]5(KP-I)A.1.3'!#REF!</definedName>
    <definedName name="KP_5_KP_I_A13_IDSUB" localSheetId="44">'[34]5(KP-I)A.1.3'!#REF!</definedName>
    <definedName name="KP_5_KP_I_A13_IDSUB" localSheetId="48">'[34]5(KP-I)A.1.3'!#REF!</definedName>
    <definedName name="KP_5_KP_I_A13_IDSUB" localSheetId="51">'[34]5(KP-I)A.1.3'!#REF!</definedName>
    <definedName name="KP_5_KP_I_A13_IDSUB" localSheetId="45">'[34]5(KP-I)A.1.3'!#REF!</definedName>
    <definedName name="KP_5_KP_I_A13_IDSUB" localSheetId="46">'[34]5(KP-I)A.1.3'!#REF!</definedName>
    <definedName name="KP_5_KP_I_A13_IDSUB" localSheetId="47">'[34]5(KP-I)A.1.3'!#REF!</definedName>
    <definedName name="KP_5_KP_I_A13_IDSUB" localSheetId="50">'[34]5(KP-I)A.1.3'!#REF!</definedName>
    <definedName name="KP_5_KP_I_A13_IDSUB" localSheetId="53">'[34]5(KP-I)A.1.3'!#REF!</definedName>
    <definedName name="KP_5_KP_I_A13_IDSUB" localSheetId="52">'[34]5(KP-I)A.1.3'!#REF!</definedName>
    <definedName name="KP_5_KP_I_A13_IDSUB" localSheetId="57">'[34]5(KP-I)A.1.3'!#REF!</definedName>
    <definedName name="KP_5_KP_I_A13_IDSUB" localSheetId="60">'[34]5(KP-I)A.1.3'!#REF!</definedName>
    <definedName name="KP_5_KP_I_A13_IDSUB" localSheetId="59">'[34]5(KP-I)A.1.3'!#REF!</definedName>
    <definedName name="KP_5_KP_I_A13_IDSUB" localSheetId="58">'[34]5(KP-I)A.1.3'!#REF!</definedName>
    <definedName name="KP_5_KP_I_A13_IDSUB" localSheetId="61">'[34]5(KP-I)A.1.3'!#REF!</definedName>
    <definedName name="KP_5_KP_I_A13_IDSUB" localSheetId="56">'[34]5(KP-I)A.1.3'!#REF!</definedName>
    <definedName name="KP_5_KP_I_A13_IDSUB" localSheetId="55">'[34]5(KP-I)A.1.3'!#REF!</definedName>
    <definedName name="KP_5_KP_I_A13_IDSUB" localSheetId="62">'[34]5(KP-I)A.1.3'!#REF!</definedName>
    <definedName name="KP_5_KP_I_A13_IDSUB" localSheetId="66">'[34]5(KP-I)A.1.3'!#REF!</definedName>
    <definedName name="KP_5_KP_I_A13_IDSUB" localSheetId="63">'[34]5(KP-I)A.1.3'!#REF!</definedName>
    <definedName name="KP_5_KP_I_A13_IDSUB" localSheetId="70">'[34]5(KP-I)A.1.3'!#REF!</definedName>
    <definedName name="KP_5_KP_I_A13_IDSUB" localSheetId="71">'[34]5(KP-I)A.1.3'!#REF!</definedName>
    <definedName name="KP_5_KP_I_A13_IDSUB" localSheetId="68">'[34]5(KP-I)A.1.3'!#REF!</definedName>
    <definedName name="KP_5_KP_I_A13_IDSUB" localSheetId="64">'[34]5(KP-I)A.1.3'!#REF!</definedName>
    <definedName name="KP_5_KP_I_A13_IDSUB" localSheetId="73">'[34]5(KP-I)A.1.3'!#REF!</definedName>
    <definedName name="KP_5_KP_I_A13_IDSUB" localSheetId="74">'[34]5(KP-I)A.1.3'!#REF!</definedName>
    <definedName name="KP_5_KP_I_A13_IDSUB" localSheetId="75">'[34]5(KP-I)A.1.3'!#REF!</definedName>
    <definedName name="KP_5_KP_I_A13_IDSUB" localSheetId="72">'[34]5(KP-I)A.1.3'!#REF!</definedName>
    <definedName name="KP_5_KP_I_A13_IDSUB">'[34]5(KP-I)A.1.3'!#REF!</definedName>
    <definedName name="KP_5_KP_I_A13_IDSUB_2a2b" localSheetId="67">#REF!</definedName>
    <definedName name="KP_5_KP_I_A13_IDSUB_2a2b" localSheetId="69">#REF!</definedName>
    <definedName name="KP_5_KP_I_A13_IDSUB_2a2b" localSheetId="65">#REF!</definedName>
    <definedName name="KP_5_KP_I_A13_IDSUB_2a2b" localSheetId="4">#REF!</definedName>
    <definedName name="KP_5_KP_I_A13_IDSUB_2a2b" localSheetId="1">#REF!</definedName>
    <definedName name="KP_5_KP_I_A13_IDSUB_2a2b" localSheetId="3">#REF!</definedName>
    <definedName name="KP_5_KP_I_A13_IDSUB_2a2b" localSheetId="2">#REF!</definedName>
    <definedName name="KP_5_KP_I_A13_IDSUB_2a2b" localSheetId="5">#REF!</definedName>
    <definedName name="KP_5_KP_I_A13_IDSUB_2a2b" localSheetId="7">#REF!</definedName>
    <definedName name="KP_5_KP_I_A13_IDSUB_2a2b" localSheetId="6">#REF!</definedName>
    <definedName name="KP_5_KP_I_A13_IDSUB_2a2b" localSheetId="10">#REF!</definedName>
    <definedName name="KP_5_KP_I_A13_IDSUB_2a2b" localSheetId="11">#REF!</definedName>
    <definedName name="KP_5_KP_I_A13_IDSUB_2a2b" localSheetId="17">#REF!</definedName>
    <definedName name="KP_5_KP_I_A13_IDSUB_2a2b" localSheetId="19">#REF!</definedName>
    <definedName name="KP_5_KP_I_A13_IDSUB_2a2b" localSheetId="20">#REF!</definedName>
    <definedName name="KP_5_KP_I_A13_IDSUB_2a2b" localSheetId="23">#REF!</definedName>
    <definedName name="KP_5_KP_I_A13_IDSUB_2a2b" localSheetId="15">#REF!</definedName>
    <definedName name="KP_5_KP_I_A13_IDSUB_2a2b" localSheetId="21">#REF!</definedName>
    <definedName name="KP_5_KP_I_A13_IDSUB_2a2b" localSheetId="22">#REF!</definedName>
    <definedName name="KP_5_KP_I_A13_IDSUB_2a2b" localSheetId="18">#REF!</definedName>
    <definedName name="KP_5_KP_I_A13_IDSUB_2a2b" localSheetId="25">#REF!</definedName>
    <definedName name="KP_5_KP_I_A13_IDSUB_2a2b" localSheetId="24">#REF!</definedName>
    <definedName name="KP_5_KP_I_A13_IDSUB_2a2b" localSheetId="27">#REF!</definedName>
    <definedName name="KP_5_KP_I_A13_IDSUB_2a2b" localSheetId="30">#REF!</definedName>
    <definedName name="KP_5_KP_I_A13_IDSUB_2a2b" localSheetId="26">#REF!</definedName>
    <definedName name="KP_5_KP_I_A13_IDSUB_2a2b" localSheetId="28">#REF!</definedName>
    <definedName name="KP_5_KP_I_A13_IDSUB_2a2b" localSheetId="29">#REF!</definedName>
    <definedName name="KP_5_KP_I_A13_IDSUB_2a2b" localSheetId="32">#REF!</definedName>
    <definedName name="KP_5_KP_I_A13_IDSUB_2a2b" localSheetId="33">#REF!</definedName>
    <definedName name="KP_5_KP_I_A13_IDSUB_2a2b" localSheetId="38">#REF!</definedName>
    <definedName name="KP_5_KP_I_A13_IDSUB_2a2b" localSheetId="37">#REF!</definedName>
    <definedName name="KP_5_KP_I_A13_IDSUB_2a2b" localSheetId="34">#REF!</definedName>
    <definedName name="KP_5_KP_I_A13_IDSUB_2a2b" localSheetId="39">#REF!</definedName>
    <definedName name="KP_5_KP_I_A13_IDSUB_2a2b" localSheetId="35">#REF!</definedName>
    <definedName name="KP_5_KP_I_A13_IDSUB_2a2b" localSheetId="36">#REF!</definedName>
    <definedName name="KP_5_KP_I_A13_IDSUB_2a2b" localSheetId="31">#REF!</definedName>
    <definedName name="KP_5_KP_I_A13_IDSUB_2a2b" localSheetId="41">#REF!</definedName>
    <definedName name="KP_5_KP_I_A13_IDSUB_2a2b" localSheetId="40">#REF!</definedName>
    <definedName name="KP_5_KP_I_A13_IDSUB_2a2b" localSheetId="54">#REF!</definedName>
    <definedName name="KP_5_KP_I_A13_IDSUB_2a2b" localSheetId="42">#REF!</definedName>
    <definedName name="KP_5_KP_I_A13_IDSUB_2a2b" localSheetId="44">#REF!</definedName>
    <definedName name="KP_5_KP_I_A13_IDSUB_2a2b" localSheetId="48">#REF!</definedName>
    <definedName name="KP_5_KP_I_A13_IDSUB_2a2b" localSheetId="51">#REF!</definedName>
    <definedName name="KP_5_KP_I_A13_IDSUB_2a2b" localSheetId="45">#REF!</definedName>
    <definedName name="KP_5_KP_I_A13_IDSUB_2a2b" localSheetId="46">#REF!</definedName>
    <definedName name="KP_5_KP_I_A13_IDSUB_2a2b" localSheetId="47">#REF!</definedName>
    <definedName name="KP_5_KP_I_A13_IDSUB_2a2b" localSheetId="50">#REF!</definedName>
    <definedName name="KP_5_KP_I_A13_IDSUB_2a2b" localSheetId="53">#REF!</definedName>
    <definedName name="KP_5_KP_I_A13_IDSUB_2a2b" localSheetId="52">#REF!</definedName>
    <definedName name="KP_5_KP_I_A13_IDSUB_2a2b" localSheetId="57">#REF!</definedName>
    <definedName name="KP_5_KP_I_A13_IDSUB_2a2b" localSheetId="60">#REF!</definedName>
    <definedName name="KP_5_KP_I_A13_IDSUB_2a2b" localSheetId="59">#REF!</definedName>
    <definedName name="KP_5_KP_I_A13_IDSUB_2a2b" localSheetId="58">#REF!</definedName>
    <definedName name="KP_5_KP_I_A13_IDSUB_2a2b" localSheetId="61">#REF!</definedName>
    <definedName name="KP_5_KP_I_A13_IDSUB_2a2b" localSheetId="56">#REF!</definedName>
    <definedName name="KP_5_KP_I_A13_IDSUB_2a2b" localSheetId="55">#REF!</definedName>
    <definedName name="KP_5_KP_I_A13_IDSUB_2a2b" localSheetId="62">#REF!</definedName>
    <definedName name="KP_5_KP_I_A13_IDSUB_2a2b" localSheetId="66">#REF!</definedName>
    <definedName name="KP_5_KP_I_A13_IDSUB_2a2b" localSheetId="63">#REF!</definedName>
    <definedName name="KP_5_KP_I_A13_IDSUB_2a2b" localSheetId="70">#REF!</definedName>
    <definedName name="KP_5_KP_I_A13_IDSUB_2a2b" localSheetId="71">#REF!</definedName>
    <definedName name="KP_5_KP_I_A13_IDSUB_2a2b" localSheetId="68">#REF!</definedName>
    <definedName name="KP_5_KP_I_A13_IDSUB_2a2b" localSheetId="64">#REF!</definedName>
    <definedName name="KP_5_KP_I_A13_IDSUB_2a2b" localSheetId="73">#REF!</definedName>
    <definedName name="KP_5_KP_I_A13_IDSUB_2a2b" localSheetId="74">#REF!</definedName>
    <definedName name="KP_5_KP_I_A13_IDSUB_2a2b" localSheetId="75">#REF!</definedName>
    <definedName name="KP_5_KP_I_A13_IDSUB_2a2b" localSheetId="72">#REF!</definedName>
    <definedName name="KP_5_KP_I_A13_IDSUB_2a2b">#REF!</definedName>
    <definedName name="KP_5_KP_I_A13_LOCKCELLS" localSheetId="1">#REF!</definedName>
    <definedName name="KP_5_KP_I_A13_LOCKCELLS" localSheetId="5">#REF!</definedName>
    <definedName name="KP_5_KP_I_A13_LOCKCELLS" localSheetId="7">#REF!</definedName>
    <definedName name="KP_5_KP_I_A13_LOCKCELLS" localSheetId="10">#REF!</definedName>
    <definedName name="KP_5_KP_I_A13_LOCKCELLS" localSheetId="17">#REF!</definedName>
    <definedName name="KP_5_KP_I_A13_LOCKCELLS" localSheetId="15">#REF!</definedName>
    <definedName name="KP_5_KP_I_A13_LOCKCELLS">#REF!</definedName>
    <definedName name="KP_5_KP_I_A2_ADD" localSheetId="1">'[34]5(KP-I)A.2.'!#REF!</definedName>
    <definedName name="KP_5_KP_I_A2_ADD" localSheetId="5">'[35]5(KP-I)A.2.'!#REF!</definedName>
    <definedName name="KP_5_KP_I_A2_ADD" localSheetId="7">'[35]5(KP-I)A.2.'!#REF!</definedName>
    <definedName name="KP_5_KP_I_A2_ADD" localSheetId="6">'[35]5(KP-I)A.2.'!#REF!</definedName>
    <definedName name="KP_5_KP_I_A2_ADD" localSheetId="10">'[34]5(KP-I)A.2.'!#REF!</definedName>
    <definedName name="KP_5_KP_I_A2_ADD" localSheetId="11">'[35]5(KP-I)A.2.'!#REF!</definedName>
    <definedName name="KP_5_KP_I_A2_ADD" localSheetId="17">'[34]5(KP-I)A.2.'!#REF!</definedName>
    <definedName name="KP_5_KP_I_A2_ADD" localSheetId="15">'[34]5(KP-I)A.2.'!#REF!</definedName>
    <definedName name="KP_5_KP_I_A2_ADD">'[34]5(KP-I)A.2.'!#REF!</definedName>
    <definedName name="KP_5_KP_I_A2_FORMULA_HEADER_ID" localSheetId="67">#REF!</definedName>
    <definedName name="KP_5_KP_I_A2_FORMULA_HEADER_ID" localSheetId="69">#REF!</definedName>
    <definedName name="KP_5_KP_I_A2_FORMULA_HEADER_ID" localSheetId="65">#REF!</definedName>
    <definedName name="KP_5_KP_I_A2_FORMULA_HEADER_ID" localSheetId="4">#REF!</definedName>
    <definedName name="KP_5_KP_I_A2_FORMULA_HEADER_ID" localSheetId="1">#REF!</definedName>
    <definedName name="KP_5_KP_I_A2_FORMULA_HEADER_ID" localSheetId="3">#REF!</definedName>
    <definedName name="KP_5_KP_I_A2_FORMULA_HEADER_ID" localSheetId="2">#REF!</definedName>
    <definedName name="KP_5_KP_I_A2_FORMULA_HEADER_ID" localSheetId="5">#REF!</definedName>
    <definedName name="KP_5_KP_I_A2_FORMULA_HEADER_ID" localSheetId="7">#REF!</definedName>
    <definedName name="KP_5_KP_I_A2_FORMULA_HEADER_ID" localSheetId="6">#REF!</definedName>
    <definedName name="KP_5_KP_I_A2_FORMULA_HEADER_ID" localSheetId="10">#REF!</definedName>
    <definedName name="KP_5_KP_I_A2_FORMULA_HEADER_ID" localSheetId="11">#REF!</definedName>
    <definedName name="KP_5_KP_I_A2_FORMULA_HEADER_ID" localSheetId="17">#REF!</definedName>
    <definedName name="KP_5_KP_I_A2_FORMULA_HEADER_ID" localSheetId="19">#REF!</definedName>
    <definedName name="KP_5_KP_I_A2_FORMULA_HEADER_ID" localSheetId="20">#REF!</definedName>
    <definedName name="KP_5_KP_I_A2_FORMULA_HEADER_ID" localSheetId="23">#REF!</definedName>
    <definedName name="KP_5_KP_I_A2_FORMULA_HEADER_ID" localSheetId="15">#REF!</definedName>
    <definedName name="KP_5_KP_I_A2_FORMULA_HEADER_ID" localSheetId="21">#REF!</definedName>
    <definedName name="KP_5_KP_I_A2_FORMULA_HEADER_ID" localSheetId="22">#REF!</definedName>
    <definedName name="KP_5_KP_I_A2_FORMULA_HEADER_ID" localSheetId="18">#REF!</definedName>
    <definedName name="KP_5_KP_I_A2_FORMULA_HEADER_ID" localSheetId="25">#REF!</definedName>
    <definedName name="KP_5_KP_I_A2_FORMULA_HEADER_ID" localSheetId="24">#REF!</definedName>
    <definedName name="KP_5_KP_I_A2_FORMULA_HEADER_ID" localSheetId="27">#REF!</definedName>
    <definedName name="KP_5_KP_I_A2_FORMULA_HEADER_ID" localSheetId="30">#REF!</definedName>
    <definedName name="KP_5_KP_I_A2_FORMULA_HEADER_ID" localSheetId="26">#REF!</definedName>
    <definedName name="KP_5_KP_I_A2_FORMULA_HEADER_ID" localSheetId="28">#REF!</definedName>
    <definedName name="KP_5_KP_I_A2_FORMULA_HEADER_ID" localSheetId="29">#REF!</definedName>
    <definedName name="KP_5_KP_I_A2_FORMULA_HEADER_ID" localSheetId="32">#REF!</definedName>
    <definedName name="KP_5_KP_I_A2_FORMULA_HEADER_ID" localSheetId="33">#REF!</definedName>
    <definedName name="KP_5_KP_I_A2_FORMULA_HEADER_ID" localSheetId="38">#REF!</definedName>
    <definedName name="KP_5_KP_I_A2_FORMULA_HEADER_ID" localSheetId="37">#REF!</definedName>
    <definedName name="KP_5_KP_I_A2_FORMULA_HEADER_ID" localSheetId="34">#REF!</definedName>
    <definedName name="KP_5_KP_I_A2_FORMULA_HEADER_ID" localSheetId="39">#REF!</definedName>
    <definedName name="KP_5_KP_I_A2_FORMULA_HEADER_ID" localSheetId="35">#REF!</definedName>
    <definedName name="KP_5_KP_I_A2_FORMULA_HEADER_ID" localSheetId="36">#REF!</definedName>
    <definedName name="KP_5_KP_I_A2_FORMULA_HEADER_ID" localSheetId="31">#REF!</definedName>
    <definedName name="KP_5_KP_I_A2_FORMULA_HEADER_ID" localSheetId="41">#REF!</definedName>
    <definedName name="KP_5_KP_I_A2_FORMULA_HEADER_ID" localSheetId="40">#REF!</definedName>
    <definedName name="KP_5_KP_I_A2_FORMULA_HEADER_ID" localSheetId="54">#REF!</definedName>
    <definedName name="KP_5_KP_I_A2_FORMULA_HEADER_ID" localSheetId="42">#REF!</definedName>
    <definedName name="KP_5_KP_I_A2_FORMULA_HEADER_ID" localSheetId="44">#REF!</definedName>
    <definedName name="KP_5_KP_I_A2_FORMULA_HEADER_ID" localSheetId="48">#REF!</definedName>
    <definedName name="KP_5_KP_I_A2_FORMULA_HEADER_ID" localSheetId="51">#REF!</definedName>
    <definedName name="KP_5_KP_I_A2_FORMULA_HEADER_ID" localSheetId="45">#REF!</definedName>
    <definedName name="KP_5_KP_I_A2_FORMULA_HEADER_ID" localSheetId="46">#REF!</definedName>
    <definedName name="KP_5_KP_I_A2_FORMULA_HEADER_ID" localSheetId="47">#REF!</definedName>
    <definedName name="KP_5_KP_I_A2_FORMULA_HEADER_ID" localSheetId="50">#REF!</definedName>
    <definedName name="KP_5_KP_I_A2_FORMULA_HEADER_ID" localSheetId="53">#REF!</definedName>
    <definedName name="KP_5_KP_I_A2_FORMULA_HEADER_ID" localSheetId="52">#REF!</definedName>
    <definedName name="KP_5_KP_I_A2_FORMULA_HEADER_ID" localSheetId="57">#REF!</definedName>
    <definedName name="KP_5_KP_I_A2_FORMULA_HEADER_ID" localSheetId="60">#REF!</definedName>
    <definedName name="KP_5_KP_I_A2_FORMULA_HEADER_ID" localSheetId="59">#REF!</definedName>
    <definedName name="KP_5_KP_I_A2_FORMULA_HEADER_ID" localSheetId="58">#REF!</definedName>
    <definedName name="KP_5_KP_I_A2_FORMULA_HEADER_ID" localSheetId="61">#REF!</definedName>
    <definedName name="KP_5_KP_I_A2_FORMULA_HEADER_ID" localSheetId="56">#REF!</definedName>
    <definedName name="KP_5_KP_I_A2_FORMULA_HEADER_ID" localSheetId="55">#REF!</definedName>
    <definedName name="KP_5_KP_I_A2_FORMULA_HEADER_ID" localSheetId="62">#REF!</definedName>
    <definedName name="KP_5_KP_I_A2_FORMULA_HEADER_ID" localSheetId="66">#REF!</definedName>
    <definedName name="KP_5_KP_I_A2_FORMULA_HEADER_ID" localSheetId="63">#REF!</definedName>
    <definedName name="KP_5_KP_I_A2_FORMULA_HEADER_ID" localSheetId="70">#REF!</definedName>
    <definedName name="KP_5_KP_I_A2_FORMULA_HEADER_ID" localSheetId="71">#REF!</definedName>
    <definedName name="KP_5_KP_I_A2_FORMULA_HEADER_ID" localSheetId="68">#REF!</definedName>
    <definedName name="KP_5_KP_I_A2_FORMULA_HEADER_ID" localSheetId="64">#REF!</definedName>
    <definedName name="KP_5_KP_I_A2_FORMULA_HEADER_ID" localSheetId="73">#REF!</definedName>
    <definedName name="KP_5_KP_I_A2_FORMULA_HEADER_ID" localSheetId="74">#REF!</definedName>
    <definedName name="KP_5_KP_I_A2_FORMULA_HEADER_ID" localSheetId="75">#REF!</definedName>
    <definedName name="KP_5_KP_I_A2_FORMULA_HEADER_ID" localSheetId="72">#REF!</definedName>
    <definedName name="KP_5_KP_I_A2_FORMULA_HEADER_ID">#REF!</definedName>
    <definedName name="KP_5_KP_I_A2_IDSUB" localSheetId="67">'[34]5(KP-I)A.2.'!#REF!</definedName>
    <definedName name="KP_5_KP_I_A2_IDSUB" localSheetId="69">'[34]5(KP-I)A.2.'!#REF!</definedName>
    <definedName name="KP_5_KP_I_A2_IDSUB" localSheetId="65">'[34]5(KP-I)A.2.'!#REF!</definedName>
    <definedName name="KP_5_KP_I_A2_IDSUB" localSheetId="4">'[34]5(KP-I)A.2.'!#REF!</definedName>
    <definedName name="KP_5_KP_I_A2_IDSUB" localSheetId="1">'[34]5(KP-I)A.2.'!#REF!</definedName>
    <definedName name="KP_5_KP_I_A2_IDSUB" localSheetId="3">'[34]5(KP-I)A.2.'!#REF!</definedName>
    <definedName name="KP_5_KP_I_A2_IDSUB" localSheetId="2">'[34]5(KP-I)A.2.'!#REF!</definedName>
    <definedName name="KP_5_KP_I_A2_IDSUB" localSheetId="5">'[35]5(KP-I)A.2.'!#REF!</definedName>
    <definedName name="KP_5_KP_I_A2_IDSUB" localSheetId="7">'[35]5(KP-I)A.2.'!#REF!</definedName>
    <definedName name="KP_5_KP_I_A2_IDSUB" localSheetId="6">'[35]5(KP-I)A.2.'!#REF!</definedName>
    <definedName name="KP_5_KP_I_A2_IDSUB" localSheetId="10">'[34]5(KP-I)A.2.'!#REF!</definedName>
    <definedName name="KP_5_KP_I_A2_IDSUB" localSheetId="11">'[35]5(KP-I)A.2.'!#REF!</definedName>
    <definedName name="KP_5_KP_I_A2_IDSUB" localSheetId="17">'[34]5(KP-I)A.2.'!#REF!</definedName>
    <definedName name="KP_5_KP_I_A2_IDSUB" localSheetId="19">'[34]5(KP-I)A.2.'!#REF!</definedName>
    <definedName name="KP_5_KP_I_A2_IDSUB" localSheetId="20">'[34]5(KP-I)A.2.'!#REF!</definedName>
    <definedName name="KP_5_KP_I_A2_IDSUB" localSheetId="23">'[34]5(KP-I)A.2.'!#REF!</definedName>
    <definedName name="KP_5_KP_I_A2_IDSUB" localSheetId="15">'[34]5(KP-I)A.2.'!#REF!</definedName>
    <definedName name="KP_5_KP_I_A2_IDSUB" localSheetId="21">'[34]5(KP-I)A.2.'!#REF!</definedName>
    <definedName name="KP_5_KP_I_A2_IDSUB" localSheetId="22">'[34]5(KP-I)A.2.'!#REF!</definedName>
    <definedName name="KP_5_KP_I_A2_IDSUB" localSheetId="18">'[34]5(KP-I)A.2.'!#REF!</definedName>
    <definedName name="KP_5_KP_I_A2_IDSUB" localSheetId="25">'[34]5(KP-I)A.2.'!#REF!</definedName>
    <definedName name="KP_5_KP_I_A2_IDSUB" localSheetId="24">'[34]5(KP-I)A.2.'!#REF!</definedName>
    <definedName name="KP_5_KP_I_A2_IDSUB" localSheetId="27">'[34]5(KP-I)A.2.'!#REF!</definedName>
    <definedName name="KP_5_KP_I_A2_IDSUB" localSheetId="30">'[34]5(KP-I)A.2.'!#REF!</definedName>
    <definedName name="KP_5_KP_I_A2_IDSUB" localSheetId="26">'[34]5(KP-I)A.2.'!#REF!</definedName>
    <definedName name="KP_5_KP_I_A2_IDSUB" localSheetId="28">'[34]5(KP-I)A.2.'!#REF!</definedName>
    <definedName name="KP_5_KP_I_A2_IDSUB" localSheetId="29">'[34]5(KP-I)A.2.'!#REF!</definedName>
    <definedName name="KP_5_KP_I_A2_IDSUB" localSheetId="32">'[34]5(KP-I)A.2.'!#REF!</definedName>
    <definedName name="KP_5_KP_I_A2_IDSUB" localSheetId="33">'[34]5(KP-I)A.2.'!#REF!</definedName>
    <definedName name="KP_5_KP_I_A2_IDSUB" localSheetId="38">'[34]5(KP-I)A.2.'!#REF!</definedName>
    <definedName name="KP_5_KP_I_A2_IDSUB" localSheetId="37">'[34]5(KP-I)A.2.'!#REF!</definedName>
    <definedName name="KP_5_KP_I_A2_IDSUB" localSheetId="34">'[34]5(KP-I)A.2.'!#REF!</definedName>
    <definedName name="KP_5_KP_I_A2_IDSUB" localSheetId="39">'[34]5(KP-I)A.2.'!#REF!</definedName>
    <definedName name="KP_5_KP_I_A2_IDSUB" localSheetId="35">'[34]5(KP-I)A.2.'!#REF!</definedName>
    <definedName name="KP_5_KP_I_A2_IDSUB" localSheetId="36">'[34]5(KP-I)A.2.'!#REF!</definedName>
    <definedName name="KP_5_KP_I_A2_IDSUB" localSheetId="31">'[34]5(KP-I)A.2.'!#REF!</definedName>
    <definedName name="KP_5_KP_I_A2_IDSUB" localSheetId="41">'[34]5(KP-I)A.2.'!#REF!</definedName>
    <definedName name="KP_5_KP_I_A2_IDSUB" localSheetId="40">'[34]5(KP-I)A.2.'!#REF!</definedName>
    <definedName name="KP_5_KP_I_A2_IDSUB" localSheetId="54">'[34]5(KP-I)A.2.'!#REF!</definedName>
    <definedName name="KP_5_KP_I_A2_IDSUB" localSheetId="42">'[34]5(KP-I)A.2.'!#REF!</definedName>
    <definedName name="KP_5_KP_I_A2_IDSUB" localSheetId="44">'[34]5(KP-I)A.2.'!#REF!</definedName>
    <definedName name="KP_5_KP_I_A2_IDSUB" localSheetId="48">'[34]5(KP-I)A.2.'!#REF!</definedName>
    <definedName name="KP_5_KP_I_A2_IDSUB" localSheetId="51">'[34]5(KP-I)A.2.'!#REF!</definedName>
    <definedName name="KP_5_KP_I_A2_IDSUB" localSheetId="45">'[34]5(KP-I)A.2.'!#REF!</definedName>
    <definedName name="KP_5_KP_I_A2_IDSUB" localSheetId="46">'[34]5(KP-I)A.2.'!#REF!</definedName>
    <definedName name="KP_5_KP_I_A2_IDSUB" localSheetId="47">'[34]5(KP-I)A.2.'!#REF!</definedName>
    <definedName name="KP_5_KP_I_A2_IDSUB" localSheetId="50">'[34]5(KP-I)A.2.'!#REF!</definedName>
    <definedName name="KP_5_KP_I_A2_IDSUB" localSheetId="53">'[34]5(KP-I)A.2.'!#REF!</definedName>
    <definedName name="KP_5_KP_I_A2_IDSUB" localSheetId="52">'[34]5(KP-I)A.2.'!#REF!</definedName>
    <definedName name="KP_5_KP_I_A2_IDSUB" localSheetId="57">'[34]5(KP-I)A.2.'!#REF!</definedName>
    <definedName name="KP_5_KP_I_A2_IDSUB" localSheetId="60">'[34]5(KP-I)A.2.'!#REF!</definedName>
    <definedName name="KP_5_KP_I_A2_IDSUB" localSheetId="59">'[34]5(KP-I)A.2.'!#REF!</definedName>
    <definedName name="KP_5_KP_I_A2_IDSUB" localSheetId="58">'[34]5(KP-I)A.2.'!#REF!</definedName>
    <definedName name="KP_5_KP_I_A2_IDSUB" localSheetId="61">'[34]5(KP-I)A.2.'!#REF!</definedName>
    <definedName name="KP_5_KP_I_A2_IDSUB" localSheetId="56">'[34]5(KP-I)A.2.'!#REF!</definedName>
    <definedName name="KP_5_KP_I_A2_IDSUB" localSheetId="55">'[34]5(KP-I)A.2.'!#REF!</definedName>
    <definedName name="KP_5_KP_I_A2_IDSUB" localSheetId="62">'[34]5(KP-I)A.2.'!#REF!</definedName>
    <definedName name="KP_5_KP_I_A2_IDSUB" localSheetId="66">'[34]5(KP-I)A.2.'!#REF!</definedName>
    <definedName name="KP_5_KP_I_A2_IDSUB" localSheetId="63">'[34]5(KP-I)A.2.'!#REF!</definedName>
    <definedName name="KP_5_KP_I_A2_IDSUB" localSheetId="70">'[34]5(KP-I)A.2.'!#REF!</definedName>
    <definedName name="KP_5_KP_I_A2_IDSUB" localSheetId="71">'[34]5(KP-I)A.2.'!#REF!</definedName>
    <definedName name="KP_5_KP_I_A2_IDSUB" localSheetId="68">'[34]5(KP-I)A.2.'!#REF!</definedName>
    <definedName name="KP_5_KP_I_A2_IDSUB" localSheetId="64">'[34]5(KP-I)A.2.'!#REF!</definedName>
    <definedName name="KP_5_KP_I_A2_IDSUB" localSheetId="73">'[34]5(KP-I)A.2.'!#REF!</definedName>
    <definedName name="KP_5_KP_I_A2_IDSUB" localSheetId="74">'[34]5(KP-I)A.2.'!#REF!</definedName>
    <definedName name="KP_5_KP_I_A2_IDSUB" localSheetId="75">'[34]5(KP-I)A.2.'!#REF!</definedName>
    <definedName name="KP_5_KP_I_A2_IDSUB" localSheetId="72">'[34]5(KP-I)A.2.'!#REF!</definedName>
    <definedName name="KP_5_KP_I_A2_IDSUB">'[34]5(KP-I)A.2.'!#REF!</definedName>
    <definedName name="KP_5_KP_I_A2_LOCKCELLS" localSheetId="67">#REF!</definedName>
    <definedName name="KP_5_KP_I_A2_LOCKCELLS" localSheetId="69">#REF!</definedName>
    <definedName name="KP_5_KP_I_A2_LOCKCELLS" localSheetId="65">#REF!</definedName>
    <definedName name="KP_5_KP_I_A2_LOCKCELLS" localSheetId="4">#REF!</definedName>
    <definedName name="KP_5_KP_I_A2_LOCKCELLS" localSheetId="1">#REF!</definedName>
    <definedName name="KP_5_KP_I_A2_LOCKCELLS" localSheetId="3">#REF!</definedName>
    <definedName name="KP_5_KP_I_A2_LOCKCELLS" localSheetId="2">#REF!</definedName>
    <definedName name="KP_5_KP_I_A2_LOCKCELLS" localSheetId="5">#REF!</definedName>
    <definedName name="KP_5_KP_I_A2_LOCKCELLS" localSheetId="7">#REF!</definedName>
    <definedName name="KP_5_KP_I_A2_LOCKCELLS" localSheetId="6">#REF!</definedName>
    <definedName name="KP_5_KP_I_A2_LOCKCELLS" localSheetId="10">#REF!</definedName>
    <definedName name="KP_5_KP_I_A2_LOCKCELLS" localSheetId="11">#REF!</definedName>
    <definedName name="KP_5_KP_I_A2_LOCKCELLS" localSheetId="17">#REF!</definedName>
    <definedName name="KP_5_KP_I_A2_LOCKCELLS" localSheetId="19">#REF!</definedName>
    <definedName name="KP_5_KP_I_A2_LOCKCELLS" localSheetId="20">#REF!</definedName>
    <definedName name="KP_5_KP_I_A2_LOCKCELLS" localSheetId="23">#REF!</definedName>
    <definedName name="KP_5_KP_I_A2_LOCKCELLS" localSheetId="15">#REF!</definedName>
    <definedName name="KP_5_KP_I_A2_LOCKCELLS" localSheetId="21">#REF!</definedName>
    <definedName name="KP_5_KP_I_A2_LOCKCELLS" localSheetId="22">#REF!</definedName>
    <definedName name="KP_5_KP_I_A2_LOCKCELLS" localSheetId="18">#REF!</definedName>
    <definedName name="KP_5_KP_I_A2_LOCKCELLS" localSheetId="25">#REF!</definedName>
    <definedName name="KP_5_KP_I_A2_LOCKCELLS" localSheetId="24">#REF!</definedName>
    <definedName name="KP_5_KP_I_A2_LOCKCELLS" localSheetId="27">#REF!</definedName>
    <definedName name="KP_5_KP_I_A2_LOCKCELLS" localSheetId="30">#REF!</definedName>
    <definedName name="KP_5_KP_I_A2_LOCKCELLS" localSheetId="26">#REF!</definedName>
    <definedName name="KP_5_KP_I_A2_LOCKCELLS" localSheetId="28">#REF!</definedName>
    <definedName name="KP_5_KP_I_A2_LOCKCELLS" localSheetId="29">#REF!</definedName>
    <definedName name="KP_5_KP_I_A2_LOCKCELLS" localSheetId="32">#REF!</definedName>
    <definedName name="KP_5_KP_I_A2_LOCKCELLS" localSheetId="33">#REF!</definedName>
    <definedName name="KP_5_KP_I_A2_LOCKCELLS" localSheetId="38">#REF!</definedName>
    <definedName name="KP_5_KP_I_A2_LOCKCELLS" localSheetId="37">#REF!</definedName>
    <definedName name="KP_5_KP_I_A2_LOCKCELLS" localSheetId="34">#REF!</definedName>
    <definedName name="KP_5_KP_I_A2_LOCKCELLS" localSheetId="39">#REF!</definedName>
    <definedName name="KP_5_KP_I_A2_LOCKCELLS" localSheetId="35">#REF!</definedName>
    <definedName name="KP_5_KP_I_A2_LOCKCELLS" localSheetId="36">#REF!</definedName>
    <definedName name="KP_5_KP_I_A2_LOCKCELLS" localSheetId="31">#REF!</definedName>
    <definedName name="KP_5_KP_I_A2_LOCKCELLS" localSheetId="41">#REF!</definedName>
    <definedName name="KP_5_KP_I_A2_LOCKCELLS" localSheetId="40">#REF!</definedName>
    <definedName name="KP_5_KP_I_A2_LOCKCELLS" localSheetId="54">#REF!</definedName>
    <definedName name="KP_5_KP_I_A2_LOCKCELLS" localSheetId="42">#REF!</definedName>
    <definedName name="KP_5_KP_I_A2_LOCKCELLS" localSheetId="44">#REF!</definedName>
    <definedName name="KP_5_KP_I_A2_LOCKCELLS" localSheetId="48">#REF!</definedName>
    <definedName name="KP_5_KP_I_A2_LOCKCELLS" localSheetId="51">#REF!</definedName>
    <definedName name="KP_5_KP_I_A2_LOCKCELLS" localSheetId="45">#REF!</definedName>
    <definedName name="KP_5_KP_I_A2_LOCKCELLS" localSheetId="46">#REF!</definedName>
    <definedName name="KP_5_KP_I_A2_LOCKCELLS" localSheetId="47">#REF!</definedName>
    <definedName name="KP_5_KP_I_A2_LOCKCELLS" localSheetId="50">#REF!</definedName>
    <definedName name="KP_5_KP_I_A2_LOCKCELLS" localSheetId="53">#REF!</definedName>
    <definedName name="KP_5_KP_I_A2_LOCKCELLS" localSheetId="52">#REF!</definedName>
    <definedName name="KP_5_KP_I_A2_LOCKCELLS" localSheetId="57">#REF!</definedName>
    <definedName name="KP_5_KP_I_A2_LOCKCELLS" localSheetId="60">#REF!</definedName>
    <definedName name="KP_5_KP_I_A2_LOCKCELLS" localSheetId="59">#REF!</definedName>
    <definedName name="KP_5_KP_I_A2_LOCKCELLS" localSheetId="58">#REF!</definedName>
    <definedName name="KP_5_KP_I_A2_LOCKCELLS" localSheetId="61">#REF!</definedName>
    <definedName name="KP_5_KP_I_A2_LOCKCELLS" localSheetId="56">#REF!</definedName>
    <definedName name="KP_5_KP_I_A2_LOCKCELLS" localSheetId="55">#REF!</definedName>
    <definedName name="KP_5_KP_I_A2_LOCKCELLS" localSheetId="62">#REF!</definedName>
    <definedName name="KP_5_KP_I_A2_LOCKCELLS" localSheetId="66">#REF!</definedName>
    <definedName name="KP_5_KP_I_A2_LOCKCELLS" localSheetId="63">#REF!</definedName>
    <definedName name="KP_5_KP_I_A2_LOCKCELLS" localSheetId="70">#REF!</definedName>
    <definedName name="KP_5_KP_I_A2_LOCKCELLS" localSheetId="71">#REF!</definedName>
    <definedName name="KP_5_KP_I_A2_LOCKCELLS" localSheetId="68">#REF!</definedName>
    <definedName name="KP_5_KP_I_A2_LOCKCELLS" localSheetId="64">#REF!</definedName>
    <definedName name="KP_5_KP_I_A2_LOCKCELLS" localSheetId="73">#REF!</definedName>
    <definedName name="KP_5_KP_I_A2_LOCKCELLS" localSheetId="74">#REF!</definedName>
    <definedName name="KP_5_KP_I_A2_LOCKCELLS" localSheetId="75">#REF!</definedName>
    <definedName name="KP_5_KP_I_A2_LOCKCELLS" localSheetId="72">#REF!</definedName>
    <definedName name="KP_5_KP_I_A2_LOCKCELLS">#REF!</definedName>
    <definedName name="KP_5_KP_I_A21_ADD" localSheetId="67">'[34]5(KP-I)A.2.1'!#REF!</definedName>
    <definedName name="KP_5_KP_I_A21_ADD" localSheetId="69">'[34]5(KP-I)A.2.1'!#REF!</definedName>
    <definedName name="KP_5_KP_I_A21_ADD" localSheetId="65">'[34]5(KP-I)A.2.1'!#REF!</definedName>
    <definedName name="KP_5_KP_I_A21_ADD" localSheetId="4">'[34]5(KP-I)A.2.1'!#REF!</definedName>
    <definedName name="KP_5_KP_I_A21_ADD" localSheetId="1">'[34]5(KP-I)A.2.1'!#REF!</definedName>
    <definedName name="KP_5_KP_I_A21_ADD" localSheetId="3">'[34]5(KP-I)A.2.1'!#REF!</definedName>
    <definedName name="KP_5_KP_I_A21_ADD" localSheetId="2">'[34]5(KP-I)A.2.1'!#REF!</definedName>
    <definedName name="KP_5_KP_I_A21_ADD" localSheetId="5">'[35]5(KP-I)A.2.1'!#REF!</definedName>
    <definedName name="KP_5_KP_I_A21_ADD" localSheetId="7">'[35]5(KP-I)A.2.1'!#REF!</definedName>
    <definedName name="KP_5_KP_I_A21_ADD" localSheetId="6">'[35]5(KP-I)A.2.1'!#REF!</definedName>
    <definedName name="KP_5_KP_I_A21_ADD" localSheetId="10">'[34]5(KP-I)A.2.1'!#REF!</definedName>
    <definedName name="KP_5_KP_I_A21_ADD" localSheetId="11">'[35]5(KP-I)A.2.1'!#REF!</definedName>
    <definedName name="KP_5_KP_I_A21_ADD" localSheetId="17">'[34]5(KP-I)A.2.1'!#REF!</definedName>
    <definedName name="KP_5_KP_I_A21_ADD" localSheetId="19">'[34]5(KP-I)A.2.1'!#REF!</definedName>
    <definedName name="KP_5_KP_I_A21_ADD" localSheetId="20">'[34]5(KP-I)A.2.1'!#REF!</definedName>
    <definedName name="KP_5_KP_I_A21_ADD" localSheetId="23">'[34]5(KP-I)A.2.1'!#REF!</definedName>
    <definedName name="KP_5_KP_I_A21_ADD" localSheetId="15">'[34]5(KP-I)A.2.1'!#REF!</definedName>
    <definedName name="KP_5_KP_I_A21_ADD" localSheetId="21">'[34]5(KP-I)A.2.1'!#REF!</definedName>
    <definedName name="KP_5_KP_I_A21_ADD" localSheetId="22">'[34]5(KP-I)A.2.1'!#REF!</definedName>
    <definedName name="KP_5_KP_I_A21_ADD" localSheetId="18">'[34]5(KP-I)A.2.1'!#REF!</definedName>
    <definedName name="KP_5_KP_I_A21_ADD" localSheetId="25">'[34]5(KP-I)A.2.1'!#REF!</definedName>
    <definedName name="KP_5_KP_I_A21_ADD" localSheetId="24">'[34]5(KP-I)A.2.1'!#REF!</definedName>
    <definedName name="KP_5_KP_I_A21_ADD" localSheetId="27">'[34]5(KP-I)A.2.1'!#REF!</definedName>
    <definedName name="KP_5_KP_I_A21_ADD" localSheetId="30">'[34]5(KP-I)A.2.1'!#REF!</definedName>
    <definedName name="KP_5_KP_I_A21_ADD" localSheetId="26">'[34]5(KP-I)A.2.1'!#REF!</definedName>
    <definedName name="KP_5_KP_I_A21_ADD" localSheetId="28">'[34]5(KP-I)A.2.1'!#REF!</definedName>
    <definedName name="KP_5_KP_I_A21_ADD" localSheetId="29">'[34]5(KP-I)A.2.1'!#REF!</definedName>
    <definedName name="KP_5_KP_I_A21_ADD" localSheetId="32">'[34]5(KP-I)A.2.1'!#REF!</definedName>
    <definedName name="KP_5_KP_I_A21_ADD" localSheetId="33">'[34]5(KP-I)A.2.1'!#REF!</definedName>
    <definedName name="KP_5_KP_I_A21_ADD" localSheetId="38">'[34]5(KP-I)A.2.1'!#REF!</definedName>
    <definedName name="KP_5_KP_I_A21_ADD" localSheetId="37">'[34]5(KP-I)A.2.1'!#REF!</definedName>
    <definedName name="KP_5_KP_I_A21_ADD" localSheetId="34">'[34]5(KP-I)A.2.1'!#REF!</definedName>
    <definedName name="KP_5_KP_I_A21_ADD" localSheetId="39">'[34]5(KP-I)A.2.1'!#REF!</definedName>
    <definedName name="KP_5_KP_I_A21_ADD" localSheetId="35">'[34]5(KP-I)A.2.1'!#REF!</definedName>
    <definedName name="KP_5_KP_I_A21_ADD" localSheetId="36">'[34]5(KP-I)A.2.1'!#REF!</definedName>
    <definedName name="KP_5_KP_I_A21_ADD" localSheetId="31">'[34]5(KP-I)A.2.1'!#REF!</definedName>
    <definedName name="KP_5_KP_I_A21_ADD" localSheetId="41">'[34]5(KP-I)A.2.1'!#REF!</definedName>
    <definedName name="KP_5_KP_I_A21_ADD" localSheetId="40">'[34]5(KP-I)A.2.1'!#REF!</definedName>
    <definedName name="KP_5_KP_I_A21_ADD" localSheetId="54">'[34]5(KP-I)A.2.1'!#REF!</definedName>
    <definedName name="KP_5_KP_I_A21_ADD" localSheetId="42">'[34]5(KP-I)A.2.1'!#REF!</definedName>
    <definedName name="KP_5_KP_I_A21_ADD" localSheetId="44">'[34]5(KP-I)A.2.1'!#REF!</definedName>
    <definedName name="KP_5_KP_I_A21_ADD" localSheetId="48">'[34]5(KP-I)A.2.1'!#REF!</definedName>
    <definedName name="KP_5_KP_I_A21_ADD" localSheetId="51">'[34]5(KP-I)A.2.1'!#REF!</definedName>
    <definedName name="KP_5_KP_I_A21_ADD" localSheetId="45">'[34]5(KP-I)A.2.1'!#REF!</definedName>
    <definedName name="KP_5_KP_I_A21_ADD" localSheetId="46">'[34]5(KP-I)A.2.1'!#REF!</definedName>
    <definedName name="KP_5_KP_I_A21_ADD" localSheetId="47">'[34]5(KP-I)A.2.1'!#REF!</definedName>
    <definedName name="KP_5_KP_I_A21_ADD" localSheetId="50">'[34]5(KP-I)A.2.1'!#REF!</definedName>
    <definedName name="KP_5_KP_I_A21_ADD" localSheetId="53">'[34]5(KP-I)A.2.1'!#REF!</definedName>
    <definedName name="KP_5_KP_I_A21_ADD" localSheetId="52">'[34]5(KP-I)A.2.1'!#REF!</definedName>
    <definedName name="KP_5_KP_I_A21_ADD" localSheetId="57">'[34]5(KP-I)A.2.1'!#REF!</definedName>
    <definedName name="KP_5_KP_I_A21_ADD" localSheetId="60">'[34]5(KP-I)A.2.1'!#REF!</definedName>
    <definedName name="KP_5_KP_I_A21_ADD" localSheetId="59">'[34]5(KP-I)A.2.1'!#REF!</definedName>
    <definedName name="KP_5_KP_I_A21_ADD" localSheetId="58">'[34]5(KP-I)A.2.1'!#REF!</definedName>
    <definedName name="KP_5_KP_I_A21_ADD" localSheetId="61">'[34]5(KP-I)A.2.1'!#REF!</definedName>
    <definedName name="KP_5_KP_I_A21_ADD" localSheetId="56">'[34]5(KP-I)A.2.1'!#REF!</definedName>
    <definedName name="KP_5_KP_I_A21_ADD" localSheetId="55">'[34]5(KP-I)A.2.1'!#REF!</definedName>
    <definedName name="KP_5_KP_I_A21_ADD" localSheetId="62">'[34]5(KP-I)A.2.1'!#REF!</definedName>
    <definedName name="KP_5_KP_I_A21_ADD" localSheetId="66">'[34]5(KP-I)A.2.1'!#REF!</definedName>
    <definedName name="KP_5_KP_I_A21_ADD" localSheetId="63">'[34]5(KP-I)A.2.1'!#REF!</definedName>
    <definedName name="KP_5_KP_I_A21_ADD" localSheetId="70">'[34]5(KP-I)A.2.1'!#REF!</definedName>
    <definedName name="KP_5_KP_I_A21_ADD" localSheetId="71">'[34]5(KP-I)A.2.1'!#REF!</definedName>
    <definedName name="KP_5_KP_I_A21_ADD" localSheetId="68">'[34]5(KP-I)A.2.1'!#REF!</definedName>
    <definedName name="KP_5_KP_I_A21_ADD" localSheetId="64">'[34]5(KP-I)A.2.1'!#REF!</definedName>
    <definedName name="KP_5_KP_I_A21_ADD" localSheetId="73">'[34]5(KP-I)A.2.1'!#REF!</definedName>
    <definedName name="KP_5_KP_I_A21_ADD" localSheetId="74">'[34]5(KP-I)A.2.1'!#REF!</definedName>
    <definedName name="KP_5_KP_I_A21_ADD" localSheetId="75">'[34]5(KP-I)A.2.1'!#REF!</definedName>
    <definedName name="KP_5_KP_I_A21_ADD" localSheetId="72">'[34]5(KP-I)A.2.1'!#REF!</definedName>
    <definedName name="KP_5_KP_I_A21_ADD">'[34]5(KP-I)A.2.1'!#REF!</definedName>
    <definedName name="KP_5_KP_I_A21_FORMULA_HEADER_ID" localSheetId="67">#REF!</definedName>
    <definedName name="KP_5_KP_I_A21_FORMULA_HEADER_ID" localSheetId="69">#REF!</definedName>
    <definedName name="KP_5_KP_I_A21_FORMULA_HEADER_ID" localSheetId="65">#REF!</definedName>
    <definedName name="KP_5_KP_I_A21_FORMULA_HEADER_ID" localSheetId="4">#REF!</definedName>
    <definedName name="KP_5_KP_I_A21_FORMULA_HEADER_ID" localSheetId="1">#REF!</definedName>
    <definedName name="KP_5_KP_I_A21_FORMULA_HEADER_ID" localSheetId="3">#REF!</definedName>
    <definedName name="KP_5_KP_I_A21_FORMULA_HEADER_ID" localSheetId="2">#REF!</definedName>
    <definedName name="KP_5_KP_I_A21_FORMULA_HEADER_ID" localSheetId="5">#REF!</definedName>
    <definedName name="KP_5_KP_I_A21_FORMULA_HEADER_ID" localSheetId="7">#REF!</definedName>
    <definedName name="KP_5_KP_I_A21_FORMULA_HEADER_ID" localSheetId="6">#REF!</definedName>
    <definedName name="KP_5_KP_I_A21_FORMULA_HEADER_ID" localSheetId="10">#REF!</definedName>
    <definedName name="KP_5_KP_I_A21_FORMULA_HEADER_ID" localSheetId="11">#REF!</definedName>
    <definedName name="KP_5_KP_I_A21_FORMULA_HEADER_ID" localSheetId="17">#REF!</definedName>
    <definedName name="KP_5_KP_I_A21_FORMULA_HEADER_ID" localSheetId="19">#REF!</definedName>
    <definedName name="KP_5_KP_I_A21_FORMULA_HEADER_ID" localSheetId="20">#REF!</definedName>
    <definedName name="KP_5_KP_I_A21_FORMULA_HEADER_ID" localSheetId="23">#REF!</definedName>
    <definedName name="KP_5_KP_I_A21_FORMULA_HEADER_ID" localSheetId="15">#REF!</definedName>
    <definedName name="KP_5_KP_I_A21_FORMULA_HEADER_ID" localSheetId="21">#REF!</definedName>
    <definedName name="KP_5_KP_I_A21_FORMULA_HEADER_ID" localSheetId="22">#REF!</definedName>
    <definedName name="KP_5_KP_I_A21_FORMULA_HEADER_ID" localSheetId="18">#REF!</definedName>
    <definedName name="KP_5_KP_I_A21_FORMULA_HEADER_ID" localSheetId="25">#REF!</definedName>
    <definedName name="KP_5_KP_I_A21_FORMULA_HEADER_ID" localSheetId="24">#REF!</definedName>
    <definedName name="KP_5_KP_I_A21_FORMULA_HEADER_ID" localSheetId="27">#REF!</definedName>
    <definedName name="KP_5_KP_I_A21_FORMULA_HEADER_ID" localSheetId="30">#REF!</definedName>
    <definedName name="KP_5_KP_I_A21_FORMULA_HEADER_ID" localSheetId="26">#REF!</definedName>
    <definedName name="KP_5_KP_I_A21_FORMULA_HEADER_ID" localSheetId="28">#REF!</definedName>
    <definedName name="KP_5_KP_I_A21_FORMULA_HEADER_ID" localSheetId="29">#REF!</definedName>
    <definedName name="KP_5_KP_I_A21_FORMULA_HEADER_ID" localSheetId="32">#REF!</definedName>
    <definedName name="KP_5_KP_I_A21_FORMULA_HEADER_ID" localSheetId="33">#REF!</definedName>
    <definedName name="KP_5_KP_I_A21_FORMULA_HEADER_ID" localSheetId="38">#REF!</definedName>
    <definedName name="KP_5_KP_I_A21_FORMULA_HEADER_ID" localSheetId="37">#REF!</definedName>
    <definedName name="KP_5_KP_I_A21_FORMULA_HEADER_ID" localSheetId="34">#REF!</definedName>
    <definedName name="KP_5_KP_I_A21_FORMULA_HEADER_ID" localSheetId="39">#REF!</definedName>
    <definedName name="KP_5_KP_I_A21_FORMULA_HEADER_ID" localSheetId="35">#REF!</definedName>
    <definedName name="KP_5_KP_I_A21_FORMULA_HEADER_ID" localSheetId="36">#REF!</definedName>
    <definedName name="KP_5_KP_I_A21_FORMULA_HEADER_ID" localSheetId="31">#REF!</definedName>
    <definedName name="KP_5_KP_I_A21_FORMULA_HEADER_ID" localSheetId="41">#REF!</definedName>
    <definedName name="KP_5_KP_I_A21_FORMULA_HEADER_ID" localSheetId="40">#REF!</definedName>
    <definedName name="KP_5_KP_I_A21_FORMULA_HEADER_ID" localSheetId="54">#REF!</definedName>
    <definedName name="KP_5_KP_I_A21_FORMULA_HEADER_ID" localSheetId="42">#REF!</definedName>
    <definedName name="KP_5_KP_I_A21_FORMULA_HEADER_ID" localSheetId="44">#REF!</definedName>
    <definedName name="KP_5_KP_I_A21_FORMULA_HEADER_ID" localSheetId="48">#REF!</definedName>
    <definedName name="KP_5_KP_I_A21_FORMULA_HEADER_ID" localSheetId="51">#REF!</definedName>
    <definedName name="KP_5_KP_I_A21_FORMULA_HEADER_ID" localSheetId="45">#REF!</definedName>
    <definedName name="KP_5_KP_I_A21_FORMULA_HEADER_ID" localSheetId="46">#REF!</definedName>
    <definedName name="KP_5_KP_I_A21_FORMULA_HEADER_ID" localSheetId="47">#REF!</definedName>
    <definedName name="KP_5_KP_I_A21_FORMULA_HEADER_ID" localSheetId="50">#REF!</definedName>
    <definedName name="KP_5_KP_I_A21_FORMULA_HEADER_ID" localSheetId="53">#REF!</definedName>
    <definedName name="KP_5_KP_I_A21_FORMULA_HEADER_ID" localSheetId="52">#REF!</definedName>
    <definedName name="KP_5_KP_I_A21_FORMULA_HEADER_ID" localSheetId="57">#REF!</definedName>
    <definedName name="KP_5_KP_I_A21_FORMULA_HEADER_ID" localSheetId="60">#REF!</definedName>
    <definedName name="KP_5_KP_I_A21_FORMULA_HEADER_ID" localSheetId="59">#REF!</definedName>
    <definedName name="KP_5_KP_I_A21_FORMULA_HEADER_ID" localSheetId="58">#REF!</definedName>
    <definedName name="KP_5_KP_I_A21_FORMULA_HEADER_ID" localSheetId="61">#REF!</definedName>
    <definedName name="KP_5_KP_I_A21_FORMULA_HEADER_ID" localSheetId="56">#REF!</definedName>
    <definedName name="KP_5_KP_I_A21_FORMULA_HEADER_ID" localSheetId="55">#REF!</definedName>
    <definedName name="KP_5_KP_I_A21_FORMULA_HEADER_ID" localSheetId="62">#REF!</definedName>
    <definedName name="KP_5_KP_I_A21_FORMULA_HEADER_ID" localSheetId="66">#REF!</definedName>
    <definedName name="KP_5_KP_I_A21_FORMULA_HEADER_ID" localSheetId="63">#REF!</definedName>
    <definedName name="KP_5_KP_I_A21_FORMULA_HEADER_ID" localSheetId="70">#REF!</definedName>
    <definedName name="KP_5_KP_I_A21_FORMULA_HEADER_ID" localSheetId="71">#REF!</definedName>
    <definedName name="KP_5_KP_I_A21_FORMULA_HEADER_ID" localSheetId="68">#REF!</definedName>
    <definedName name="KP_5_KP_I_A21_FORMULA_HEADER_ID" localSheetId="64">#REF!</definedName>
    <definedName name="KP_5_KP_I_A21_FORMULA_HEADER_ID" localSheetId="73">#REF!</definedName>
    <definedName name="KP_5_KP_I_A21_FORMULA_HEADER_ID" localSheetId="74">#REF!</definedName>
    <definedName name="KP_5_KP_I_A21_FORMULA_HEADER_ID" localSheetId="75">#REF!</definedName>
    <definedName name="KP_5_KP_I_A21_FORMULA_HEADER_ID" localSheetId="72">#REF!</definedName>
    <definedName name="KP_5_KP_I_A21_FORMULA_HEADER_ID">#REF!</definedName>
    <definedName name="KP_5_KP_I_A21_IDSUB" localSheetId="67">'[34]5(KP-I)A.2.1'!#REF!</definedName>
    <definedName name="KP_5_KP_I_A21_IDSUB" localSheetId="69">'[34]5(KP-I)A.2.1'!#REF!</definedName>
    <definedName name="KP_5_KP_I_A21_IDSUB" localSheetId="65">'[34]5(KP-I)A.2.1'!#REF!</definedName>
    <definedName name="KP_5_KP_I_A21_IDSUB" localSheetId="4">'[34]5(KP-I)A.2.1'!#REF!</definedName>
    <definedName name="KP_5_KP_I_A21_IDSUB" localSheetId="1">'[34]5(KP-I)A.2.1'!#REF!</definedName>
    <definedName name="KP_5_KP_I_A21_IDSUB" localSheetId="3">'[34]5(KP-I)A.2.1'!#REF!</definedName>
    <definedName name="KP_5_KP_I_A21_IDSUB" localSheetId="2">'[34]5(KP-I)A.2.1'!#REF!</definedName>
    <definedName name="KP_5_KP_I_A21_IDSUB" localSheetId="5">'[35]5(KP-I)A.2.1'!#REF!</definedName>
    <definedName name="KP_5_KP_I_A21_IDSUB" localSheetId="7">'[35]5(KP-I)A.2.1'!#REF!</definedName>
    <definedName name="KP_5_KP_I_A21_IDSUB" localSheetId="6">'[35]5(KP-I)A.2.1'!#REF!</definedName>
    <definedName name="KP_5_KP_I_A21_IDSUB" localSheetId="10">'[34]5(KP-I)A.2.1'!#REF!</definedName>
    <definedName name="KP_5_KP_I_A21_IDSUB" localSheetId="11">'[35]5(KP-I)A.2.1'!#REF!</definedName>
    <definedName name="KP_5_KP_I_A21_IDSUB" localSheetId="17">'[34]5(KP-I)A.2.1'!#REF!</definedName>
    <definedName name="KP_5_KP_I_A21_IDSUB" localSheetId="19">'[34]5(KP-I)A.2.1'!#REF!</definedName>
    <definedName name="KP_5_KP_I_A21_IDSUB" localSheetId="20">'[34]5(KP-I)A.2.1'!#REF!</definedName>
    <definedName name="KP_5_KP_I_A21_IDSUB" localSheetId="23">'[34]5(KP-I)A.2.1'!#REF!</definedName>
    <definedName name="KP_5_KP_I_A21_IDSUB" localSheetId="15">'[34]5(KP-I)A.2.1'!#REF!</definedName>
    <definedName name="KP_5_KP_I_A21_IDSUB" localSheetId="21">'[34]5(KP-I)A.2.1'!#REF!</definedName>
    <definedName name="KP_5_KP_I_A21_IDSUB" localSheetId="22">'[34]5(KP-I)A.2.1'!#REF!</definedName>
    <definedName name="KP_5_KP_I_A21_IDSUB" localSheetId="18">'[34]5(KP-I)A.2.1'!#REF!</definedName>
    <definedName name="KP_5_KP_I_A21_IDSUB" localSheetId="25">'[34]5(KP-I)A.2.1'!#REF!</definedName>
    <definedName name="KP_5_KP_I_A21_IDSUB" localSheetId="24">'[34]5(KP-I)A.2.1'!#REF!</definedName>
    <definedName name="KP_5_KP_I_A21_IDSUB" localSheetId="27">'[34]5(KP-I)A.2.1'!#REF!</definedName>
    <definedName name="KP_5_KP_I_A21_IDSUB" localSheetId="30">'[34]5(KP-I)A.2.1'!#REF!</definedName>
    <definedName name="KP_5_KP_I_A21_IDSUB" localSheetId="26">'[34]5(KP-I)A.2.1'!#REF!</definedName>
    <definedName name="KP_5_KP_I_A21_IDSUB" localSheetId="28">'[34]5(KP-I)A.2.1'!#REF!</definedName>
    <definedName name="KP_5_KP_I_A21_IDSUB" localSheetId="29">'[34]5(KP-I)A.2.1'!#REF!</definedName>
    <definedName name="KP_5_KP_I_A21_IDSUB" localSheetId="32">'[34]5(KP-I)A.2.1'!#REF!</definedName>
    <definedName name="KP_5_KP_I_A21_IDSUB" localSheetId="33">'[34]5(KP-I)A.2.1'!#REF!</definedName>
    <definedName name="KP_5_KP_I_A21_IDSUB" localSheetId="38">'[34]5(KP-I)A.2.1'!#REF!</definedName>
    <definedName name="KP_5_KP_I_A21_IDSUB" localSheetId="37">'[34]5(KP-I)A.2.1'!#REF!</definedName>
    <definedName name="KP_5_KP_I_A21_IDSUB" localSheetId="34">'[34]5(KP-I)A.2.1'!#REF!</definedName>
    <definedName name="KP_5_KP_I_A21_IDSUB" localSheetId="39">'[34]5(KP-I)A.2.1'!#REF!</definedName>
    <definedName name="KP_5_KP_I_A21_IDSUB" localSheetId="35">'[34]5(KP-I)A.2.1'!#REF!</definedName>
    <definedName name="KP_5_KP_I_A21_IDSUB" localSheetId="36">'[34]5(KP-I)A.2.1'!#REF!</definedName>
    <definedName name="KP_5_KP_I_A21_IDSUB" localSheetId="31">'[34]5(KP-I)A.2.1'!#REF!</definedName>
    <definedName name="KP_5_KP_I_A21_IDSUB" localSheetId="41">'[34]5(KP-I)A.2.1'!#REF!</definedName>
    <definedName name="KP_5_KP_I_A21_IDSUB" localSheetId="40">'[34]5(KP-I)A.2.1'!#REF!</definedName>
    <definedName name="KP_5_KP_I_A21_IDSUB" localSheetId="54">'[34]5(KP-I)A.2.1'!#REF!</definedName>
    <definedName name="KP_5_KP_I_A21_IDSUB" localSheetId="42">'[34]5(KP-I)A.2.1'!#REF!</definedName>
    <definedName name="KP_5_KP_I_A21_IDSUB" localSheetId="44">'[34]5(KP-I)A.2.1'!#REF!</definedName>
    <definedName name="KP_5_KP_I_A21_IDSUB" localSheetId="48">'[34]5(KP-I)A.2.1'!#REF!</definedName>
    <definedName name="KP_5_KP_I_A21_IDSUB" localSheetId="51">'[34]5(KP-I)A.2.1'!#REF!</definedName>
    <definedName name="KP_5_KP_I_A21_IDSUB" localSheetId="45">'[34]5(KP-I)A.2.1'!#REF!</definedName>
    <definedName name="KP_5_KP_I_A21_IDSUB" localSheetId="46">'[34]5(KP-I)A.2.1'!#REF!</definedName>
    <definedName name="KP_5_KP_I_A21_IDSUB" localSheetId="47">'[34]5(KP-I)A.2.1'!#REF!</definedName>
    <definedName name="KP_5_KP_I_A21_IDSUB" localSheetId="50">'[34]5(KP-I)A.2.1'!#REF!</definedName>
    <definedName name="KP_5_KP_I_A21_IDSUB" localSheetId="53">'[34]5(KP-I)A.2.1'!#REF!</definedName>
    <definedName name="KP_5_KP_I_A21_IDSUB" localSheetId="52">'[34]5(KP-I)A.2.1'!#REF!</definedName>
    <definedName name="KP_5_KP_I_A21_IDSUB" localSheetId="57">'[34]5(KP-I)A.2.1'!#REF!</definedName>
    <definedName name="KP_5_KP_I_A21_IDSUB" localSheetId="60">'[34]5(KP-I)A.2.1'!#REF!</definedName>
    <definedName name="KP_5_KP_I_A21_IDSUB" localSheetId="59">'[34]5(KP-I)A.2.1'!#REF!</definedName>
    <definedName name="KP_5_KP_I_A21_IDSUB" localSheetId="58">'[34]5(KP-I)A.2.1'!#REF!</definedName>
    <definedName name="KP_5_KP_I_A21_IDSUB" localSheetId="61">'[34]5(KP-I)A.2.1'!#REF!</definedName>
    <definedName name="KP_5_KP_I_A21_IDSUB" localSheetId="56">'[34]5(KP-I)A.2.1'!#REF!</definedName>
    <definedName name="KP_5_KP_I_A21_IDSUB" localSheetId="55">'[34]5(KP-I)A.2.1'!#REF!</definedName>
    <definedName name="KP_5_KP_I_A21_IDSUB" localSheetId="62">'[34]5(KP-I)A.2.1'!#REF!</definedName>
    <definedName name="KP_5_KP_I_A21_IDSUB" localSheetId="66">'[34]5(KP-I)A.2.1'!#REF!</definedName>
    <definedName name="KP_5_KP_I_A21_IDSUB" localSheetId="63">'[34]5(KP-I)A.2.1'!#REF!</definedName>
    <definedName name="KP_5_KP_I_A21_IDSUB" localSheetId="70">'[34]5(KP-I)A.2.1'!#REF!</definedName>
    <definedName name="KP_5_KP_I_A21_IDSUB" localSheetId="71">'[34]5(KP-I)A.2.1'!#REF!</definedName>
    <definedName name="KP_5_KP_I_A21_IDSUB" localSheetId="68">'[34]5(KP-I)A.2.1'!#REF!</definedName>
    <definedName name="KP_5_KP_I_A21_IDSUB" localSheetId="64">'[34]5(KP-I)A.2.1'!#REF!</definedName>
    <definedName name="KP_5_KP_I_A21_IDSUB" localSheetId="73">'[34]5(KP-I)A.2.1'!#REF!</definedName>
    <definedName name="KP_5_KP_I_A21_IDSUB" localSheetId="74">'[34]5(KP-I)A.2.1'!#REF!</definedName>
    <definedName name="KP_5_KP_I_A21_IDSUB" localSheetId="75">'[34]5(KP-I)A.2.1'!#REF!</definedName>
    <definedName name="KP_5_KP_I_A21_IDSUB" localSheetId="72">'[34]5(KP-I)A.2.1'!#REF!</definedName>
    <definedName name="KP_5_KP_I_A21_IDSUB">'[34]5(KP-I)A.2.1'!#REF!</definedName>
    <definedName name="KP_5_KP_I_A21_LOCKCELLS" localSheetId="67">#REF!</definedName>
    <definedName name="KP_5_KP_I_A21_LOCKCELLS" localSheetId="69">#REF!</definedName>
    <definedName name="KP_5_KP_I_A21_LOCKCELLS" localSheetId="65">#REF!</definedName>
    <definedName name="KP_5_KP_I_A21_LOCKCELLS" localSheetId="4">#REF!</definedName>
    <definedName name="KP_5_KP_I_A21_LOCKCELLS" localSheetId="1">#REF!</definedName>
    <definedName name="KP_5_KP_I_A21_LOCKCELLS" localSheetId="3">#REF!</definedName>
    <definedName name="KP_5_KP_I_A21_LOCKCELLS" localSheetId="2">#REF!</definedName>
    <definedName name="KP_5_KP_I_A21_LOCKCELLS" localSheetId="5">#REF!</definedName>
    <definedName name="KP_5_KP_I_A21_LOCKCELLS" localSheetId="7">#REF!</definedName>
    <definedName name="KP_5_KP_I_A21_LOCKCELLS" localSheetId="6">#REF!</definedName>
    <definedName name="KP_5_KP_I_A21_LOCKCELLS" localSheetId="10">#REF!</definedName>
    <definedName name="KP_5_KP_I_A21_LOCKCELLS" localSheetId="11">#REF!</definedName>
    <definedName name="KP_5_KP_I_A21_LOCKCELLS" localSheetId="17">#REF!</definedName>
    <definedName name="KP_5_KP_I_A21_LOCKCELLS" localSheetId="19">#REF!</definedName>
    <definedName name="KP_5_KP_I_A21_LOCKCELLS" localSheetId="20">#REF!</definedName>
    <definedName name="KP_5_KP_I_A21_LOCKCELLS" localSheetId="23">#REF!</definedName>
    <definedName name="KP_5_KP_I_A21_LOCKCELLS" localSheetId="15">#REF!</definedName>
    <definedName name="KP_5_KP_I_A21_LOCKCELLS" localSheetId="21">#REF!</definedName>
    <definedName name="KP_5_KP_I_A21_LOCKCELLS" localSheetId="22">#REF!</definedName>
    <definedName name="KP_5_KP_I_A21_LOCKCELLS" localSheetId="18">#REF!</definedName>
    <definedName name="KP_5_KP_I_A21_LOCKCELLS" localSheetId="25">#REF!</definedName>
    <definedName name="KP_5_KP_I_A21_LOCKCELLS" localSheetId="24">#REF!</definedName>
    <definedName name="KP_5_KP_I_A21_LOCKCELLS" localSheetId="27">#REF!</definedName>
    <definedName name="KP_5_KP_I_A21_LOCKCELLS" localSheetId="30">#REF!</definedName>
    <definedName name="KP_5_KP_I_A21_LOCKCELLS" localSheetId="26">#REF!</definedName>
    <definedName name="KP_5_KP_I_A21_LOCKCELLS" localSheetId="28">#REF!</definedName>
    <definedName name="KP_5_KP_I_A21_LOCKCELLS" localSheetId="29">#REF!</definedName>
    <definedName name="KP_5_KP_I_A21_LOCKCELLS" localSheetId="32">#REF!</definedName>
    <definedName name="KP_5_KP_I_A21_LOCKCELLS" localSheetId="33">#REF!</definedName>
    <definedName name="KP_5_KP_I_A21_LOCKCELLS" localSheetId="38">#REF!</definedName>
    <definedName name="KP_5_KP_I_A21_LOCKCELLS" localSheetId="37">#REF!</definedName>
    <definedName name="KP_5_KP_I_A21_LOCKCELLS" localSheetId="34">#REF!</definedName>
    <definedName name="KP_5_KP_I_A21_LOCKCELLS" localSheetId="39">#REF!</definedName>
    <definedName name="KP_5_KP_I_A21_LOCKCELLS" localSheetId="35">#REF!</definedName>
    <definedName name="KP_5_KP_I_A21_LOCKCELLS" localSheetId="36">#REF!</definedName>
    <definedName name="KP_5_KP_I_A21_LOCKCELLS" localSheetId="31">#REF!</definedName>
    <definedName name="KP_5_KP_I_A21_LOCKCELLS" localSheetId="41">#REF!</definedName>
    <definedName name="KP_5_KP_I_A21_LOCKCELLS" localSheetId="40">#REF!</definedName>
    <definedName name="KP_5_KP_I_A21_LOCKCELLS" localSheetId="54">#REF!</definedName>
    <definedName name="KP_5_KP_I_A21_LOCKCELLS" localSheetId="42">#REF!</definedName>
    <definedName name="KP_5_KP_I_A21_LOCKCELLS" localSheetId="44">#REF!</definedName>
    <definedName name="KP_5_KP_I_A21_LOCKCELLS" localSheetId="48">#REF!</definedName>
    <definedName name="KP_5_KP_I_A21_LOCKCELLS" localSheetId="51">#REF!</definedName>
    <definedName name="KP_5_KP_I_A21_LOCKCELLS" localSheetId="45">#REF!</definedName>
    <definedName name="KP_5_KP_I_A21_LOCKCELLS" localSheetId="46">#REF!</definedName>
    <definedName name="KP_5_KP_I_A21_LOCKCELLS" localSheetId="47">#REF!</definedName>
    <definedName name="KP_5_KP_I_A21_LOCKCELLS" localSheetId="50">#REF!</definedName>
    <definedName name="KP_5_KP_I_A21_LOCKCELLS" localSheetId="53">#REF!</definedName>
    <definedName name="KP_5_KP_I_A21_LOCKCELLS" localSheetId="52">#REF!</definedName>
    <definedName name="KP_5_KP_I_A21_LOCKCELLS" localSheetId="57">#REF!</definedName>
    <definedName name="KP_5_KP_I_A21_LOCKCELLS" localSheetId="60">#REF!</definedName>
    <definedName name="KP_5_KP_I_A21_LOCKCELLS" localSheetId="59">#REF!</definedName>
    <definedName name="KP_5_KP_I_A21_LOCKCELLS" localSheetId="58">#REF!</definedName>
    <definedName name="KP_5_KP_I_A21_LOCKCELLS" localSheetId="61">#REF!</definedName>
    <definedName name="KP_5_KP_I_A21_LOCKCELLS" localSheetId="56">#REF!</definedName>
    <definedName name="KP_5_KP_I_A21_LOCKCELLS" localSheetId="55">#REF!</definedName>
    <definedName name="KP_5_KP_I_A21_LOCKCELLS" localSheetId="62">#REF!</definedName>
    <definedName name="KP_5_KP_I_A21_LOCKCELLS" localSheetId="66">#REF!</definedName>
    <definedName name="KP_5_KP_I_A21_LOCKCELLS" localSheetId="63">#REF!</definedName>
    <definedName name="KP_5_KP_I_A21_LOCKCELLS" localSheetId="70">#REF!</definedName>
    <definedName name="KP_5_KP_I_A21_LOCKCELLS" localSheetId="71">#REF!</definedName>
    <definedName name="KP_5_KP_I_A21_LOCKCELLS" localSheetId="68">#REF!</definedName>
    <definedName name="KP_5_KP_I_A21_LOCKCELLS" localSheetId="64">#REF!</definedName>
    <definedName name="KP_5_KP_I_A21_LOCKCELLS" localSheetId="73">#REF!</definedName>
    <definedName name="KP_5_KP_I_A21_LOCKCELLS" localSheetId="74">#REF!</definedName>
    <definedName name="KP_5_KP_I_A21_LOCKCELLS" localSheetId="75">#REF!</definedName>
    <definedName name="KP_5_KP_I_A21_LOCKCELLS" localSheetId="72">#REF!</definedName>
    <definedName name="KP_5_KP_I_A21_LOCKCELLS">#REF!</definedName>
    <definedName name="KP_5_KP_I_B1_ADD" localSheetId="67">'[34]5(KP-I)B.1'!#REF!</definedName>
    <definedName name="KP_5_KP_I_B1_ADD" localSheetId="69">'[34]5(KP-I)B.1'!#REF!</definedName>
    <definedName name="KP_5_KP_I_B1_ADD" localSheetId="65">'[34]5(KP-I)B.1'!#REF!</definedName>
    <definedName name="KP_5_KP_I_B1_ADD" localSheetId="4">'[34]5(KP-I)B.1'!#REF!</definedName>
    <definedName name="KP_5_KP_I_B1_ADD" localSheetId="1">'[34]5(KP-I)B.1'!#REF!</definedName>
    <definedName name="KP_5_KP_I_B1_ADD" localSheetId="3">'[34]5(KP-I)B.1'!#REF!</definedName>
    <definedName name="KP_5_KP_I_B1_ADD" localSheetId="2">'[34]5(KP-I)B.1'!#REF!</definedName>
    <definedName name="KP_5_KP_I_B1_ADD" localSheetId="5">'[35]5(KP-I)B.1'!#REF!</definedName>
    <definedName name="KP_5_KP_I_B1_ADD" localSheetId="7">'[35]5(KP-I)B.1'!#REF!</definedName>
    <definedName name="KP_5_KP_I_B1_ADD" localSheetId="6">'[35]5(KP-I)B.1'!#REF!</definedName>
    <definedName name="KP_5_KP_I_B1_ADD" localSheetId="10">'[34]5(KP-I)B.1'!#REF!</definedName>
    <definedName name="KP_5_KP_I_B1_ADD" localSheetId="11">'[35]5(KP-I)B.1'!#REF!</definedName>
    <definedName name="KP_5_KP_I_B1_ADD" localSheetId="17">'[34]5(KP-I)B.1'!#REF!</definedName>
    <definedName name="KP_5_KP_I_B1_ADD" localSheetId="19">'[34]5(KP-I)B.1'!#REF!</definedName>
    <definedName name="KP_5_KP_I_B1_ADD" localSheetId="20">'[34]5(KP-I)B.1'!#REF!</definedName>
    <definedName name="KP_5_KP_I_B1_ADD" localSheetId="23">'[34]5(KP-I)B.1'!#REF!</definedName>
    <definedName name="KP_5_KP_I_B1_ADD" localSheetId="15">'[34]5(KP-I)B.1'!#REF!</definedName>
    <definedName name="KP_5_KP_I_B1_ADD" localSheetId="21">'[34]5(KP-I)B.1'!#REF!</definedName>
    <definedName name="KP_5_KP_I_B1_ADD" localSheetId="22">'[34]5(KP-I)B.1'!#REF!</definedName>
    <definedName name="KP_5_KP_I_B1_ADD" localSheetId="18">'[34]5(KP-I)B.1'!#REF!</definedName>
    <definedName name="KP_5_KP_I_B1_ADD" localSheetId="25">'[34]5(KP-I)B.1'!#REF!</definedName>
    <definedName name="KP_5_KP_I_B1_ADD" localSheetId="24">'[34]5(KP-I)B.1'!#REF!</definedName>
    <definedName name="KP_5_KP_I_B1_ADD" localSheetId="27">'[34]5(KP-I)B.1'!#REF!</definedName>
    <definedName name="KP_5_KP_I_B1_ADD" localSheetId="30">'[34]5(KP-I)B.1'!#REF!</definedName>
    <definedName name="KP_5_KP_I_B1_ADD" localSheetId="26">'[34]5(KP-I)B.1'!#REF!</definedName>
    <definedName name="KP_5_KP_I_B1_ADD" localSheetId="28">'[34]5(KP-I)B.1'!#REF!</definedName>
    <definedName name="KP_5_KP_I_B1_ADD" localSheetId="29">'[34]5(KP-I)B.1'!#REF!</definedName>
    <definedName name="KP_5_KP_I_B1_ADD" localSheetId="32">'[34]5(KP-I)B.1'!#REF!</definedName>
    <definedName name="KP_5_KP_I_B1_ADD" localSheetId="33">'[34]5(KP-I)B.1'!#REF!</definedName>
    <definedName name="KP_5_KP_I_B1_ADD" localSheetId="38">'[34]5(KP-I)B.1'!#REF!</definedName>
    <definedName name="KP_5_KP_I_B1_ADD" localSheetId="37">'[34]5(KP-I)B.1'!#REF!</definedName>
    <definedName name="KP_5_KP_I_B1_ADD" localSheetId="34">'[34]5(KP-I)B.1'!#REF!</definedName>
    <definedName name="KP_5_KP_I_B1_ADD" localSheetId="39">'[34]5(KP-I)B.1'!#REF!</definedName>
    <definedName name="KP_5_KP_I_B1_ADD" localSheetId="35">'[34]5(KP-I)B.1'!#REF!</definedName>
    <definedName name="KP_5_KP_I_B1_ADD" localSheetId="36">'[34]5(KP-I)B.1'!#REF!</definedName>
    <definedName name="KP_5_KP_I_B1_ADD" localSheetId="31">'[34]5(KP-I)B.1'!#REF!</definedName>
    <definedName name="KP_5_KP_I_B1_ADD" localSheetId="41">'[34]5(KP-I)B.1'!#REF!</definedName>
    <definedName name="KP_5_KP_I_B1_ADD" localSheetId="40">'[34]5(KP-I)B.1'!#REF!</definedName>
    <definedName name="KP_5_KP_I_B1_ADD" localSheetId="54">'[34]5(KP-I)B.1'!#REF!</definedName>
    <definedName name="KP_5_KP_I_B1_ADD" localSheetId="42">'[34]5(KP-I)B.1'!#REF!</definedName>
    <definedName name="KP_5_KP_I_B1_ADD" localSheetId="44">'[34]5(KP-I)B.1'!#REF!</definedName>
    <definedName name="KP_5_KP_I_B1_ADD" localSheetId="48">'[34]5(KP-I)B.1'!#REF!</definedName>
    <definedName name="KP_5_KP_I_B1_ADD" localSheetId="51">'[34]5(KP-I)B.1'!#REF!</definedName>
    <definedName name="KP_5_KP_I_B1_ADD" localSheetId="45">'[34]5(KP-I)B.1'!#REF!</definedName>
    <definedName name="KP_5_KP_I_B1_ADD" localSheetId="46">'[34]5(KP-I)B.1'!#REF!</definedName>
    <definedName name="KP_5_KP_I_B1_ADD" localSheetId="47">'[34]5(KP-I)B.1'!#REF!</definedName>
    <definedName name="KP_5_KP_I_B1_ADD" localSheetId="50">'[34]5(KP-I)B.1'!#REF!</definedName>
    <definedName name="KP_5_KP_I_B1_ADD" localSheetId="53">'[34]5(KP-I)B.1'!#REF!</definedName>
    <definedName name="KP_5_KP_I_B1_ADD" localSheetId="52">'[34]5(KP-I)B.1'!#REF!</definedName>
    <definedName name="KP_5_KP_I_B1_ADD" localSheetId="57">'[34]5(KP-I)B.1'!#REF!</definedName>
    <definedName name="KP_5_KP_I_B1_ADD" localSheetId="60">'[34]5(KP-I)B.1'!#REF!</definedName>
    <definedName name="KP_5_KP_I_B1_ADD" localSheetId="59">'[34]5(KP-I)B.1'!#REF!</definedName>
    <definedName name="KP_5_KP_I_B1_ADD" localSheetId="58">'[34]5(KP-I)B.1'!#REF!</definedName>
    <definedName name="KP_5_KP_I_B1_ADD" localSheetId="61">'[34]5(KP-I)B.1'!#REF!</definedName>
    <definedName name="KP_5_KP_I_B1_ADD" localSheetId="56">'[34]5(KP-I)B.1'!#REF!</definedName>
    <definedName name="KP_5_KP_I_B1_ADD" localSheetId="55">'[34]5(KP-I)B.1'!#REF!</definedName>
    <definedName name="KP_5_KP_I_B1_ADD" localSheetId="62">'[34]5(KP-I)B.1'!#REF!</definedName>
    <definedName name="KP_5_KP_I_B1_ADD" localSheetId="66">'[34]5(KP-I)B.1'!#REF!</definedName>
    <definedName name="KP_5_KP_I_B1_ADD" localSheetId="63">'[34]5(KP-I)B.1'!#REF!</definedName>
    <definedName name="KP_5_KP_I_B1_ADD" localSheetId="70">'[34]5(KP-I)B.1'!#REF!</definedName>
    <definedName name="KP_5_KP_I_B1_ADD" localSheetId="71">'[34]5(KP-I)B.1'!#REF!</definedName>
    <definedName name="KP_5_KP_I_B1_ADD" localSheetId="68">'[34]5(KP-I)B.1'!#REF!</definedName>
    <definedName name="KP_5_KP_I_B1_ADD" localSheetId="64">'[34]5(KP-I)B.1'!#REF!</definedName>
    <definedName name="KP_5_KP_I_B1_ADD" localSheetId="73">'[34]5(KP-I)B.1'!#REF!</definedName>
    <definedName name="KP_5_KP_I_B1_ADD" localSheetId="74">'[34]5(KP-I)B.1'!#REF!</definedName>
    <definedName name="KP_5_KP_I_B1_ADD" localSheetId="75">'[34]5(KP-I)B.1'!#REF!</definedName>
    <definedName name="KP_5_KP_I_B1_ADD" localSheetId="72">'[34]5(KP-I)B.1'!#REF!</definedName>
    <definedName name="KP_5_KP_I_B1_ADD">'[34]5(KP-I)B.1'!#REF!</definedName>
    <definedName name="KP_5_KP_I_B1_FORMULA_HEADER_ID" localSheetId="67">#REF!</definedName>
    <definedName name="KP_5_KP_I_B1_FORMULA_HEADER_ID" localSheetId="69">#REF!</definedName>
    <definedName name="KP_5_KP_I_B1_FORMULA_HEADER_ID" localSheetId="65">#REF!</definedName>
    <definedName name="KP_5_KP_I_B1_FORMULA_HEADER_ID" localSheetId="4">#REF!</definedName>
    <definedName name="KP_5_KP_I_B1_FORMULA_HEADER_ID" localSheetId="1">#REF!</definedName>
    <definedName name="KP_5_KP_I_B1_FORMULA_HEADER_ID" localSheetId="3">#REF!</definedName>
    <definedName name="KP_5_KP_I_B1_FORMULA_HEADER_ID" localSheetId="2">#REF!</definedName>
    <definedName name="KP_5_KP_I_B1_FORMULA_HEADER_ID" localSheetId="5">#REF!</definedName>
    <definedName name="KP_5_KP_I_B1_FORMULA_HEADER_ID" localSheetId="7">#REF!</definedName>
    <definedName name="KP_5_KP_I_B1_FORMULA_HEADER_ID" localSheetId="6">#REF!</definedName>
    <definedName name="KP_5_KP_I_B1_FORMULA_HEADER_ID" localSheetId="10">#REF!</definedName>
    <definedName name="KP_5_KP_I_B1_FORMULA_HEADER_ID" localSheetId="11">#REF!</definedName>
    <definedName name="KP_5_KP_I_B1_FORMULA_HEADER_ID" localSheetId="17">#REF!</definedName>
    <definedName name="KP_5_KP_I_B1_FORMULA_HEADER_ID" localSheetId="19">#REF!</definedName>
    <definedName name="KP_5_KP_I_B1_FORMULA_HEADER_ID" localSheetId="20">#REF!</definedName>
    <definedName name="KP_5_KP_I_B1_FORMULA_HEADER_ID" localSheetId="23">#REF!</definedName>
    <definedName name="KP_5_KP_I_B1_FORMULA_HEADER_ID" localSheetId="15">#REF!</definedName>
    <definedName name="KP_5_KP_I_B1_FORMULA_HEADER_ID" localSheetId="21">#REF!</definedName>
    <definedName name="KP_5_KP_I_B1_FORMULA_HEADER_ID" localSheetId="22">#REF!</definedName>
    <definedName name="KP_5_KP_I_B1_FORMULA_HEADER_ID" localSheetId="18">#REF!</definedName>
    <definedName name="KP_5_KP_I_B1_FORMULA_HEADER_ID" localSheetId="25">#REF!</definedName>
    <definedName name="KP_5_KP_I_B1_FORMULA_HEADER_ID" localSheetId="24">#REF!</definedName>
    <definedName name="KP_5_KP_I_B1_FORMULA_HEADER_ID" localSheetId="27">#REF!</definedName>
    <definedName name="KP_5_KP_I_B1_FORMULA_HEADER_ID" localSheetId="30">#REF!</definedName>
    <definedName name="KP_5_KP_I_B1_FORMULA_HEADER_ID" localSheetId="26">#REF!</definedName>
    <definedName name="KP_5_KP_I_B1_FORMULA_HEADER_ID" localSheetId="28">#REF!</definedName>
    <definedName name="KP_5_KP_I_B1_FORMULA_HEADER_ID" localSheetId="29">#REF!</definedName>
    <definedName name="KP_5_KP_I_B1_FORMULA_HEADER_ID" localSheetId="32">#REF!</definedName>
    <definedName name="KP_5_KP_I_B1_FORMULA_HEADER_ID" localSheetId="33">#REF!</definedName>
    <definedName name="KP_5_KP_I_B1_FORMULA_HEADER_ID" localSheetId="38">#REF!</definedName>
    <definedName name="KP_5_KP_I_B1_FORMULA_HEADER_ID" localSheetId="37">#REF!</definedName>
    <definedName name="KP_5_KP_I_B1_FORMULA_HEADER_ID" localSheetId="34">#REF!</definedName>
    <definedName name="KP_5_KP_I_B1_FORMULA_HEADER_ID" localSheetId="39">#REF!</definedName>
    <definedName name="KP_5_KP_I_B1_FORMULA_HEADER_ID" localSheetId="35">#REF!</definedName>
    <definedName name="KP_5_KP_I_B1_FORMULA_HEADER_ID" localSheetId="36">#REF!</definedName>
    <definedName name="KP_5_KP_I_B1_FORMULA_HEADER_ID" localSheetId="31">#REF!</definedName>
    <definedName name="KP_5_KP_I_B1_FORMULA_HEADER_ID" localSheetId="41">#REF!</definedName>
    <definedName name="KP_5_KP_I_B1_FORMULA_HEADER_ID" localSheetId="40">#REF!</definedName>
    <definedName name="KP_5_KP_I_B1_FORMULA_HEADER_ID" localSheetId="54">#REF!</definedName>
    <definedName name="KP_5_KP_I_B1_FORMULA_HEADER_ID" localSheetId="42">#REF!</definedName>
    <definedName name="KP_5_KP_I_B1_FORMULA_HEADER_ID" localSheetId="44">#REF!</definedName>
    <definedName name="KP_5_KP_I_B1_FORMULA_HEADER_ID" localSheetId="48">#REF!</definedName>
    <definedName name="KP_5_KP_I_B1_FORMULA_HEADER_ID" localSheetId="51">#REF!</definedName>
    <definedName name="KP_5_KP_I_B1_FORMULA_HEADER_ID" localSheetId="45">#REF!</definedName>
    <definedName name="KP_5_KP_I_B1_FORMULA_HEADER_ID" localSheetId="46">#REF!</definedName>
    <definedName name="KP_5_KP_I_B1_FORMULA_HEADER_ID" localSheetId="47">#REF!</definedName>
    <definedName name="KP_5_KP_I_B1_FORMULA_HEADER_ID" localSheetId="50">#REF!</definedName>
    <definedName name="KP_5_KP_I_B1_FORMULA_HEADER_ID" localSheetId="53">#REF!</definedName>
    <definedName name="KP_5_KP_I_B1_FORMULA_HEADER_ID" localSheetId="52">#REF!</definedName>
    <definedName name="KP_5_KP_I_B1_FORMULA_HEADER_ID" localSheetId="57">#REF!</definedName>
    <definedName name="KP_5_KP_I_B1_FORMULA_HEADER_ID" localSheetId="60">#REF!</definedName>
    <definedName name="KP_5_KP_I_B1_FORMULA_HEADER_ID" localSheetId="59">#REF!</definedName>
    <definedName name="KP_5_KP_I_B1_FORMULA_HEADER_ID" localSheetId="58">#REF!</definedName>
    <definedName name="KP_5_KP_I_B1_FORMULA_HEADER_ID" localSheetId="61">#REF!</definedName>
    <definedName name="KP_5_KP_I_B1_FORMULA_HEADER_ID" localSheetId="56">#REF!</definedName>
    <definedName name="KP_5_KP_I_B1_FORMULA_HEADER_ID" localSheetId="55">#REF!</definedName>
    <definedName name="KP_5_KP_I_B1_FORMULA_HEADER_ID" localSheetId="62">#REF!</definedName>
    <definedName name="KP_5_KP_I_B1_FORMULA_HEADER_ID" localSheetId="66">#REF!</definedName>
    <definedName name="KP_5_KP_I_B1_FORMULA_HEADER_ID" localSheetId="63">#REF!</definedName>
    <definedName name="KP_5_KP_I_B1_FORMULA_HEADER_ID" localSheetId="70">#REF!</definedName>
    <definedName name="KP_5_KP_I_B1_FORMULA_HEADER_ID" localSheetId="71">#REF!</definedName>
    <definedName name="KP_5_KP_I_B1_FORMULA_HEADER_ID" localSheetId="68">#REF!</definedName>
    <definedName name="KP_5_KP_I_B1_FORMULA_HEADER_ID" localSheetId="64">#REF!</definedName>
    <definedName name="KP_5_KP_I_B1_FORMULA_HEADER_ID" localSheetId="73">#REF!</definedName>
    <definedName name="KP_5_KP_I_B1_FORMULA_HEADER_ID" localSheetId="74">#REF!</definedName>
    <definedName name="KP_5_KP_I_B1_FORMULA_HEADER_ID" localSheetId="75">#REF!</definedName>
    <definedName name="KP_5_KP_I_B1_FORMULA_HEADER_ID" localSheetId="72">#REF!</definedName>
    <definedName name="KP_5_KP_I_B1_FORMULA_HEADER_ID">#REF!</definedName>
    <definedName name="KP_5_KP_I_B1_IDSUB" localSheetId="67">'[34]5(KP-I)B.1'!#REF!</definedName>
    <definedName name="KP_5_KP_I_B1_IDSUB" localSheetId="69">'[34]5(KP-I)B.1'!#REF!</definedName>
    <definedName name="KP_5_KP_I_B1_IDSUB" localSheetId="65">'[34]5(KP-I)B.1'!#REF!</definedName>
    <definedName name="KP_5_KP_I_B1_IDSUB" localSheetId="4">'[34]5(KP-I)B.1'!#REF!</definedName>
    <definedName name="KP_5_KP_I_B1_IDSUB" localSheetId="1">'[34]5(KP-I)B.1'!#REF!</definedName>
    <definedName name="KP_5_KP_I_B1_IDSUB" localSheetId="3">'[34]5(KP-I)B.1'!#REF!</definedName>
    <definedName name="KP_5_KP_I_B1_IDSUB" localSheetId="2">'[34]5(KP-I)B.1'!#REF!</definedName>
    <definedName name="KP_5_KP_I_B1_IDSUB" localSheetId="5">'[35]5(KP-I)B.1'!#REF!</definedName>
    <definedName name="KP_5_KP_I_B1_IDSUB" localSheetId="7">'[35]5(KP-I)B.1'!#REF!</definedName>
    <definedName name="KP_5_KP_I_B1_IDSUB" localSheetId="6">'[35]5(KP-I)B.1'!#REF!</definedName>
    <definedName name="KP_5_KP_I_B1_IDSUB" localSheetId="10">'[34]5(KP-I)B.1'!#REF!</definedName>
    <definedName name="KP_5_KP_I_B1_IDSUB" localSheetId="11">'[35]5(KP-I)B.1'!#REF!</definedName>
    <definedName name="KP_5_KP_I_B1_IDSUB" localSheetId="17">'[34]5(KP-I)B.1'!#REF!</definedName>
    <definedName name="KP_5_KP_I_B1_IDSUB" localSheetId="19">'[34]5(KP-I)B.1'!#REF!</definedName>
    <definedName name="KP_5_KP_I_B1_IDSUB" localSheetId="20">'[34]5(KP-I)B.1'!#REF!</definedName>
    <definedName name="KP_5_KP_I_B1_IDSUB" localSheetId="23">'[34]5(KP-I)B.1'!#REF!</definedName>
    <definedName name="KP_5_KP_I_B1_IDSUB" localSheetId="15">'[34]5(KP-I)B.1'!#REF!</definedName>
    <definedName name="KP_5_KP_I_B1_IDSUB" localSheetId="21">'[34]5(KP-I)B.1'!#REF!</definedName>
    <definedName name="KP_5_KP_I_B1_IDSUB" localSheetId="22">'[34]5(KP-I)B.1'!#REF!</definedName>
    <definedName name="KP_5_KP_I_B1_IDSUB" localSheetId="18">'[34]5(KP-I)B.1'!#REF!</definedName>
    <definedName name="KP_5_KP_I_B1_IDSUB" localSheetId="25">'[34]5(KP-I)B.1'!#REF!</definedName>
    <definedName name="KP_5_KP_I_B1_IDSUB" localSheetId="24">'[34]5(KP-I)B.1'!#REF!</definedName>
    <definedName name="KP_5_KP_I_B1_IDSUB" localSheetId="27">'[34]5(KP-I)B.1'!#REF!</definedName>
    <definedName name="KP_5_KP_I_B1_IDSUB" localSheetId="30">'[34]5(KP-I)B.1'!#REF!</definedName>
    <definedName name="KP_5_KP_I_B1_IDSUB" localSheetId="26">'[34]5(KP-I)B.1'!#REF!</definedName>
    <definedName name="KP_5_KP_I_B1_IDSUB" localSheetId="28">'[34]5(KP-I)B.1'!#REF!</definedName>
    <definedName name="KP_5_KP_I_B1_IDSUB" localSheetId="29">'[34]5(KP-I)B.1'!#REF!</definedName>
    <definedName name="KP_5_KP_I_B1_IDSUB" localSheetId="32">'[34]5(KP-I)B.1'!#REF!</definedName>
    <definedName name="KP_5_KP_I_B1_IDSUB" localSheetId="33">'[34]5(KP-I)B.1'!#REF!</definedName>
    <definedName name="KP_5_KP_I_B1_IDSUB" localSheetId="38">'[34]5(KP-I)B.1'!#REF!</definedName>
    <definedName name="KP_5_KP_I_B1_IDSUB" localSheetId="37">'[34]5(KP-I)B.1'!#REF!</definedName>
    <definedName name="KP_5_KP_I_B1_IDSUB" localSheetId="34">'[34]5(KP-I)B.1'!#REF!</definedName>
    <definedName name="KP_5_KP_I_B1_IDSUB" localSheetId="39">'[34]5(KP-I)B.1'!#REF!</definedName>
    <definedName name="KP_5_KP_I_B1_IDSUB" localSheetId="35">'[34]5(KP-I)B.1'!#REF!</definedName>
    <definedName name="KP_5_KP_I_B1_IDSUB" localSheetId="36">'[34]5(KP-I)B.1'!#REF!</definedName>
    <definedName name="KP_5_KP_I_B1_IDSUB" localSheetId="31">'[34]5(KP-I)B.1'!#REF!</definedName>
    <definedName name="KP_5_KP_I_B1_IDSUB" localSheetId="41">'[34]5(KP-I)B.1'!#REF!</definedName>
    <definedName name="KP_5_KP_I_B1_IDSUB" localSheetId="40">'[34]5(KP-I)B.1'!#REF!</definedName>
    <definedName name="KP_5_KP_I_B1_IDSUB" localSheetId="54">'[34]5(KP-I)B.1'!#REF!</definedName>
    <definedName name="KP_5_KP_I_B1_IDSUB" localSheetId="42">'[34]5(KP-I)B.1'!#REF!</definedName>
    <definedName name="KP_5_KP_I_B1_IDSUB" localSheetId="44">'[34]5(KP-I)B.1'!#REF!</definedName>
    <definedName name="KP_5_KP_I_B1_IDSUB" localSheetId="48">'[34]5(KP-I)B.1'!#REF!</definedName>
    <definedName name="KP_5_KP_I_B1_IDSUB" localSheetId="51">'[34]5(KP-I)B.1'!#REF!</definedName>
    <definedName name="KP_5_KP_I_B1_IDSUB" localSheetId="45">'[34]5(KP-I)B.1'!#REF!</definedName>
    <definedName name="KP_5_KP_I_B1_IDSUB" localSheetId="46">'[34]5(KP-I)B.1'!#REF!</definedName>
    <definedName name="KP_5_KP_I_B1_IDSUB" localSheetId="47">'[34]5(KP-I)B.1'!#REF!</definedName>
    <definedName name="KP_5_KP_I_B1_IDSUB" localSheetId="50">'[34]5(KP-I)B.1'!#REF!</definedName>
    <definedName name="KP_5_KP_I_B1_IDSUB" localSheetId="53">'[34]5(KP-I)B.1'!#REF!</definedName>
    <definedName name="KP_5_KP_I_B1_IDSUB" localSheetId="52">'[34]5(KP-I)B.1'!#REF!</definedName>
    <definedName name="KP_5_KP_I_B1_IDSUB" localSheetId="57">'[34]5(KP-I)B.1'!#REF!</definedName>
    <definedName name="KP_5_KP_I_B1_IDSUB" localSheetId="60">'[34]5(KP-I)B.1'!#REF!</definedName>
    <definedName name="KP_5_KP_I_B1_IDSUB" localSheetId="59">'[34]5(KP-I)B.1'!#REF!</definedName>
    <definedName name="KP_5_KP_I_B1_IDSUB" localSheetId="58">'[34]5(KP-I)B.1'!#REF!</definedName>
    <definedName name="KP_5_KP_I_B1_IDSUB" localSheetId="61">'[34]5(KP-I)B.1'!#REF!</definedName>
    <definedName name="KP_5_KP_I_B1_IDSUB" localSheetId="56">'[34]5(KP-I)B.1'!#REF!</definedName>
    <definedName name="KP_5_KP_I_B1_IDSUB" localSheetId="55">'[34]5(KP-I)B.1'!#REF!</definedName>
    <definedName name="KP_5_KP_I_B1_IDSUB" localSheetId="62">'[34]5(KP-I)B.1'!#REF!</definedName>
    <definedName name="KP_5_KP_I_B1_IDSUB" localSheetId="66">'[34]5(KP-I)B.1'!#REF!</definedName>
    <definedName name="KP_5_KP_I_B1_IDSUB" localSheetId="63">'[34]5(KP-I)B.1'!#REF!</definedName>
    <definedName name="KP_5_KP_I_B1_IDSUB" localSheetId="70">'[34]5(KP-I)B.1'!#REF!</definedName>
    <definedName name="KP_5_KP_I_B1_IDSUB" localSheetId="71">'[34]5(KP-I)B.1'!#REF!</definedName>
    <definedName name="KP_5_KP_I_B1_IDSUB" localSheetId="68">'[34]5(KP-I)B.1'!#REF!</definedName>
    <definedName name="KP_5_KP_I_B1_IDSUB" localSheetId="64">'[34]5(KP-I)B.1'!#REF!</definedName>
    <definedName name="KP_5_KP_I_B1_IDSUB" localSheetId="73">'[34]5(KP-I)B.1'!#REF!</definedName>
    <definedName name="KP_5_KP_I_B1_IDSUB" localSheetId="74">'[34]5(KP-I)B.1'!#REF!</definedName>
    <definedName name="KP_5_KP_I_B1_IDSUB" localSheetId="75">'[34]5(KP-I)B.1'!#REF!</definedName>
    <definedName name="KP_5_KP_I_B1_IDSUB" localSheetId="72">'[34]5(KP-I)B.1'!#REF!</definedName>
    <definedName name="KP_5_KP_I_B1_IDSUB">'[34]5(KP-I)B.1'!#REF!</definedName>
    <definedName name="KP_5_KP_I_B1_LOCKCELLS" localSheetId="67">#REF!</definedName>
    <definedName name="KP_5_KP_I_B1_LOCKCELLS" localSheetId="69">#REF!</definedName>
    <definedName name="KP_5_KP_I_B1_LOCKCELLS" localSheetId="65">#REF!</definedName>
    <definedName name="KP_5_KP_I_B1_LOCKCELLS" localSheetId="4">#REF!</definedName>
    <definedName name="KP_5_KP_I_B1_LOCKCELLS" localSheetId="1">#REF!</definedName>
    <definedName name="KP_5_KP_I_B1_LOCKCELLS" localSheetId="3">#REF!</definedName>
    <definedName name="KP_5_KP_I_B1_LOCKCELLS" localSheetId="2">#REF!</definedName>
    <definedName name="KP_5_KP_I_B1_LOCKCELLS" localSheetId="5">#REF!</definedName>
    <definedName name="KP_5_KP_I_B1_LOCKCELLS" localSheetId="7">#REF!</definedName>
    <definedName name="KP_5_KP_I_B1_LOCKCELLS" localSheetId="6">#REF!</definedName>
    <definedName name="KP_5_KP_I_B1_LOCKCELLS" localSheetId="10">#REF!</definedName>
    <definedName name="KP_5_KP_I_B1_LOCKCELLS" localSheetId="11">#REF!</definedName>
    <definedName name="KP_5_KP_I_B1_LOCKCELLS" localSheetId="17">#REF!</definedName>
    <definedName name="KP_5_KP_I_B1_LOCKCELLS" localSheetId="19">#REF!</definedName>
    <definedName name="KP_5_KP_I_B1_LOCKCELLS" localSheetId="20">#REF!</definedName>
    <definedName name="KP_5_KP_I_B1_LOCKCELLS" localSheetId="23">#REF!</definedName>
    <definedName name="KP_5_KP_I_B1_LOCKCELLS" localSheetId="15">#REF!</definedName>
    <definedName name="KP_5_KP_I_B1_LOCKCELLS" localSheetId="21">#REF!</definedName>
    <definedName name="KP_5_KP_I_B1_LOCKCELLS" localSheetId="22">#REF!</definedName>
    <definedName name="KP_5_KP_I_B1_LOCKCELLS" localSheetId="18">#REF!</definedName>
    <definedName name="KP_5_KP_I_B1_LOCKCELLS" localSheetId="25">#REF!</definedName>
    <definedName name="KP_5_KP_I_B1_LOCKCELLS" localSheetId="24">#REF!</definedName>
    <definedName name="KP_5_KP_I_B1_LOCKCELLS" localSheetId="27">#REF!</definedName>
    <definedName name="KP_5_KP_I_B1_LOCKCELLS" localSheetId="30">#REF!</definedName>
    <definedName name="KP_5_KP_I_B1_LOCKCELLS" localSheetId="26">#REF!</definedName>
    <definedName name="KP_5_KP_I_B1_LOCKCELLS" localSheetId="28">#REF!</definedName>
    <definedName name="KP_5_KP_I_B1_LOCKCELLS" localSheetId="29">#REF!</definedName>
    <definedName name="KP_5_KP_I_B1_LOCKCELLS" localSheetId="32">#REF!</definedName>
    <definedName name="KP_5_KP_I_B1_LOCKCELLS" localSheetId="33">#REF!</definedName>
    <definedName name="KP_5_KP_I_B1_LOCKCELLS" localSheetId="38">#REF!</definedName>
    <definedName name="KP_5_KP_I_B1_LOCKCELLS" localSheetId="37">#REF!</definedName>
    <definedName name="KP_5_KP_I_B1_LOCKCELLS" localSheetId="34">#REF!</definedName>
    <definedName name="KP_5_KP_I_B1_LOCKCELLS" localSheetId="39">#REF!</definedName>
    <definedName name="KP_5_KP_I_B1_LOCKCELLS" localSheetId="35">#REF!</definedName>
    <definedName name="KP_5_KP_I_B1_LOCKCELLS" localSheetId="36">#REF!</definedName>
    <definedName name="KP_5_KP_I_B1_LOCKCELLS" localSheetId="31">#REF!</definedName>
    <definedName name="KP_5_KP_I_B1_LOCKCELLS" localSheetId="41">#REF!</definedName>
    <definedName name="KP_5_KP_I_B1_LOCKCELLS" localSheetId="40">#REF!</definedName>
    <definedName name="KP_5_KP_I_B1_LOCKCELLS" localSheetId="54">#REF!</definedName>
    <definedName name="KP_5_KP_I_B1_LOCKCELLS" localSheetId="42">#REF!</definedName>
    <definedName name="KP_5_KP_I_B1_LOCKCELLS" localSheetId="44">#REF!</definedName>
    <definedName name="KP_5_KP_I_B1_LOCKCELLS" localSheetId="48">#REF!</definedName>
    <definedName name="KP_5_KP_I_B1_LOCKCELLS" localSheetId="51">#REF!</definedName>
    <definedName name="KP_5_KP_I_B1_LOCKCELLS" localSheetId="45">#REF!</definedName>
    <definedName name="KP_5_KP_I_B1_LOCKCELLS" localSheetId="46">#REF!</definedName>
    <definedName name="KP_5_KP_I_B1_LOCKCELLS" localSheetId="47">#REF!</definedName>
    <definedName name="KP_5_KP_I_B1_LOCKCELLS" localSheetId="50">#REF!</definedName>
    <definedName name="KP_5_KP_I_B1_LOCKCELLS" localSheetId="53">#REF!</definedName>
    <definedName name="KP_5_KP_I_B1_LOCKCELLS" localSheetId="52">#REF!</definedName>
    <definedName name="KP_5_KP_I_B1_LOCKCELLS" localSheetId="57">#REF!</definedName>
    <definedName name="KP_5_KP_I_B1_LOCKCELLS" localSheetId="60">#REF!</definedName>
    <definedName name="KP_5_KP_I_B1_LOCKCELLS" localSheetId="59">#REF!</definedName>
    <definedName name="KP_5_KP_I_B1_LOCKCELLS" localSheetId="58">#REF!</definedName>
    <definedName name="KP_5_KP_I_B1_LOCKCELLS" localSheetId="61">#REF!</definedName>
    <definedName name="KP_5_KP_I_B1_LOCKCELLS" localSheetId="56">#REF!</definedName>
    <definedName name="KP_5_KP_I_B1_LOCKCELLS" localSheetId="55">#REF!</definedName>
    <definedName name="KP_5_KP_I_B1_LOCKCELLS" localSheetId="62">#REF!</definedName>
    <definedName name="KP_5_KP_I_B1_LOCKCELLS" localSheetId="66">#REF!</definedName>
    <definedName name="KP_5_KP_I_B1_LOCKCELLS" localSheetId="63">#REF!</definedName>
    <definedName name="KP_5_KP_I_B1_LOCKCELLS" localSheetId="70">#REF!</definedName>
    <definedName name="KP_5_KP_I_B1_LOCKCELLS" localSheetId="71">#REF!</definedName>
    <definedName name="KP_5_KP_I_B1_LOCKCELLS" localSheetId="68">#REF!</definedName>
    <definedName name="KP_5_KP_I_B1_LOCKCELLS" localSheetId="64">#REF!</definedName>
    <definedName name="KP_5_KP_I_B1_LOCKCELLS" localSheetId="73">#REF!</definedName>
    <definedName name="KP_5_KP_I_B1_LOCKCELLS" localSheetId="74">#REF!</definedName>
    <definedName name="KP_5_KP_I_B1_LOCKCELLS" localSheetId="75">#REF!</definedName>
    <definedName name="KP_5_KP_I_B1_LOCKCELLS" localSheetId="72">#REF!</definedName>
    <definedName name="KP_5_KP_I_B1_LOCKCELLS">#REF!</definedName>
    <definedName name="KP_5_KP_I_B2_ADD" localSheetId="67">'[34]5(KP-I)B.2'!#REF!</definedName>
    <definedName name="KP_5_KP_I_B2_ADD" localSheetId="69">'[34]5(KP-I)B.2'!#REF!</definedName>
    <definedName name="KP_5_KP_I_B2_ADD" localSheetId="65">'[34]5(KP-I)B.2'!#REF!</definedName>
    <definedName name="KP_5_KP_I_B2_ADD" localSheetId="4">'[34]5(KP-I)B.2'!#REF!</definedName>
    <definedName name="KP_5_KP_I_B2_ADD" localSheetId="1">'[34]5(KP-I)B.2'!#REF!</definedName>
    <definedName name="KP_5_KP_I_B2_ADD" localSheetId="3">'[34]5(KP-I)B.2'!#REF!</definedName>
    <definedName name="KP_5_KP_I_B2_ADD" localSheetId="2">'[34]5(KP-I)B.2'!#REF!</definedName>
    <definedName name="KP_5_KP_I_B2_ADD" localSheetId="5">'[35]5(KP-I)B.2'!#REF!</definedName>
    <definedName name="KP_5_KP_I_B2_ADD" localSheetId="7">'[35]5(KP-I)B.2'!#REF!</definedName>
    <definedName name="KP_5_KP_I_B2_ADD" localSheetId="6">'[35]5(KP-I)B.2'!#REF!</definedName>
    <definedName name="KP_5_KP_I_B2_ADD" localSheetId="10">'[34]5(KP-I)B.2'!#REF!</definedName>
    <definedName name="KP_5_KP_I_B2_ADD" localSheetId="11">'[35]5(KP-I)B.2'!#REF!</definedName>
    <definedName name="KP_5_KP_I_B2_ADD" localSheetId="17">'[34]5(KP-I)B.2'!#REF!</definedName>
    <definedName name="KP_5_KP_I_B2_ADD" localSheetId="19">'[34]5(KP-I)B.2'!#REF!</definedName>
    <definedName name="KP_5_KP_I_B2_ADD" localSheetId="20">'[34]5(KP-I)B.2'!#REF!</definedName>
    <definedName name="KP_5_KP_I_B2_ADD" localSheetId="23">'[34]5(KP-I)B.2'!#REF!</definedName>
    <definedName name="KP_5_KP_I_B2_ADD" localSheetId="15">'[34]5(KP-I)B.2'!#REF!</definedName>
    <definedName name="KP_5_KP_I_B2_ADD" localSheetId="21">'[34]5(KP-I)B.2'!#REF!</definedName>
    <definedName name="KP_5_KP_I_B2_ADD" localSheetId="22">'[34]5(KP-I)B.2'!#REF!</definedName>
    <definedName name="KP_5_KP_I_B2_ADD" localSheetId="18">'[34]5(KP-I)B.2'!#REF!</definedName>
    <definedName name="KP_5_KP_I_B2_ADD" localSheetId="25">'[34]5(KP-I)B.2'!#REF!</definedName>
    <definedName name="KP_5_KP_I_B2_ADD" localSheetId="24">'[34]5(KP-I)B.2'!#REF!</definedName>
    <definedName name="KP_5_KP_I_B2_ADD" localSheetId="27">'[34]5(KP-I)B.2'!#REF!</definedName>
    <definedName name="KP_5_KP_I_B2_ADD" localSheetId="30">'[34]5(KP-I)B.2'!#REF!</definedName>
    <definedName name="KP_5_KP_I_B2_ADD" localSheetId="26">'[34]5(KP-I)B.2'!#REF!</definedName>
    <definedName name="KP_5_KP_I_B2_ADD" localSheetId="28">'[34]5(KP-I)B.2'!#REF!</definedName>
    <definedName name="KP_5_KP_I_B2_ADD" localSheetId="29">'[34]5(KP-I)B.2'!#REF!</definedName>
    <definedName name="KP_5_KP_I_B2_ADD" localSheetId="32">'[34]5(KP-I)B.2'!#REF!</definedName>
    <definedName name="KP_5_KP_I_B2_ADD" localSheetId="33">'[34]5(KP-I)B.2'!#REF!</definedName>
    <definedName name="KP_5_KP_I_B2_ADD" localSheetId="38">'[34]5(KP-I)B.2'!#REF!</definedName>
    <definedName name="KP_5_KP_I_B2_ADD" localSheetId="37">'[34]5(KP-I)B.2'!#REF!</definedName>
    <definedName name="KP_5_KP_I_B2_ADD" localSheetId="34">'[34]5(KP-I)B.2'!#REF!</definedName>
    <definedName name="KP_5_KP_I_B2_ADD" localSheetId="39">'[34]5(KP-I)B.2'!#REF!</definedName>
    <definedName name="KP_5_KP_I_B2_ADD" localSheetId="35">'[34]5(KP-I)B.2'!#REF!</definedName>
    <definedName name="KP_5_KP_I_B2_ADD" localSheetId="36">'[34]5(KP-I)B.2'!#REF!</definedName>
    <definedName name="KP_5_KP_I_B2_ADD" localSheetId="31">'[34]5(KP-I)B.2'!#REF!</definedName>
    <definedName name="KP_5_KP_I_B2_ADD" localSheetId="41">'[34]5(KP-I)B.2'!#REF!</definedName>
    <definedName name="KP_5_KP_I_B2_ADD" localSheetId="40">'[34]5(KP-I)B.2'!#REF!</definedName>
    <definedName name="KP_5_KP_I_B2_ADD" localSheetId="54">'[34]5(KP-I)B.2'!#REF!</definedName>
    <definedName name="KP_5_KP_I_B2_ADD" localSheetId="42">'[34]5(KP-I)B.2'!#REF!</definedName>
    <definedName name="KP_5_KP_I_B2_ADD" localSheetId="44">'[34]5(KP-I)B.2'!#REF!</definedName>
    <definedName name="KP_5_KP_I_B2_ADD" localSheetId="48">'[34]5(KP-I)B.2'!#REF!</definedName>
    <definedName name="KP_5_KP_I_B2_ADD" localSheetId="51">'[34]5(KP-I)B.2'!#REF!</definedName>
    <definedName name="KP_5_KP_I_B2_ADD" localSheetId="45">'[34]5(KP-I)B.2'!#REF!</definedName>
    <definedName name="KP_5_KP_I_B2_ADD" localSheetId="46">'[34]5(KP-I)B.2'!#REF!</definedName>
    <definedName name="KP_5_KP_I_B2_ADD" localSheetId="47">'[34]5(KP-I)B.2'!#REF!</definedName>
    <definedName name="KP_5_KP_I_B2_ADD" localSheetId="50">'[34]5(KP-I)B.2'!#REF!</definedName>
    <definedName name="KP_5_KP_I_B2_ADD" localSheetId="53">'[34]5(KP-I)B.2'!#REF!</definedName>
    <definedName name="KP_5_KP_I_B2_ADD" localSheetId="52">'[34]5(KP-I)B.2'!#REF!</definedName>
    <definedName name="KP_5_KP_I_B2_ADD" localSheetId="57">'[34]5(KP-I)B.2'!#REF!</definedName>
    <definedName name="KP_5_KP_I_B2_ADD" localSheetId="60">'[34]5(KP-I)B.2'!#REF!</definedName>
    <definedName name="KP_5_KP_I_B2_ADD" localSheetId="59">'[34]5(KP-I)B.2'!#REF!</definedName>
    <definedName name="KP_5_KP_I_B2_ADD" localSheetId="58">'[34]5(KP-I)B.2'!#REF!</definedName>
    <definedName name="KP_5_KP_I_B2_ADD" localSheetId="61">'[34]5(KP-I)B.2'!#REF!</definedName>
    <definedName name="KP_5_KP_I_B2_ADD" localSheetId="56">'[34]5(KP-I)B.2'!#REF!</definedName>
    <definedName name="KP_5_KP_I_B2_ADD" localSheetId="55">'[34]5(KP-I)B.2'!#REF!</definedName>
    <definedName name="KP_5_KP_I_B2_ADD" localSheetId="62">'[34]5(KP-I)B.2'!#REF!</definedName>
    <definedName name="KP_5_KP_I_B2_ADD" localSheetId="66">'[34]5(KP-I)B.2'!#REF!</definedName>
    <definedName name="KP_5_KP_I_B2_ADD" localSheetId="63">'[34]5(KP-I)B.2'!#REF!</definedName>
    <definedName name="KP_5_KP_I_B2_ADD" localSheetId="70">'[34]5(KP-I)B.2'!#REF!</definedName>
    <definedName name="KP_5_KP_I_B2_ADD" localSheetId="71">'[34]5(KP-I)B.2'!#REF!</definedName>
    <definedName name="KP_5_KP_I_B2_ADD" localSheetId="68">'[34]5(KP-I)B.2'!#REF!</definedName>
    <definedName name="KP_5_KP_I_B2_ADD" localSheetId="64">'[34]5(KP-I)B.2'!#REF!</definedName>
    <definedName name="KP_5_KP_I_B2_ADD" localSheetId="73">'[34]5(KP-I)B.2'!#REF!</definedName>
    <definedName name="KP_5_KP_I_B2_ADD" localSheetId="74">'[34]5(KP-I)B.2'!#REF!</definedName>
    <definedName name="KP_5_KP_I_B2_ADD" localSheetId="75">'[34]5(KP-I)B.2'!#REF!</definedName>
    <definedName name="KP_5_KP_I_B2_ADD" localSheetId="72">'[34]5(KP-I)B.2'!#REF!</definedName>
    <definedName name="KP_5_KP_I_B2_ADD">'[34]5(KP-I)B.2'!#REF!</definedName>
    <definedName name="KP_5_KP_I_B2_FORMULA_HEADER_ID" localSheetId="67">#REF!</definedName>
    <definedName name="KP_5_KP_I_B2_FORMULA_HEADER_ID" localSheetId="69">#REF!</definedName>
    <definedName name="KP_5_KP_I_B2_FORMULA_HEADER_ID" localSheetId="65">#REF!</definedName>
    <definedName name="KP_5_KP_I_B2_FORMULA_HEADER_ID" localSheetId="4">#REF!</definedName>
    <definedName name="KP_5_KP_I_B2_FORMULA_HEADER_ID" localSheetId="1">#REF!</definedName>
    <definedName name="KP_5_KP_I_B2_FORMULA_HEADER_ID" localSheetId="3">#REF!</definedName>
    <definedName name="KP_5_KP_I_B2_FORMULA_HEADER_ID" localSheetId="2">#REF!</definedName>
    <definedName name="KP_5_KP_I_B2_FORMULA_HEADER_ID" localSheetId="5">#REF!</definedName>
    <definedName name="KP_5_KP_I_B2_FORMULA_HEADER_ID" localSheetId="7">#REF!</definedName>
    <definedName name="KP_5_KP_I_B2_FORMULA_HEADER_ID" localSheetId="6">#REF!</definedName>
    <definedName name="KP_5_KP_I_B2_FORMULA_HEADER_ID" localSheetId="10">#REF!</definedName>
    <definedName name="KP_5_KP_I_B2_FORMULA_HEADER_ID" localSheetId="11">#REF!</definedName>
    <definedName name="KP_5_KP_I_B2_FORMULA_HEADER_ID" localSheetId="17">#REF!</definedName>
    <definedName name="KP_5_KP_I_B2_FORMULA_HEADER_ID" localSheetId="19">#REF!</definedName>
    <definedName name="KP_5_KP_I_B2_FORMULA_HEADER_ID" localSheetId="20">#REF!</definedName>
    <definedName name="KP_5_KP_I_B2_FORMULA_HEADER_ID" localSheetId="23">#REF!</definedName>
    <definedName name="KP_5_KP_I_B2_FORMULA_HEADER_ID" localSheetId="15">#REF!</definedName>
    <definedName name="KP_5_KP_I_B2_FORMULA_HEADER_ID" localSheetId="21">#REF!</definedName>
    <definedName name="KP_5_KP_I_B2_FORMULA_HEADER_ID" localSheetId="22">#REF!</definedName>
    <definedName name="KP_5_KP_I_B2_FORMULA_HEADER_ID" localSheetId="18">#REF!</definedName>
    <definedName name="KP_5_KP_I_B2_FORMULA_HEADER_ID" localSheetId="25">#REF!</definedName>
    <definedName name="KP_5_KP_I_B2_FORMULA_HEADER_ID" localSheetId="24">#REF!</definedName>
    <definedName name="KP_5_KP_I_B2_FORMULA_HEADER_ID" localSheetId="27">#REF!</definedName>
    <definedName name="KP_5_KP_I_B2_FORMULA_HEADER_ID" localSheetId="30">#REF!</definedName>
    <definedName name="KP_5_KP_I_B2_FORMULA_HEADER_ID" localSheetId="26">#REF!</definedName>
    <definedName name="KP_5_KP_I_B2_FORMULA_HEADER_ID" localSheetId="28">#REF!</definedName>
    <definedName name="KP_5_KP_I_B2_FORMULA_HEADER_ID" localSheetId="29">#REF!</definedName>
    <definedName name="KP_5_KP_I_B2_FORMULA_HEADER_ID" localSheetId="32">#REF!</definedName>
    <definedName name="KP_5_KP_I_B2_FORMULA_HEADER_ID" localSheetId="33">#REF!</definedName>
    <definedName name="KP_5_KP_I_B2_FORMULA_HEADER_ID" localSheetId="38">#REF!</definedName>
    <definedName name="KP_5_KP_I_B2_FORMULA_HEADER_ID" localSheetId="37">#REF!</definedName>
    <definedName name="KP_5_KP_I_B2_FORMULA_HEADER_ID" localSheetId="34">#REF!</definedName>
    <definedName name="KP_5_KP_I_B2_FORMULA_HEADER_ID" localSheetId="39">#REF!</definedName>
    <definedName name="KP_5_KP_I_B2_FORMULA_HEADER_ID" localSheetId="35">#REF!</definedName>
    <definedName name="KP_5_KP_I_B2_FORMULA_HEADER_ID" localSheetId="36">#REF!</definedName>
    <definedName name="KP_5_KP_I_B2_FORMULA_HEADER_ID" localSheetId="31">#REF!</definedName>
    <definedName name="KP_5_KP_I_B2_FORMULA_HEADER_ID" localSheetId="41">#REF!</definedName>
    <definedName name="KP_5_KP_I_B2_FORMULA_HEADER_ID" localSheetId="40">#REF!</definedName>
    <definedName name="KP_5_KP_I_B2_FORMULA_HEADER_ID" localSheetId="54">#REF!</definedName>
    <definedName name="KP_5_KP_I_B2_FORMULA_HEADER_ID" localSheetId="42">#REF!</definedName>
    <definedName name="KP_5_KP_I_B2_FORMULA_HEADER_ID" localSheetId="44">#REF!</definedName>
    <definedName name="KP_5_KP_I_B2_FORMULA_HEADER_ID" localSheetId="48">#REF!</definedName>
    <definedName name="KP_5_KP_I_B2_FORMULA_HEADER_ID" localSheetId="51">#REF!</definedName>
    <definedName name="KP_5_KP_I_B2_FORMULA_HEADER_ID" localSheetId="45">#REF!</definedName>
    <definedName name="KP_5_KP_I_B2_FORMULA_HEADER_ID" localSheetId="46">#REF!</definedName>
    <definedName name="KP_5_KP_I_B2_FORMULA_HEADER_ID" localSheetId="47">#REF!</definedName>
    <definedName name="KP_5_KP_I_B2_FORMULA_HEADER_ID" localSheetId="50">#REF!</definedName>
    <definedName name="KP_5_KP_I_B2_FORMULA_HEADER_ID" localSheetId="53">#REF!</definedName>
    <definedName name="KP_5_KP_I_B2_FORMULA_HEADER_ID" localSheetId="52">#REF!</definedName>
    <definedName name="KP_5_KP_I_B2_FORMULA_HEADER_ID" localSheetId="57">#REF!</definedName>
    <definedName name="KP_5_KP_I_B2_FORMULA_HEADER_ID" localSheetId="60">#REF!</definedName>
    <definedName name="KP_5_KP_I_B2_FORMULA_HEADER_ID" localSheetId="59">#REF!</definedName>
    <definedName name="KP_5_KP_I_B2_FORMULA_HEADER_ID" localSheetId="58">#REF!</definedName>
    <definedName name="KP_5_KP_I_B2_FORMULA_HEADER_ID" localSheetId="61">#REF!</definedName>
    <definedName name="KP_5_KP_I_B2_FORMULA_HEADER_ID" localSheetId="56">#REF!</definedName>
    <definedName name="KP_5_KP_I_B2_FORMULA_HEADER_ID" localSheetId="55">#REF!</definedName>
    <definedName name="KP_5_KP_I_B2_FORMULA_HEADER_ID" localSheetId="62">#REF!</definedName>
    <definedName name="KP_5_KP_I_B2_FORMULA_HEADER_ID" localSheetId="66">#REF!</definedName>
    <definedName name="KP_5_KP_I_B2_FORMULA_HEADER_ID" localSheetId="63">#REF!</definedName>
    <definedName name="KP_5_KP_I_B2_FORMULA_HEADER_ID" localSheetId="70">#REF!</definedName>
    <definedName name="KP_5_KP_I_B2_FORMULA_HEADER_ID" localSheetId="71">#REF!</definedName>
    <definedName name="KP_5_KP_I_B2_FORMULA_HEADER_ID" localSheetId="68">#REF!</definedName>
    <definedName name="KP_5_KP_I_B2_FORMULA_HEADER_ID" localSheetId="64">#REF!</definedName>
    <definedName name="KP_5_KP_I_B2_FORMULA_HEADER_ID" localSheetId="73">#REF!</definedName>
    <definedName name="KP_5_KP_I_B2_FORMULA_HEADER_ID" localSheetId="74">#REF!</definedName>
    <definedName name="KP_5_KP_I_B2_FORMULA_HEADER_ID" localSheetId="75">#REF!</definedName>
    <definedName name="KP_5_KP_I_B2_FORMULA_HEADER_ID" localSheetId="72">#REF!</definedName>
    <definedName name="KP_5_KP_I_B2_FORMULA_HEADER_ID">#REF!</definedName>
    <definedName name="KP_5_KP_I_B2_IDSUB" localSheetId="67">'[34]5(KP-I)B.2'!#REF!</definedName>
    <definedName name="KP_5_KP_I_B2_IDSUB" localSheetId="69">'[34]5(KP-I)B.2'!#REF!</definedName>
    <definedName name="KP_5_KP_I_B2_IDSUB" localSheetId="65">'[34]5(KP-I)B.2'!#REF!</definedName>
    <definedName name="KP_5_KP_I_B2_IDSUB" localSheetId="4">'[34]5(KP-I)B.2'!#REF!</definedName>
    <definedName name="KP_5_KP_I_B2_IDSUB" localSheetId="1">'[34]5(KP-I)B.2'!#REF!</definedName>
    <definedName name="KP_5_KP_I_B2_IDSUB" localSheetId="3">'[34]5(KP-I)B.2'!#REF!</definedName>
    <definedName name="KP_5_KP_I_B2_IDSUB" localSheetId="2">'[34]5(KP-I)B.2'!#REF!</definedName>
    <definedName name="KP_5_KP_I_B2_IDSUB" localSheetId="5">'[35]5(KP-I)B.2'!#REF!</definedName>
    <definedName name="KP_5_KP_I_B2_IDSUB" localSheetId="7">'[35]5(KP-I)B.2'!#REF!</definedName>
    <definedName name="KP_5_KP_I_B2_IDSUB" localSheetId="6">'[35]5(KP-I)B.2'!#REF!</definedName>
    <definedName name="KP_5_KP_I_B2_IDSUB" localSheetId="10">'[34]5(KP-I)B.2'!#REF!</definedName>
    <definedName name="KP_5_KP_I_B2_IDSUB" localSheetId="11">'[35]5(KP-I)B.2'!#REF!</definedName>
    <definedName name="KP_5_KP_I_B2_IDSUB" localSheetId="17">'[34]5(KP-I)B.2'!#REF!</definedName>
    <definedName name="KP_5_KP_I_B2_IDSUB" localSheetId="19">'[34]5(KP-I)B.2'!#REF!</definedName>
    <definedName name="KP_5_KP_I_B2_IDSUB" localSheetId="20">'[34]5(KP-I)B.2'!#REF!</definedName>
    <definedName name="KP_5_KP_I_B2_IDSUB" localSheetId="23">'[34]5(KP-I)B.2'!#REF!</definedName>
    <definedName name="KP_5_KP_I_B2_IDSUB" localSheetId="15">'[34]5(KP-I)B.2'!#REF!</definedName>
    <definedName name="KP_5_KP_I_B2_IDSUB" localSheetId="21">'[34]5(KP-I)B.2'!#REF!</definedName>
    <definedName name="KP_5_KP_I_B2_IDSUB" localSheetId="22">'[34]5(KP-I)B.2'!#REF!</definedName>
    <definedName name="KP_5_KP_I_B2_IDSUB" localSheetId="18">'[34]5(KP-I)B.2'!#REF!</definedName>
    <definedName name="KP_5_KP_I_B2_IDSUB" localSheetId="25">'[34]5(KP-I)B.2'!#REF!</definedName>
    <definedName name="KP_5_KP_I_B2_IDSUB" localSheetId="24">'[34]5(KP-I)B.2'!#REF!</definedName>
    <definedName name="KP_5_KP_I_B2_IDSUB" localSheetId="27">'[34]5(KP-I)B.2'!#REF!</definedName>
    <definedName name="KP_5_KP_I_B2_IDSUB" localSheetId="30">'[34]5(KP-I)B.2'!#REF!</definedName>
    <definedName name="KP_5_KP_I_B2_IDSUB" localSheetId="26">'[34]5(KP-I)B.2'!#REF!</definedName>
    <definedName name="KP_5_KP_I_B2_IDSUB" localSheetId="28">'[34]5(KP-I)B.2'!#REF!</definedName>
    <definedName name="KP_5_KP_I_B2_IDSUB" localSheetId="29">'[34]5(KP-I)B.2'!#REF!</definedName>
    <definedName name="KP_5_KP_I_B2_IDSUB" localSheetId="32">'[34]5(KP-I)B.2'!#REF!</definedName>
    <definedName name="KP_5_KP_I_B2_IDSUB" localSheetId="33">'[34]5(KP-I)B.2'!#REF!</definedName>
    <definedName name="KP_5_KP_I_B2_IDSUB" localSheetId="38">'[34]5(KP-I)B.2'!#REF!</definedName>
    <definedName name="KP_5_KP_I_B2_IDSUB" localSheetId="37">'[34]5(KP-I)B.2'!#REF!</definedName>
    <definedName name="KP_5_KP_I_B2_IDSUB" localSheetId="34">'[34]5(KP-I)B.2'!#REF!</definedName>
    <definedName name="KP_5_KP_I_B2_IDSUB" localSheetId="39">'[34]5(KP-I)B.2'!#REF!</definedName>
    <definedName name="KP_5_KP_I_B2_IDSUB" localSheetId="35">'[34]5(KP-I)B.2'!#REF!</definedName>
    <definedName name="KP_5_KP_I_B2_IDSUB" localSheetId="36">'[34]5(KP-I)B.2'!#REF!</definedName>
    <definedName name="KP_5_KP_I_B2_IDSUB" localSheetId="31">'[34]5(KP-I)B.2'!#REF!</definedName>
    <definedName name="KP_5_KP_I_B2_IDSUB" localSheetId="41">'[34]5(KP-I)B.2'!#REF!</definedName>
    <definedName name="KP_5_KP_I_B2_IDSUB" localSheetId="40">'[34]5(KP-I)B.2'!#REF!</definedName>
    <definedName name="KP_5_KP_I_B2_IDSUB" localSheetId="54">'[34]5(KP-I)B.2'!#REF!</definedName>
    <definedName name="KP_5_KP_I_B2_IDSUB" localSheetId="42">'[34]5(KP-I)B.2'!#REF!</definedName>
    <definedName name="KP_5_KP_I_B2_IDSUB" localSheetId="44">'[34]5(KP-I)B.2'!#REF!</definedName>
    <definedName name="KP_5_KP_I_B2_IDSUB" localSheetId="48">'[34]5(KP-I)B.2'!#REF!</definedName>
    <definedName name="KP_5_KP_I_B2_IDSUB" localSheetId="51">'[34]5(KP-I)B.2'!#REF!</definedName>
    <definedName name="KP_5_KP_I_B2_IDSUB" localSheetId="45">'[34]5(KP-I)B.2'!#REF!</definedName>
    <definedName name="KP_5_KP_I_B2_IDSUB" localSheetId="46">'[34]5(KP-I)B.2'!#REF!</definedName>
    <definedName name="KP_5_KP_I_B2_IDSUB" localSheetId="47">'[34]5(KP-I)B.2'!#REF!</definedName>
    <definedName name="KP_5_KP_I_B2_IDSUB" localSheetId="50">'[34]5(KP-I)B.2'!#REF!</definedName>
    <definedName name="KP_5_KP_I_B2_IDSUB" localSheetId="53">'[34]5(KP-I)B.2'!#REF!</definedName>
    <definedName name="KP_5_KP_I_B2_IDSUB" localSheetId="52">'[34]5(KP-I)B.2'!#REF!</definedName>
    <definedName name="KP_5_KP_I_B2_IDSUB" localSheetId="57">'[34]5(KP-I)B.2'!#REF!</definedName>
    <definedName name="KP_5_KP_I_B2_IDSUB" localSheetId="60">'[34]5(KP-I)B.2'!#REF!</definedName>
    <definedName name="KP_5_KP_I_B2_IDSUB" localSheetId="59">'[34]5(KP-I)B.2'!#REF!</definedName>
    <definedName name="KP_5_KP_I_B2_IDSUB" localSheetId="58">'[34]5(KP-I)B.2'!#REF!</definedName>
    <definedName name="KP_5_KP_I_B2_IDSUB" localSheetId="61">'[34]5(KP-I)B.2'!#REF!</definedName>
    <definedName name="KP_5_KP_I_B2_IDSUB" localSheetId="56">'[34]5(KP-I)B.2'!#REF!</definedName>
    <definedName name="KP_5_KP_I_B2_IDSUB" localSheetId="55">'[34]5(KP-I)B.2'!#REF!</definedName>
    <definedName name="KP_5_KP_I_B2_IDSUB" localSheetId="62">'[34]5(KP-I)B.2'!#REF!</definedName>
    <definedName name="KP_5_KP_I_B2_IDSUB" localSheetId="66">'[34]5(KP-I)B.2'!#REF!</definedName>
    <definedName name="KP_5_KP_I_B2_IDSUB" localSheetId="63">'[34]5(KP-I)B.2'!#REF!</definedName>
    <definedName name="KP_5_KP_I_B2_IDSUB" localSheetId="70">'[34]5(KP-I)B.2'!#REF!</definedName>
    <definedName name="KP_5_KP_I_B2_IDSUB" localSheetId="71">'[34]5(KP-I)B.2'!#REF!</definedName>
    <definedName name="KP_5_KP_I_B2_IDSUB" localSheetId="68">'[34]5(KP-I)B.2'!#REF!</definedName>
    <definedName name="KP_5_KP_I_B2_IDSUB" localSheetId="64">'[34]5(KP-I)B.2'!#REF!</definedName>
    <definedName name="KP_5_KP_I_B2_IDSUB" localSheetId="73">'[34]5(KP-I)B.2'!#REF!</definedName>
    <definedName name="KP_5_KP_I_B2_IDSUB" localSheetId="74">'[34]5(KP-I)B.2'!#REF!</definedName>
    <definedName name="KP_5_KP_I_B2_IDSUB" localSheetId="75">'[34]5(KP-I)B.2'!#REF!</definedName>
    <definedName name="KP_5_KP_I_B2_IDSUB" localSheetId="72">'[34]5(KP-I)B.2'!#REF!</definedName>
    <definedName name="KP_5_KP_I_B2_IDSUB">'[34]5(KP-I)B.2'!#REF!</definedName>
    <definedName name="KP_5_KP_I_B2_LOCKCELLS" localSheetId="67">#REF!</definedName>
    <definedName name="KP_5_KP_I_B2_LOCKCELLS" localSheetId="69">#REF!</definedName>
    <definedName name="KP_5_KP_I_B2_LOCKCELLS" localSheetId="65">#REF!</definedName>
    <definedName name="KP_5_KP_I_B2_LOCKCELLS" localSheetId="4">#REF!</definedName>
    <definedName name="KP_5_KP_I_B2_LOCKCELLS" localSheetId="1">#REF!</definedName>
    <definedName name="KP_5_KP_I_B2_LOCKCELLS" localSheetId="3">#REF!</definedName>
    <definedName name="KP_5_KP_I_B2_LOCKCELLS" localSheetId="2">#REF!</definedName>
    <definedName name="KP_5_KP_I_B2_LOCKCELLS" localSheetId="5">#REF!</definedName>
    <definedName name="KP_5_KP_I_B2_LOCKCELLS" localSheetId="7">#REF!</definedName>
    <definedName name="KP_5_KP_I_B2_LOCKCELLS" localSheetId="6">#REF!</definedName>
    <definedName name="KP_5_KP_I_B2_LOCKCELLS" localSheetId="10">#REF!</definedName>
    <definedName name="KP_5_KP_I_B2_LOCKCELLS" localSheetId="11">#REF!</definedName>
    <definedName name="KP_5_KP_I_B2_LOCKCELLS" localSheetId="17">#REF!</definedName>
    <definedName name="KP_5_KP_I_B2_LOCKCELLS" localSheetId="19">#REF!</definedName>
    <definedName name="KP_5_KP_I_B2_LOCKCELLS" localSheetId="20">#REF!</definedName>
    <definedName name="KP_5_KP_I_B2_LOCKCELLS" localSheetId="23">#REF!</definedName>
    <definedName name="KP_5_KP_I_B2_LOCKCELLS" localSheetId="15">#REF!</definedName>
    <definedName name="KP_5_KP_I_B2_LOCKCELLS" localSheetId="21">#REF!</definedName>
    <definedName name="KP_5_KP_I_B2_LOCKCELLS" localSheetId="22">#REF!</definedName>
    <definedName name="KP_5_KP_I_B2_LOCKCELLS" localSheetId="18">#REF!</definedName>
    <definedName name="KP_5_KP_I_B2_LOCKCELLS" localSheetId="25">#REF!</definedName>
    <definedName name="KP_5_KP_I_B2_LOCKCELLS" localSheetId="24">#REF!</definedName>
    <definedName name="KP_5_KP_I_B2_LOCKCELLS" localSheetId="27">#REF!</definedName>
    <definedName name="KP_5_KP_I_B2_LOCKCELLS" localSheetId="30">#REF!</definedName>
    <definedName name="KP_5_KP_I_B2_LOCKCELLS" localSheetId="26">#REF!</definedName>
    <definedName name="KP_5_KP_I_B2_LOCKCELLS" localSheetId="28">#REF!</definedName>
    <definedName name="KP_5_KP_I_B2_LOCKCELLS" localSheetId="29">#REF!</definedName>
    <definedName name="KP_5_KP_I_B2_LOCKCELLS" localSheetId="32">#REF!</definedName>
    <definedName name="KP_5_KP_I_B2_LOCKCELLS" localSheetId="33">#REF!</definedName>
    <definedName name="KP_5_KP_I_B2_LOCKCELLS" localSheetId="38">#REF!</definedName>
    <definedName name="KP_5_KP_I_B2_LOCKCELLS" localSheetId="37">#REF!</definedName>
    <definedName name="KP_5_KP_I_B2_LOCKCELLS" localSheetId="34">#REF!</definedName>
    <definedName name="KP_5_KP_I_B2_LOCKCELLS" localSheetId="39">#REF!</definedName>
    <definedName name="KP_5_KP_I_B2_LOCKCELLS" localSheetId="35">#REF!</definedName>
    <definedName name="KP_5_KP_I_B2_LOCKCELLS" localSheetId="36">#REF!</definedName>
    <definedName name="KP_5_KP_I_B2_LOCKCELLS" localSheetId="31">#REF!</definedName>
    <definedName name="KP_5_KP_I_B2_LOCKCELLS" localSheetId="41">#REF!</definedName>
    <definedName name="KP_5_KP_I_B2_LOCKCELLS" localSheetId="40">#REF!</definedName>
    <definedName name="KP_5_KP_I_B2_LOCKCELLS" localSheetId="54">#REF!</definedName>
    <definedName name="KP_5_KP_I_B2_LOCKCELLS" localSheetId="42">#REF!</definedName>
    <definedName name="KP_5_KP_I_B2_LOCKCELLS" localSheetId="44">#REF!</definedName>
    <definedName name="KP_5_KP_I_B2_LOCKCELLS" localSheetId="48">#REF!</definedName>
    <definedName name="KP_5_KP_I_B2_LOCKCELLS" localSheetId="51">#REF!</definedName>
    <definedName name="KP_5_KP_I_B2_LOCKCELLS" localSheetId="45">#REF!</definedName>
    <definedName name="KP_5_KP_I_B2_LOCKCELLS" localSheetId="46">#REF!</definedName>
    <definedName name="KP_5_KP_I_B2_LOCKCELLS" localSheetId="47">#REF!</definedName>
    <definedName name="KP_5_KP_I_B2_LOCKCELLS" localSheetId="50">#REF!</definedName>
    <definedName name="KP_5_KP_I_B2_LOCKCELLS" localSheetId="53">#REF!</definedName>
    <definedName name="KP_5_KP_I_B2_LOCKCELLS" localSheetId="52">#REF!</definedName>
    <definedName name="KP_5_KP_I_B2_LOCKCELLS" localSheetId="57">#REF!</definedName>
    <definedName name="KP_5_KP_I_B2_LOCKCELLS" localSheetId="60">#REF!</definedName>
    <definedName name="KP_5_KP_I_B2_LOCKCELLS" localSheetId="59">#REF!</definedName>
    <definedName name="KP_5_KP_I_B2_LOCKCELLS" localSheetId="58">#REF!</definedName>
    <definedName name="KP_5_KP_I_B2_LOCKCELLS" localSheetId="61">#REF!</definedName>
    <definedName name="KP_5_KP_I_B2_LOCKCELLS" localSheetId="56">#REF!</definedName>
    <definedName name="KP_5_KP_I_B2_LOCKCELLS" localSheetId="55">#REF!</definedName>
    <definedName name="KP_5_KP_I_B2_LOCKCELLS" localSheetId="62">#REF!</definedName>
    <definedName name="KP_5_KP_I_B2_LOCKCELLS" localSheetId="66">#REF!</definedName>
    <definedName name="KP_5_KP_I_B2_LOCKCELLS" localSheetId="63">#REF!</definedName>
    <definedName name="KP_5_KP_I_B2_LOCKCELLS" localSheetId="70">#REF!</definedName>
    <definedName name="KP_5_KP_I_B2_LOCKCELLS" localSheetId="71">#REF!</definedName>
    <definedName name="KP_5_KP_I_B2_LOCKCELLS" localSheetId="68">#REF!</definedName>
    <definedName name="KP_5_KP_I_B2_LOCKCELLS" localSheetId="64">#REF!</definedName>
    <definedName name="KP_5_KP_I_B2_LOCKCELLS" localSheetId="73">#REF!</definedName>
    <definedName name="KP_5_KP_I_B2_LOCKCELLS" localSheetId="74">#REF!</definedName>
    <definedName name="KP_5_KP_I_B2_LOCKCELLS" localSheetId="75">#REF!</definedName>
    <definedName name="KP_5_KP_I_B2_LOCKCELLS" localSheetId="72">#REF!</definedName>
    <definedName name="KP_5_KP_I_B2_LOCKCELLS">#REF!</definedName>
    <definedName name="KP_5_KP_I_B3_ADD" localSheetId="67">'[34]5(KP-I)B.3'!#REF!</definedName>
    <definedName name="KP_5_KP_I_B3_ADD" localSheetId="69">'[34]5(KP-I)B.3'!#REF!</definedName>
    <definedName name="KP_5_KP_I_B3_ADD" localSheetId="65">'[34]5(KP-I)B.3'!#REF!</definedName>
    <definedName name="KP_5_KP_I_B3_ADD" localSheetId="4">'[34]5(KP-I)B.3'!#REF!</definedName>
    <definedName name="KP_5_KP_I_B3_ADD" localSheetId="1">'[34]5(KP-I)B.3'!#REF!</definedName>
    <definedName name="KP_5_KP_I_B3_ADD" localSheetId="3">'[34]5(KP-I)B.3'!#REF!</definedName>
    <definedName name="KP_5_KP_I_B3_ADD" localSheetId="2">'[34]5(KP-I)B.3'!#REF!</definedName>
    <definedName name="KP_5_KP_I_B3_ADD" localSheetId="5">'[35]5(KP-I)B.3'!#REF!</definedName>
    <definedName name="KP_5_KP_I_B3_ADD" localSheetId="7">'[35]5(KP-I)B.3'!#REF!</definedName>
    <definedName name="KP_5_KP_I_B3_ADD" localSheetId="6">'[35]5(KP-I)B.3'!#REF!</definedName>
    <definedName name="KP_5_KP_I_B3_ADD" localSheetId="10">'[34]5(KP-I)B.3'!#REF!</definedName>
    <definedName name="KP_5_KP_I_B3_ADD" localSheetId="11">'[35]5(KP-I)B.3'!#REF!</definedName>
    <definedName name="KP_5_KP_I_B3_ADD" localSheetId="17">'[34]5(KP-I)B.3'!#REF!</definedName>
    <definedName name="KP_5_KP_I_B3_ADD" localSheetId="19">'[34]5(KP-I)B.3'!#REF!</definedName>
    <definedName name="KP_5_KP_I_B3_ADD" localSheetId="20">'[34]5(KP-I)B.3'!#REF!</definedName>
    <definedName name="KP_5_KP_I_B3_ADD" localSheetId="23">'[34]5(KP-I)B.3'!#REF!</definedName>
    <definedName name="KP_5_KP_I_B3_ADD" localSheetId="15">'[34]5(KP-I)B.3'!#REF!</definedName>
    <definedName name="KP_5_KP_I_B3_ADD" localSheetId="21">'[34]5(KP-I)B.3'!#REF!</definedName>
    <definedName name="KP_5_KP_I_B3_ADD" localSheetId="22">'[34]5(KP-I)B.3'!#REF!</definedName>
    <definedName name="KP_5_KP_I_B3_ADD" localSheetId="18">'[34]5(KP-I)B.3'!#REF!</definedName>
    <definedName name="KP_5_KP_I_B3_ADD" localSheetId="25">'[34]5(KP-I)B.3'!#REF!</definedName>
    <definedName name="KP_5_KP_I_B3_ADD" localSheetId="24">'[34]5(KP-I)B.3'!#REF!</definedName>
    <definedName name="KP_5_KP_I_B3_ADD" localSheetId="27">'[34]5(KP-I)B.3'!#REF!</definedName>
    <definedName name="KP_5_KP_I_B3_ADD" localSheetId="30">'[34]5(KP-I)B.3'!#REF!</definedName>
    <definedName name="KP_5_KP_I_B3_ADD" localSheetId="26">'[34]5(KP-I)B.3'!#REF!</definedName>
    <definedName name="KP_5_KP_I_B3_ADD" localSheetId="28">'[34]5(KP-I)B.3'!#REF!</definedName>
    <definedName name="KP_5_KP_I_B3_ADD" localSheetId="29">'[34]5(KP-I)B.3'!#REF!</definedName>
    <definedName name="KP_5_KP_I_B3_ADD" localSheetId="32">'[34]5(KP-I)B.3'!#REF!</definedName>
    <definedName name="KP_5_KP_I_B3_ADD" localSheetId="33">'[34]5(KP-I)B.3'!#REF!</definedName>
    <definedName name="KP_5_KP_I_B3_ADD" localSheetId="38">'[34]5(KP-I)B.3'!#REF!</definedName>
    <definedName name="KP_5_KP_I_B3_ADD" localSheetId="37">'[34]5(KP-I)B.3'!#REF!</definedName>
    <definedName name="KP_5_KP_I_B3_ADD" localSheetId="34">'[34]5(KP-I)B.3'!#REF!</definedName>
    <definedName name="KP_5_KP_I_B3_ADD" localSheetId="39">'[34]5(KP-I)B.3'!#REF!</definedName>
    <definedName name="KP_5_KP_I_B3_ADD" localSheetId="35">'[34]5(KP-I)B.3'!#REF!</definedName>
    <definedName name="KP_5_KP_I_B3_ADD" localSheetId="36">'[34]5(KP-I)B.3'!#REF!</definedName>
    <definedName name="KP_5_KP_I_B3_ADD" localSheetId="31">'[34]5(KP-I)B.3'!#REF!</definedName>
    <definedName name="KP_5_KP_I_B3_ADD" localSheetId="41">'[34]5(KP-I)B.3'!#REF!</definedName>
    <definedName name="KP_5_KP_I_B3_ADD" localSheetId="40">'[34]5(KP-I)B.3'!#REF!</definedName>
    <definedName name="KP_5_KP_I_B3_ADD" localSheetId="54">'[34]5(KP-I)B.3'!#REF!</definedName>
    <definedName name="KP_5_KP_I_B3_ADD" localSheetId="42">'[34]5(KP-I)B.3'!#REF!</definedName>
    <definedName name="KP_5_KP_I_B3_ADD" localSheetId="44">'[34]5(KP-I)B.3'!#REF!</definedName>
    <definedName name="KP_5_KP_I_B3_ADD" localSheetId="48">'[34]5(KP-I)B.3'!#REF!</definedName>
    <definedName name="KP_5_KP_I_B3_ADD" localSheetId="51">'[34]5(KP-I)B.3'!#REF!</definedName>
    <definedName name="KP_5_KP_I_B3_ADD" localSheetId="45">'[34]5(KP-I)B.3'!#REF!</definedName>
    <definedName name="KP_5_KP_I_B3_ADD" localSheetId="46">'[34]5(KP-I)B.3'!#REF!</definedName>
    <definedName name="KP_5_KP_I_B3_ADD" localSheetId="47">'[34]5(KP-I)B.3'!#REF!</definedName>
    <definedName name="KP_5_KP_I_B3_ADD" localSheetId="50">'[34]5(KP-I)B.3'!#REF!</definedName>
    <definedName name="KP_5_KP_I_B3_ADD" localSheetId="53">'[34]5(KP-I)B.3'!#REF!</definedName>
    <definedName name="KP_5_KP_I_B3_ADD" localSheetId="52">'[34]5(KP-I)B.3'!#REF!</definedName>
    <definedName name="KP_5_KP_I_B3_ADD" localSheetId="57">'[34]5(KP-I)B.3'!#REF!</definedName>
    <definedName name="KP_5_KP_I_B3_ADD" localSheetId="60">'[34]5(KP-I)B.3'!#REF!</definedName>
    <definedName name="KP_5_KP_I_B3_ADD" localSheetId="59">'[34]5(KP-I)B.3'!#REF!</definedName>
    <definedName name="KP_5_KP_I_B3_ADD" localSheetId="58">'[34]5(KP-I)B.3'!#REF!</definedName>
    <definedName name="KP_5_KP_I_B3_ADD" localSheetId="61">'[34]5(KP-I)B.3'!#REF!</definedName>
    <definedName name="KP_5_KP_I_B3_ADD" localSheetId="56">'[34]5(KP-I)B.3'!#REF!</definedName>
    <definedName name="KP_5_KP_I_B3_ADD" localSheetId="55">'[34]5(KP-I)B.3'!#REF!</definedName>
    <definedName name="KP_5_KP_I_B3_ADD" localSheetId="62">'[34]5(KP-I)B.3'!#REF!</definedName>
    <definedName name="KP_5_KP_I_B3_ADD" localSheetId="66">'[34]5(KP-I)B.3'!#REF!</definedName>
    <definedName name="KP_5_KP_I_B3_ADD" localSheetId="63">'[34]5(KP-I)B.3'!#REF!</definedName>
    <definedName name="KP_5_KP_I_B3_ADD" localSheetId="70">'[34]5(KP-I)B.3'!#REF!</definedName>
    <definedName name="KP_5_KP_I_B3_ADD" localSheetId="71">'[34]5(KP-I)B.3'!#REF!</definedName>
    <definedName name="KP_5_KP_I_B3_ADD" localSheetId="68">'[34]5(KP-I)B.3'!#REF!</definedName>
    <definedName name="KP_5_KP_I_B3_ADD" localSheetId="64">'[34]5(KP-I)B.3'!#REF!</definedName>
    <definedName name="KP_5_KP_I_B3_ADD" localSheetId="73">'[34]5(KP-I)B.3'!#REF!</definedName>
    <definedName name="KP_5_KP_I_B3_ADD" localSheetId="74">'[34]5(KP-I)B.3'!#REF!</definedName>
    <definedName name="KP_5_KP_I_B3_ADD" localSheetId="75">'[34]5(KP-I)B.3'!#REF!</definedName>
    <definedName name="KP_5_KP_I_B3_ADD" localSheetId="72">'[34]5(KP-I)B.3'!#REF!</definedName>
    <definedName name="KP_5_KP_I_B3_ADD">'[34]5(KP-I)B.3'!#REF!</definedName>
    <definedName name="KP_5_KP_I_B3_FORMULA_HEADER_ID" localSheetId="67">#REF!</definedName>
    <definedName name="KP_5_KP_I_B3_FORMULA_HEADER_ID" localSheetId="69">#REF!</definedName>
    <definedName name="KP_5_KP_I_B3_FORMULA_HEADER_ID" localSheetId="65">#REF!</definedName>
    <definedName name="KP_5_KP_I_B3_FORMULA_HEADER_ID" localSheetId="4">#REF!</definedName>
    <definedName name="KP_5_KP_I_B3_FORMULA_HEADER_ID" localSheetId="1">#REF!</definedName>
    <definedName name="KP_5_KP_I_B3_FORMULA_HEADER_ID" localSheetId="3">#REF!</definedName>
    <definedName name="KP_5_KP_I_B3_FORMULA_HEADER_ID" localSheetId="2">#REF!</definedName>
    <definedName name="KP_5_KP_I_B3_FORMULA_HEADER_ID" localSheetId="5">#REF!</definedName>
    <definedName name="KP_5_KP_I_B3_FORMULA_HEADER_ID" localSheetId="7">#REF!</definedName>
    <definedName name="KP_5_KP_I_B3_FORMULA_HEADER_ID" localSheetId="6">#REF!</definedName>
    <definedName name="KP_5_KP_I_B3_FORMULA_HEADER_ID" localSheetId="10">#REF!</definedName>
    <definedName name="KP_5_KP_I_B3_FORMULA_HEADER_ID" localSheetId="11">#REF!</definedName>
    <definedName name="KP_5_KP_I_B3_FORMULA_HEADER_ID" localSheetId="17">#REF!</definedName>
    <definedName name="KP_5_KP_I_B3_FORMULA_HEADER_ID" localSheetId="19">#REF!</definedName>
    <definedName name="KP_5_KP_I_B3_FORMULA_HEADER_ID" localSheetId="20">#REF!</definedName>
    <definedName name="KP_5_KP_I_B3_FORMULA_HEADER_ID" localSheetId="23">#REF!</definedName>
    <definedName name="KP_5_KP_I_B3_FORMULA_HEADER_ID" localSheetId="15">#REF!</definedName>
    <definedName name="KP_5_KP_I_B3_FORMULA_HEADER_ID" localSheetId="21">#REF!</definedName>
    <definedName name="KP_5_KP_I_B3_FORMULA_HEADER_ID" localSheetId="22">#REF!</definedName>
    <definedName name="KP_5_KP_I_B3_FORMULA_HEADER_ID" localSheetId="18">#REF!</definedName>
    <definedName name="KP_5_KP_I_B3_FORMULA_HEADER_ID" localSheetId="25">#REF!</definedName>
    <definedName name="KP_5_KP_I_B3_FORMULA_HEADER_ID" localSheetId="24">#REF!</definedName>
    <definedName name="KP_5_KP_I_B3_FORMULA_HEADER_ID" localSheetId="27">#REF!</definedName>
    <definedName name="KP_5_KP_I_B3_FORMULA_HEADER_ID" localSheetId="30">#REF!</definedName>
    <definedName name="KP_5_KP_I_B3_FORMULA_HEADER_ID" localSheetId="26">#REF!</definedName>
    <definedName name="KP_5_KP_I_B3_FORMULA_HEADER_ID" localSheetId="28">#REF!</definedName>
    <definedName name="KP_5_KP_I_B3_FORMULA_HEADER_ID" localSheetId="29">#REF!</definedName>
    <definedName name="KP_5_KP_I_B3_FORMULA_HEADER_ID" localSheetId="32">#REF!</definedName>
    <definedName name="KP_5_KP_I_B3_FORMULA_HEADER_ID" localSheetId="33">#REF!</definedName>
    <definedName name="KP_5_KP_I_B3_FORMULA_HEADER_ID" localSheetId="38">#REF!</definedName>
    <definedName name="KP_5_KP_I_B3_FORMULA_HEADER_ID" localSheetId="37">#REF!</definedName>
    <definedName name="KP_5_KP_I_B3_FORMULA_HEADER_ID" localSheetId="34">#REF!</definedName>
    <definedName name="KP_5_KP_I_B3_FORMULA_HEADER_ID" localSheetId="39">#REF!</definedName>
    <definedName name="KP_5_KP_I_B3_FORMULA_HEADER_ID" localSheetId="35">#REF!</definedName>
    <definedName name="KP_5_KP_I_B3_FORMULA_HEADER_ID" localSheetId="36">#REF!</definedName>
    <definedName name="KP_5_KP_I_B3_FORMULA_HEADER_ID" localSheetId="31">#REF!</definedName>
    <definedName name="KP_5_KP_I_B3_FORMULA_HEADER_ID" localSheetId="41">#REF!</definedName>
    <definedName name="KP_5_KP_I_B3_FORMULA_HEADER_ID" localSheetId="40">#REF!</definedName>
    <definedName name="KP_5_KP_I_B3_FORMULA_HEADER_ID" localSheetId="54">#REF!</definedName>
    <definedName name="KP_5_KP_I_B3_FORMULA_HEADER_ID" localSheetId="42">#REF!</definedName>
    <definedName name="KP_5_KP_I_B3_FORMULA_HEADER_ID" localSheetId="44">#REF!</definedName>
    <definedName name="KP_5_KP_I_B3_FORMULA_HEADER_ID" localSheetId="48">#REF!</definedName>
    <definedName name="KP_5_KP_I_B3_FORMULA_HEADER_ID" localSheetId="51">#REF!</definedName>
    <definedName name="KP_5_KP_I_B3_FORMULA_HEADER_ID" localSheetId="45">#REF!</definedName>
    <definedName name="KP_5_KP_I_B3_FORMULA_HEADER_ID" localSheetId="46">#REF!</definedName>
    <definedName name="KP_5_KP_I_B3_FORMULA_HEADER_ID" localSheetId="47">#REF!</definedName>
    <definedName name="KP_5_KP_I_B3_FORMULA_HEADER_ID" localSheetId="50">#REF!</definedName>
    <definedName name="KP_5_KP_I_B3_FORMULA_HEADER_ID" localSheetId="53">#REF!</definedName>
    <definedName name="KP_5_KP_I_B3_FORMULA_HEADER_ID" localSheetId="52">#REF!</definedName>
    <definedName name="KP_5_KP_I_B3_FORMULA_HEADER_ID" localSheetId="57">#REF!</definedName>
    <definedName name="KP_5_KP_I_B3_FORMULA_HEADER_ID" localSheetId="60">#REF!</definedName>
    <definedName name="KP_5_KP_I_B3_FORMULA_HEADER_ID" localSheetId="59">#REF!</definedName>
    <definedName name="KP_5_KP_I_B3_FORMULA_HEADER_ID" localSheetId="58">#REF!</definedName>
    <definedName name="KP_5_KP_I_B3_FORMULA_HEADER_ID" localSheetId="61">#REF!</definedName>
    <definedName name="KP_5_KP_I_B3_FORMULA_HEADER_ID" localSheetId="56">#REF!</definedName>
    <definedName name="KP_5_KP_I_B3_FORMULA_HEADER_ID" localSheetId="55">#REF!</definedName>
    <definedName name="KP_5_KP_I_B3_FORMULA_HEADER_ID" localSheetId="62">#REF!</definedName>
    <definedName name="KP_5_KP_I_B3_FORMULA_HEADER_ID" localSheetId="66">#REF!</definedName>
    <definedName name="KP_5_KP_I_B3_FORMULA_HEADER_ID" localSheetId="63">#REF!</definedName>
    <definedName name="KP_5_KP_I_B3_FORMULA_HEADER_ID" localSheetId="70">#REF!</definedName>
    <definedName name="KP_5_KP_I_B3_FORMULA_HEADER_ID" localSheetId="71">#REF!</definedName>
    <definedName name="KP_5_KP_I_B3_FORMULA_HEADER_ID" localSheetId="68">#REF!</definedName>
    <definedName name="KP_5_KP_I_B3_FORMULA_HEADER_ID" localSheetId="64">#REF!</definedName>
    <definedName name="KP_5_KP_I_B3_FORMULA_HEADER_ID" localSheetId="73">#REF!</definedName>
    <definedName name="KP_5_KP_I_B3_FORMULA_HEADER_ID" localSheetId="74">#REF!</definedName>
    <definedName name="KP_5_KP_I_B3_FORMULA_HEADER_ID" localSheetId="75">#REF!</definedName>
    <definedName name="KP_5_KP_I_B3_FORMULA_HEADER_ID" localSheetId="72">#REF!</definedName>
    <definedName name="KP_5_KP_I_B3_FORMULA_HEADER_ID">#REF!</definedName>
    <definedName name="KP_5_KP_I_B3_IDSUB" localSheetId="67">'[34]5(KP-I)B.3'!#REF!</definedName>
    <definedName name="KP_5_KP_I_B3_IDSUB" localSheetId="69">'[34]5(KP-I)B.3'!#REF!</definedName>
    <definedName name="KP_5_KP_I_B3_IDSUB" localSheetId="65">'[34]5(KP-I)B.3'!#REF!</definedName>
    <definedName name="KP_5_KP_I_B3_IDSUB" localSheetId="4">'[34]5(KP-I)B.3'!#REF!</definedName>
    <definedName name="KP_5_KP_I_B3_IDSUB" localSheetId="1">'[34]5(KP-I)B.3'!#REF!</definedName>
    <definedName name="KP_5_KP_I_B3_IDSUB" localSheetId="3">'[34]5(KP-I)B.3'!#REF!</definedName>
    <definedName name="KP_5_KP_I_B3_IDSUB" localSheetId="2">'[34]5(KP-I)B.3'!#REF!</definedName>
    <definedName name="KP_5_KP_I_B3_IDSUB" localSheetId="5">'[35]5(KP-I)B.3'!#REF!</definedName>
    <definedName name="KP_5_KP_I_B3_IDSUB" localSheetId="7">'[35]5(KP-I)B.3'!#REF!</definedName>
    <definedName name="KP_5_KP_I_B3_IDSUB" localSheetId="6">'[35]5(KP-I)B.3'!#REF!</definedName>
    <definedName name="KP_5_KP_I_B3_IDSUB" localSheetId="10">'[34]5(KP-I)B.3'!#REF!</definedName>
    <definedName name="KP_5_KP_I_B3_IDSUB" localSheetId="11">'[35]5(KP-I)B.3'!#REF!</definedName>
    <definedName name="KP_5_KP_I_B3_IDSUB" localSheetId="17">'[34]5(KP-I)B.3'!#REF!</definedName>
    <definedName name="KP_5_KP_I_B3_IDSUB" localSheetId="19">'[34]5(KP-I)B.3'!#REF!</definedName>
    <definedName name="KP_5_KP_I_B3_IDSUB" localSheetId="20">'[34]5(KP-I)B.3'!#REF!</definedName>
    <definedName name="KP_5_KP_I_B3_IDSUB" localSheetId="23">'[34]5(KP-I)B.3'!#REF!</definedName>
    <definedName name="KP_5_KP_I_B3_IDSUB" localSheetId="15">'[34]5(KP-I)B.3'!#REF!</definedName>
    <definedName name="KP_5_KP_I_B3_IDSUB" localSheetId="21">'[34]5(KP-I)B.3'!#REF!</definedName>
    <definedName name="KP_5_KP_I_B3_IDSUB" localSheetId="22">'[34]5(KP-I)B.3'!#REF!</definedName>
    <definedName name="KP_5_KP_I_B3_IDSUB" localSheetId="18">'[34]5(KP-I)B.3'!#REF!</definedName>
    <definedName name="KP_5_KP_I_B3_IDSUB" localSheetId="25">'[34]5(KP-I)B.3'!#REF!</definedName>
    <definedName name="KP_5_KP_I_B3_IDSUB" localSheetId="24">'[34]5(KP-I)B.3'!#REF!</definedName>
    <definedName name="KP_5_KP_I_B3_IDSUB" localSheetId="27">'[34]5(KP-I)B.3'!#REF!</definedName>
    <definedName name="KP_5_KP_I_B3_IDSUB" localSheetId="30">'[34]5(KP-I)B.3'!#REF!</definedName>
    <definedName name="KP_5_KP_I_B3_IDSUB" localSheetId="26">'[34]5(KP-I)B.3'!#REF!</definedName>
    <definedName name="KP_5_KP_I_B3_IDSUB" localSheetId="28">'[34]5(KP-I)B.3'!#REF!</definedName>
    <definedName name="KP_5_KP_I_B3_IDSUB" localSheetId="29">'[34]5(KP-I)B.3'!#REF!</definedName>
    <definedName name="KP_5_KP_I_B3_IDSUB" localSheetId="32">'[34]5(KP-I)B.3'!#REF!</definedName>
    <definedName name="KP_5_KP_I_B3_IDSUB" localSheetId="33">'[34]5(KP-I)B.3'!#REF!</definedName>
    <definedName name="KP_5_KP_I_B3_IDSUB" localSheetId="38">'[34]5(KP-I)B.3'!#REF!</definedName>
    <definedName name="KP_5_KP_I_B3_IDSUB" localSheetId="37">'[34]5(KP-I)B.3'!#REF!</definedName>
    <definedName name="KP_5_KP_I_B3_IDSUB" localSheetId="34">'[34]5(KP-I)B.3'!#REF!</definedName>
    <definedName name="KP_5_KP_I_B3_IDSUB" localSheetId="39">'[34]5(KP-I)B.3'!#REF!</definedName>
    <definedName name="KP_5_KP_I_B3_IDSUB" localSheetId="35">'[34]5(KP-I)B.3'!#REF!</definedName>
    <definedName name="KP_5_KP_I_B3_IDSUB" localSheetId="36">'[34]5(KP-I)B.3'!#REF!</definedName>
    <definedName name="KP_5_KP_I_B3_IDSUB" localSheetId="31">'[34]5(KP-I)B.3'!#REF!</definedName>
    <definedName name="KP_5_KP_I_B3_IDSUB" localSheetId="41">'[34]5(KP-I)B.3'!#REF!</definedName>
    <definedName name="KP_5_KP_I_B3_IDSUB" localSheetId="40">'[34]5(KP-I)B.3'!#REF!</definedName>
    <definedName name="KP_5_KP_I_B3_IDSUB" localSheetId="54">'[34]5(KP-I)B.3'!#REF!</definedName>
    <definedName name="KP_5_KP_I_B3_IDSUB" localSheetId="42">'[34]5(KP-I)B.3'!#REF!</definedName>
    <definedName name="KP_5_KP_I_B3_IDSUB" localSheetId="44">'[34]5(KP-I)B.3'!#REF!</definedName>
    <definedName name="KP_5_KP_I_B3_IDSUB" localSheetId="48">'[34]5(KP-I)B.3'!#REF!</definedName>
    <definedName name="KP_5_KP_I_B3_IDSUB" localSheetId="51">'[34]5(KP-I)B.3'!#REF!</definedName>
    <definedName name="KP_5_KP_I_B3_IDSUB" localSheetId="45">'[34]5(KP-I)B.3'!#REF!</definedName>
    <definedName name="KP_5_KP_I_B3_IDSUB" localSheetId="46">'[34]5(KP-I)B.3'!#REF!</definedName>
    <definedName name="KP_5_KP_I_B3_IDSUB" localSheetId="47">'[34]5(KP-I)B.3'!#REF!</definedName>
    <definedName name="KP_5_KP_I_B3_IDSUB" localSheetId="50">'[34]5(KP-I)B.3'!#REF!</definedName>
    <definedName name="KP_5_KP_I_B3_IDSUB" localSheetId="53">'[34]5(KP-I)B.3'!#REF!</definedName>
    <definedName name="KP_5_KP_I_B3_IDSUB" localSheetId="52">'[34]5(KP-I)B.3'!#REF!</definedName>
    <definedName name="KP_5_KP_I_B3_IDSUB" localSheetId="57">'[34]5(KP-I)B.3'!#REF!</definedName>
    <definedName name="KP_5_KP_I_B3_IDSUB" localSheetId="60">'[34]5(KP-I)B.3'!#REF!</definedName>
    <definedName name="KP_5_KP_I_B3_IDSUB" localSheetId="59">'[34]5(KP-I)B.3'!#REF!</definedName>
    <definedName name="KP_5_KP_I_B3_IDSUB" localSheetId="58">'[34]5(KP-I)B.3'!#REF!</definedName>
    <definedName name="KP_5_KP_I_B3_IDSUB" localSheetId="61">'[34]5(KP-I)B.3'!#REF!</definedName>
    <definedName name="KP_5_KP_I_B3_IDSUB" localSheetId="56">'[34]5(KP-I)B.3'!#REF!</definedName>
    <definedName name="KP_5_KP_I_B3_IDSUB" localSheetId="55">'[34]5(KP-I)B.3'!#REF!</definedName>
    <definedName name="KP_5_KP_I_B3_IDSUB" localSheetId="62">'[34]5(KP-I)B.3'!#REF!</definedName>
    <definedName name="KP_5_KP_I_B3_IDSUB" localSheetId="66">'[34]5(KP-I)B.3'!#REF!</definedName>
    <definedName name="KP_5_KP_I_B3_IDSUB" localSheetId="63">'[34]5(KP-I)B.3'!#REF!</definedName>
    <definedName name="KP_5_KP_I_B3_IDSUB" localSheetId="70">'[34]5(KP-I)B.3'!#REF!</definedName>
    <definedName name="KP_5_KP_I_B3_IDSUB" localSheetId="71">'[34]5(KP-I)B.3'!#REF!</definedName>
    <definedName name="KP_5_KP_I_B3_IDSUB" localSheetId="68">'[34]5(KP-I)B.3'!#REF!</definedName>
    <definedName name="KP_5_KP_I_B3_IDSUB" localSheetId="64">'[34]5(KP-I)B.3'!#REF!</definedName>
    <definedName name="KP_5_KP_I_B3_IDSUB" localSheetId="73">'[34]5(KP-I)B.3'!#REF!</definedName>
    <definedName name="KP_5_KP_I_B3_IDSUB" localSheetId="74">'[34]5(KP-I)B.3'!#REF!</definedName>
    <definedName name="KP_5_KP_I_B3_IDSUB" localSheetId="75">'[34]5(KP-I)B.3'!#REF!</definedName>
    <definedName name="KP_5_KP_I_B3_IDSUB" localSheetId="72">'[34]5(KP-I)B.3'!#REF!</definedName>
    <definedName name="KP_5_KP_I_B3_IDSUB">'[34]5(KP-I)B.3'!#REF!</definedName>
    <definedName name="KP_5_KP_I_B3_LOCKCELLS" localSheetId="67">#REF!</definedName>
    <definedName name="KP_5_KP_I_B3_LOCKCELLS" localSheetId="69">#REF!</definedName>
    <definedName name="KP_5_KP_I_B3_LOCKCELLS" localSheetId="65">#REF!</definedName>
    <definedName name="KP_5_KP_I_B3_LOCKCELLS" localSheetId="4">#REF!</definedName>
    <definedName name="KP_5_KP_I_B3_LOCKCELLS" localSheetId="1">#REF!</definedName>
    <definedName name="KP_5_KP_I_B3_LOCKCELLS" localSheetId="3">#REF!</definedName>
    <definedName name="KP_5_KP_I_B3_LOCKCELLS" localSheetId="2">#REF!</definedName>
    <definedName name="KP_5_KP_I_B3_LOCKCELLS" localSheetId="5">#REF!</definedName>
    <definedName name="KP_5_KP_I_B3_LOCKCELLS" localSheetId="7">#REF!</definedName>
    <definedName name="KP_5_KP_I_B3_LOCKCELLS" localSheetId="6">#REF!</definedName>
    <definedName name="KP_5_KP_I_B3_LOCKCELLS" localSheetId="10">#REF!</definedName>
    <definedName name="KP_5_KP_I_B3_LOCKCELLS" localSheetId="11">#REF!</definedName>
    <definedName name="KP_5_KP_I_B3_LOCKCELLS" localSheetId="17">#REF!</definedName>
    <definedName name="KP_5_KP_I_B3_LOCKCELLS" localSheetId="19">#REF!</definedName>
    <definedName name="KP_5_KP_I_B3_LOCKCELLS" localSheetId="20">#REF!</definedName>
    <definedName name="KP_5_KP_I_B3_LOCKCELLS" localSheetId="23">#REF!</definedName>
    <definedName name="KP_5_KP_I_B3_LOCKCELLS" localSheetId="15">#REF!</definedName>
    <definedName name="KP_5_KP_I_B3_LOCKCELLS" localSheetId="21">#REF!</definedName>
    <definedName name="KP_5_KP_I_B3_LOCKCELLS" localSheetId="22">#REF!</definedName>
    <definedName name="KP_5_KP_I_B3_LOCKCELLS" localSheetId="18">#REF!</definedName>
    <definedName name="KP_5_KP_I_B3_LOCKCELLS" localSheetId="25">#REF!</definedName>
    <definedName name="KP_5_KP_I_B3_LOCKCELLS" localSheetId="24">#REF!</definedName>
    <definedName name="KP_5_KP_I_B3_LOCKCELLS" localSheetId="27">#REF!</definedName>
    <definedName name="KP_5_KP_I_B3_LOCKCELLS" localSheetId="30">#REF!</definedName>
    <definedName name="KP_5_KP_I_B3_LOCKCELLS" localSheetId="26">#REF!</definedName>
    <definedName name="KP_5_KP_I_B3_LOCKCELLS" localSheetId="28">#REF!</definedName>
    <definedName name="KP_5_KP_I_B3_LOCKCELLS" localSheetId="29">#REF!</definedName>
    <definedName name="KP_5_KP_I_B3_LOCKCELLS" localSheetId="32">#REF!</definedName>
    <definedName name="KP_5_KP_I_B3_LOCKCELLS" localSheetId="33">#REF!</definedName>
    <definedName name="KP_5_KP_I_B3_LOCKCELLS" localSheetId="38">#REF!</definedName>
    <definedName name="KP_5_KP_I_B3_LOCKCELLS" localSheetId="37">#REF!</definedName>
    <definedName name="KP_5_KP_I_B3_LOCKCELLS" localSheetId="34">#REF!</definedName>
    <definedName name="KP_5_KP_I_B3_LOCKCELLS" localSheetId="39">#REF!</definedName>
    <definedName name="KP_5_KP_I_B3_LOCKCELLS" localSheetId="35">#REF!</definedName>
    <definedName name="KP_5_KP_I_B3_LOCKCELLS" localSheetId="36">#REF!</definedName>
    <definedName name="KP_5_KP_I_B3_LOCKCELLS" localSheetId="31">#REF!</definedName>
    <definedName name="KP_5_KP_I_B3_LOCKCELLS" localSheetId="41">#REF!</definedName>
    <definedName name="KP_5_KP_I_B3_LOCKCELLS" localSheetId="40">#REF!</definedName>
    <definedName name="KP_5_KP_I_B3_LOCKCELLS" localSheetId="54">#REF!</definedName>
    <definedName name="KP_5_KP_I_B3_LOCKCELLS" localSheetId="42">#REF!</definedName>
    <definedName name="KP_5_KP_I_B3_LOCKCELLS" localSheetId="44">#REF!</definedName>
    <definedName name="KP_5_KP_I_B3_LOCKCELLS" localSheetId="48">#REF!</definedName>
    <definedName name="KP_5_KP_I_B3_LOCKCELLS" localSheetId="51">#REF!</definedName>
    <definedName name="KP_5_KP_I_B3_LOCKCELLS" localSheetId="45">#REF!</definedName>
    <definedName name="KP_5_KP_I_B3_LOCKCELLS" localSheetId="46">#REF!</definedName>
    <definedName name="KP_5_KP_I_B3_LOCKCELLS" localSheetId="47">#REF!</definedName>
    <definedName name="KP_5_KP_I_B3_LOCKCELLS" localSheetId="50">#REF!</definedName>
    <definedName name="KP_5_KP_I_B3_LOCKCELLS" localSheetId="53">#REF!</definedName>
    <definedName name="KP_5_KP_I_B3_LOCKCELLS" localSheetId="52">#REF!</definedName>
    <definedName name="KP_5_KP_I_B3_LOCKCELLS" localSheetId="57">#REF!</definedName>
    <definedName name="KP_5_KP_I_B3_LOCKCELLS" localSheetId="60">#REF!</definedName>
    <definedName name="KP_5_KP_I_B3_LOCKCELLS" localSheetId="59">#REF!</definedName>
    <definedName name="KP_5_KP_I_B3_LOCKCELLS" localSheetId="58">#REF!</definedName>
    <definedName name="KP_5_KP_I_B3_LOCKCELLS" localSheetId="61">#REF!</definedName>
    <definedName name="KP_5_KP_I_B3_LOCKCELLS" localSheetId="56">#REF!</definedName>
    <definedName name="KP_5_KP_I_B3_LOCKCELLS" localSheetId="55">#REF!</definedName>
    <definedName name="KP_5_KP_I_B3_LOCKCELLS" localSheetId="62">#REF!</definedName>
    <definedName name="KP_5_KP_I_B3_LOCKCELLS" localSheetId="66">#REF!</definedName>
    <definedName name="KP_5_KP_I_B3_LOCKCELLS" localSheetId="63">#REF!</definedName>
    <definedName name="KP_5_KP_I_B3_LOCKCELLS" localSheetId="70">#REF!</definedName>
    <definedName name="KP_5_KP_I_B3_LOCKCELLS" localSheetId="71">#REF!</definedName>
    <definedName name="KP_5_KP_I_B3_LOCKCELLS" localSheetId="68">#REF!</definedName>
    <definedName name="KP_5_KP_I_B3_LOCKCELLS" localSheetId="64">#REF!</definedName>
    <definedName name="KP_5_KP_I_B3_LOCKCELLS" localSheetId="73">#REF!</definedName>
    <definedName name="KP_5_KP_I_B3_LOCKCELLS" localSheetId="74">#REF!</definedName>
    <definedName name="KP_5_KP_I_B3_LOCKCELLS" localSheetId="75">#REF!</definedName>
    <definedName name="KP_5_KP_I_B3_LOCKCELLS" localSheetId="72">#REF!</definedName>
    <definedName name="KP_5_KP_I_B3_LOCKCELLS">#REF!</definedName>
    <definedName name="KP_5_KP_I_B4_ADD" localSheetId="67">'[34]5(KP-I)B.4'!#REF!</definedName>
    <definedName name="KP_5_KP_I_B4_ADD" localSheetId="69">'[34]5(KP-I)B.4'!#REF!</definedName>
    <definedName name="KP_5_KP_I_B4_ADD" localSheetId="65">'[34]5(KP-I)B.4'!#REF!</definedName>
    <definedName name="KP_5_KP_I_B4_ADD" localSheetId="4">'[34]5(KP-I)B.4'!#REF!</definedName>
    <definedName name="KP_5_KP_I_B4_ADD" localSheetId="1">'[34]5(KP-I)B.4'!#REF!</definedName>
    <definedName name="KP_5_KP_I_B4_ADD" localSheetId="3">'[34]5(KP-I)B.4'!#REF!</definedName>
    <definedName name="KP_5_KP_I_B4_ADD" localSheetId="2">'[34]5(KP-I)B.4'!#REF!</definedName>
    <definedName name="KP_5_KP_I_B4_ADD" localSheetId="5">'[35]5(KP-I)B.4'!#REF!</definedName>
    <definedName name="KP_5_KP_I_B4_ADD" localSheetId="7">'[35]5(KP-I)B.4'!#REF!</definedName>
    <definedName name="KP_5_KP_I_B4_ADD" localSheetId="6">'[35]5(KP-I)B.4'!#REF!</definedName>
    <definedName name="KP_5_KP_I_B4_ADD" localSheetId="10">'[34]5(KP-I)B.4'!#REF!</definedName>
    <definedName name="KP_5_KP_I_B4_ADD" localSheetId="11">'[35]5(KP-I)B.4'!#REF!</definedName>
    <definedName name="KP_5_KP_I_B4_ADD" localSheetId="17">'[34]5(KP-I)B.4'!#REF!</definedName>
    <definedName name="KP_5_KP_I_B4_ADD" localSheetId="19">'[34]5(KP-I)B.4'!#REF!</definedName>
    <definedName name="KP_5_KP_I_B4_ADD" localSheetId="20">'[34]5(KP-I)B.4'!#REF!</definedName>
    <definedName name="KP_5_KP_I_B4_ADD" localSheetId="23">'[34]5(KP-I)B.4'!#REF!</definedName>
    <definedName name="KP_5_KP_I_B4_ADD" localSheetId="15">'[34]5(KP-I)B.4'!#REF!</definedName>
    <definedName name="KP_5_KP_I_B4_ADD" localSheetId="21">'[34]5(KP-I)B.4'!#REF!</definedName>
    <definedName name="KP_5_KP_I_B4_ADD" localSheetId="22">'[34]5(KP-I)B.4'!#REF!</definedName>
    <definedName name="KP_5_KP_I_B4_ADD" localSheetId="18">'[34]5(KP-I)B.4'!#REF!</definedName>
    <definedName name="KP_5_KP_I_B4_ADD" localSheetId="25">'[34]5(KP-I)B.4'!#REF!</definedName>
    <definedName name="KP_5_KP_I_B4_ADD" localSheetId="24">'[34]5(KP-I)B.4'!#REF!</definedName>
    <definedName name="KP_5_KP_I_B4_ADD" localSheetId="27">'[34]5(KP-I)B.4'!#REF!</definedName>
    <definedName name="KP_5_KP_I_B4_ADD" localSheetId="30">'[34]5(KP-I)B.4'!#REF!</definedName>
    <definedName name="KP_5_KP_I_B4_ADD" localSheetId="26">'[34]5(KP-I)B.4'!#REF!</definedName>
    <definedName name="KP_5_KP_I_B4_ADD" localSheetId="28">'[34]5(KP-I)B.4'!#REF!</definedName>
    <definedName name="KP_5_KP_I_B4_ADD" localSheetId="29">'[34]5(KP-I)B.4'!#REF!</definedName>
    <definedName name="KP_5_KP_I_B4_ADD" localSheetId="32">'[34]5(KP-I)B.4'!#REF!</definedName>
    <definedName name="KP_5_KP_I_B4_ADD" localSheetId="33">'[34]5(KP-I)B.4'!#REF!</definedName>
    <definedName name="KP_5_KP_I_B4_ADD" localSheetId="38">'[34]5(KP-I)B.4'!#REF!</definedName>
    <definedName name="KP_5_KP_I_B4_ADD" localSheetId="37">'[34]5(KP-I)B.4'!#REF!</definedName>
    <definedName name="KP_5_KP_I_B4_ADD" localSheetId="34">'[34]5(KP-I)B.4'!#REF!</definedName>
    <definedName name="KP_5_KP_I_B4_ADD" localSheetId="39">'[34]5(KP-I)B.4'!#REF!</definedName>
    <definedName name="KP_5_KP_I_B4_ADD" localSheetId="35">'[34]5(KP-I)B.4'!#REF!</definedName>
    <definedName name="KP_5_KP_I_B4_ADD" localSheetId="36">'[34]5(KP-I)B.4'!#REF!</definedName>
    <definedName name="KP_5_KP_I_B4_ADD" localSheetId="31">'[34]5(KP-I)B.4'!#REF!</definedName>
    <definedName name="KP_5_KP_I_B4_ADD" localSheetId="41">'[34]5(KP-I)B.4'!#REF!</definedName>
    <definedName name="KP_5_KP_I_B4_ADD" localSheetId="40">'[34]5(KP-I)B.4'!#REF!</definedName>
    <definedName name="KP_5_KP_I_B4_ADD" localSheetId="54">'[34]5(KP-I)B.4'!#REF!</definedName>
    <definedName name="KP_5_KP_I_B4_ADD" localSheetId="42">'[34]5(KP-I)B.4'!#REF!</definedName>
    <definedName name="KP_5_KP_I_B4_ADD" localSheetId="44">'[34]5(KP-I)B.4'!#REF!</definedName>
    <definedName name="KP_5_KP_I_B4_ADD" localSheetId="48">'[34]5(KP-I)B.4'!#REF!</definedName>
    <definedName name="KP_5_KP_I_B4_ADD" localSheetId="51">'[34]5(KP-I)B.4'!#REF!</definedName>
    <definedName name="KP_5_KP_I_B4_ADD" localSheetId="45">'[34]5(KP-I)B.4'!#REF!</definedName>
    <definedName name="KP_5_KP_I_B4_ADD" localSheetId="46">'[34]5(KP-I)B.4'!#REF!</definedName>
    <definedName name="KP_5_KP_I_B4_ADD" localSheetId="47">'[34]5(KP-I)B.4'!#REF!</definedName>
    <definedName name="KP_5_KP_I_B4_ADD" localSheetId="50">'[34]5(KP-I)B.4'!#REF!</definedName>
    <definedName name="KP_5_KP_I_B4_ADD" localSheetId="53">'[34]5(KP-I)B.4'!#REF!</definedName>
    <definedName name="KP_5_KP_I_B4_ADD" localSheetId="52">'[34]5(KP-I)B.4'!#REF!</definedName>
    <definedName name="KP_5_KP_I_B4_ADD" localSheetId="57">'[34]5(KP-I)B.4'!#REF!</definedName>
    <definedName name="KP_5_KP_I_B4_ADD" localSheetId="60">'[34]5(KP-I)B.4'!#REF!</definedName>
    <definedName name="KP_5_KP_I_B4_ADD" localSheetId="59">'[34]5(KP-I)B.4'!#REF!</definedName>
    <definedName name="KP_5_KP_I_B4_ADD" localSheetId="58">'[34]5(KP-I)B.4'!#REF!</definedName>
    <definedName name="KP_5_KP_I_B4_ADD" localSheetId="61">'[34]5(KP-I)B.4'!#REF!</definedName>
    <definedName name="KP_5_KP_I_B4_ADD" localSheetId="56">'[34]5(KP-I)B.4'!#REF!</definedName>
    <definedName name="KP_5_KP_I_B4_ADD" localSheetId="55">'[34]5(KP-I)B.4'!#REF!</definedName>
    <definedName name="KP_5_KP_I_B4_ADD" localSheetId="62">'[34]5(KP-I)B.4'!#REF!</definedName>
    <definedName name="KP_5_KP_I_B4_ADD" localSheetId="66">'[34]5(KP-I)B.4'!#REF!</definedName>
    <definedName name="KP_5_KP_I_B4_ADD" localSheetId="63">'[34]5(KP-I)B.4'!#REF!</definedName>
    <definedName name="KP_5_KP_I_B4_ADD" localSheetId="70">'[34]5(KP-I)B.4'!#REF!</definedName>
    <definedName name="KP_5_KP_I_B4_ADD" localSheetId="71">'[34]5(KP-I)B.4'!#REF!</definedName>
    <definedName name="KP_5_KP_I_B4_ADD" localSheetId="68">'[34]5(KP-I)B.4'!#REF!</definedName>
    <definedName name="KP_5_KP_I_B4_ADD" localSheetId="64">'[34]5(KP-I)B.4'!#REF!</definedName>
    <definedName name="KP_5_KP_I_B4_ADD" localSheetId="73">'[34]5(KP-I)B.4'!#REF!</definedName>
    <definedName name="KP_5_KP_I_B4_ADD" localSheetId="74">'[34]5(KP-I)B.4'!#REF!</definedName>
    <definedName name="KP_5_KP_I_B4_ADD" localSheetId="75">'[34]5(KP-I)B.4'!#REF!</definedName>
    <definedName name="KP_5_KP_I_B4_ADD" localSheetId="72">'[34]5(KP-I)B.4'!#REF!</definedName>
    <definedName name="KP_5_KP_I_B4_ADD">'[34]5(KP-I)B.4'!#REF!</definedName>
    <definedName name="KP_5_KP_I_B4_FORMULA_HEADER_ID" localSheetId="67">#REF!</definedName>
    <definedName name="KP_5_KP_I_B4_FORMULA_HEADER_ID" localSheetId="69">#REF!</definedName>
    <definedName name="KP_5_KP_I_B4_FORMULA_HEADER_ID" localSheetId="65">#REF!</definedName>
    <definedName name="KP_5_KP_I_B4_FORMULA_HEADER_ID" localSheetId="4">#REF!</definedName>
    <definedName name="KP_5_KP_I_B4_FORMULA_HEADER_ID" localSheetId="1">#REF!</definedName>
    <definedName name="KP_5_KP_I_B4_FORMULA_HEADER_ID" localSheetId="3">#REF!</definedName>
    <definedName name="KP_5_KP_I_B4_FORMULA_HEADER_ID" localSheetId="2">#REF!</definedName>
    <definedName name="KP_5_KP_I_B4_FORMULA_HEADER_ID" localSheetId="5">#REF!</definedName>
    <definedName name="KP_5_KP_I_B4_FORMULA_HEADER_ID" localSheetId="7">#REF!</definedName>
    <definedName name="KP_5_KP_I_B4_FORMULA_HEADER_ID" localSheetId="6">#REF!</definedName>
    <definedName name="KP_5_KP_I_B4_FORMULA_HEADER_ID" localSheetId="10">#REF!</definedName>
    <definedName name="KP_5_KP_I_B4_FORMULA_HEADER_ID" localSheetId="11">#REF!</definedName>
    <definedName name="KP_5_KP_I_B4_FORMULA_HEADER_ID" localSheetId="17">#REF!</definedName>
    <definedName name="KP_5_KP_I_B4_FORMULA_HEADER_ID" localSheetId="19">#REF!</definedName>
    <definedName name="KP_5_KP_I_B4_FORMULA_HEADER_ID" localSheetId="20">#REF!</definedName>
    <definedName name="KP_5_KP_I_B4_FORMULA_HEADER_ID" localSheetId="23">#REF!</definedName>
    <definedName name="KP_5_KP_I_B4_FORMULA_HEADER_ID" localSheetId="15">#REF!</definedName>
    <definedName name="KP_5_KP_I_B4_FORMULA_HEADER_ID" localSheetId="21">#REF!</definedName>
    <definedName name="KP_5_KP_I_B4_FORMULA_HEADER_ID" localSheetId="22">#REF!</definedName>
    <definedName name="KP_5_KP_I_B4_FORMULA_HEADER_ID" localSheetId="18">#REF!</definedName>
    <definedName name="KP_5_KP_I_B4_FORMULA_HEADER_ID" localSheetId="25">#REF!</definedName>
    <definedName name="KP_5_KP_I_B4_FORMULA_HEADER_ID" localSheetId="24">#REF!</definedName>
    <definedName name="KP_5_KP_I_B4_FORMULA_HEADER_ID" localSheetId="27">#REF!</definedName>
    <definedName name="KP_5_KP_I_B4_FORMULA_HEADER_ID" localSheetId="30">#REF!</definedName>
    <definedName name="KP_5_KP_I_B4_FORMULA_HEADER_ID" localSheetId="26">#REF!</definedName>
    <definedName name="KP_5_KP_I_B4_FORMULA_HEADER_ID" localSheetId="28">#REF!</definedName>
    <definedName name="KP_5_KP_I_B4_FORMULA_HEADER_ID" localSheetId="29">#REF!</definedName>
    <definedName name="KP_5_KP_I_B4_FORMULA_HEADER_ID" localSheetId="32">#REF!</definedName>
    <definedName name="KP_5_KP_I_B4_FORMULA_HEADER_ID" localSheetId="33">#REF!</definedName>
    <definedName name="KP_5_KP_I_B4_FORMULA_HEADER_ID" localSheetId="38">#REF!</definedName>
    <definedName name="KP_5_KP_I_B4_FORMULA_HEADER_ID" localSheetId="37">#REF!</definedName>
    <definedName name="KP_5_KP_I_B4_FORMULA_HEADER_ID" localSheetId="34">#REF!</definedName>
    <definedName name="KP_5_KP_I_B4_FORMULA_HEADER_ID" localSheetId="39">#REF!</definedName>
    <definedName name="KP_5_KP_I_B4_FORMULA_HEADER_ID" localSheetId="35">#REF!</definedName>
    <definedName name="KP_5_KP_I_B4_FORMULA_HEADER_ID" localSheetId="36">#REF!</definedName>
    <definedName name="KP_5_KP_I_B4_FORMULA_HEADER_ID" localSheetId="31">#REF!</definedName>
    <definedName name="KP_5_KP_I_B4_FORMULA_HEADER_ID" localSheetId="41">#REF!</definedName>
    <definedName name="KP_5_KP_I_B4_FORMULA_HEADER_ID" localSheetId="40">#REF!</definedName>
    <definedName name="KP_5_KP_I_B4_FORMULA_HEADER_ID" localSheetId="54">#REF!</definedName>
    <definedName name="KP_5_KP_I_B4_FORMULA_HEADER_ID" localSheetId="42">#REF!</definedName>
    <definedName name="KP_5_KP_I_B4_FORMULA_HEADER_ID" localSheetId="44">#REF!</definedName>
    <definedName name="KP_5_KP_I_B4_FORMULA_HEADER_ID" localSheetId="48">#REF!</definedName>
    <definedName name="KP_5_KP_I_B4_FORMULA_HEADER_ID" localSheetId="51">#REF!</definedName>
    <definedName name="KP_5_KP_I_B4_FORMULA_HEADER_ID" localSheetId="45">#REF!</definedName>
    <definedName name="KP_5_KP_I_B4_FORMULA_HEADER_ID" localSheetId="46">#REF!</definedName>
    <definedName name="KP_5_KP_I_B4_FORMULA_HEADER_ID" localSheetId="47">#REF!</definedName>
    <definedName name="KP_5_KP_I_B4_FORMULA_HEADER_ID" localSheetId="50">#REF!</definedName>
    <definedName name="KP_5_KP_I_B4_FORMULA_HEADER_ID" localSheetId="53">#REF!</definedName>
    <definedName name="KP_5_KP_I_B4_FORMULA_HEADER_ID" localSheetId="52">#REF!</definedName>
    <definedName name="KP_5_KP_I_B4_FORMULA_HEADER_ID" localSheetId="57">#REF!</definedName>
    <definedName name="KP_5_KP_I_B4_FORMULA_HEADER_ID" localSheetId="60">#REF!</definedName>
    <definedName name="KP_5_KP_I_B4_FORMULA_HEADER_ID" localSheetId="59">#REF!</definedName>
    <definedName name="KP_5_KP_I_B4_FORMULA_HEADER_ID" localSheetId="58">#REF!</definedName>
    <definedName name="KP_5_KP_I_B4_FORMULA_HEADER_ID" localSheetId="61">#REF!</definedName>
    <definedName name="KP_5_KP_I_B4_FORMULA_HEADER_ID" localSheetId="56">#REF!</definedName>
    <definedName name="KP_5_KP_I_B4_FORMULA_HEADER_ID" localSheetId="55">#REF!</definedName>
    <definedName name="KP_5_KP_I_B4_FORMULA_HEADER_ID" localSheetId="62">#REF!</definedName>
    <definedName name="KP_5_KP_I_B4_FORMULA_HEADER_ID" localSheetId="66">#REF!</definedName>
    <definedName name="KP_5_KP_I_B4_FORMULA_HEADER_ID" localSheetId="63">#REF!</definedName>
    <definedName name="KP_5_KP_I_B4_FORMULA_HEADER_ID" localSheetId="70">#REF!</definedName>
    <definedName name="KP_5_KP_I_B4_FORMULA_HEADER_ID" localSheetId="71">#REF!</definedName>
    <definedName name="KP_5_KP_I_B4_FORMULA_HEADER_ID" localSheetId="68">#REF!</definedName>
    <definedName name="KP_5_KP_I_B4_FORMULA_HEADER_ID" localSheetId="64">#REF!</definedName>
    <definedName name="KP_5_KP_I_B4_FORMULA_HEADER_ID" localSheetId="73">#REF!</definedName>
    <definedName name="KP_5_KP_I_B4_FORMULA_HEADER_ID" localSheetId="74">#REF!</definedName>
    <definedName name="KP_5_KP_I_B4_FORMULA_HEADER_ID" localSheetId="75">#REF!</definedName>
    <definedName name="KP_5_KP_I_B4_FORMULA_HEADER_ID" localSheetId="72">#REF!</definedName>
    <definedName name="KP_5_KP_I_B4_FORMULA_HEADER_ID">#REF!</definedName>
    <definedName name="KP_5_KP_I_B4_IDSUB" localSheetId="67">'[34]5(KP-I)B.4'!#REF!</definedName>
    <definedName name="KP_5_KP_I_B4_IDSUB" localSheetId="69">'[34]5(KP-I)B.4'!#REF!</definedName>
    <definedName name="KP_5_KP_I_B4_IDSUB" localSheetId="65">'[34]5(KP-I)B.4'!#REF!</definedName>
    <definedName name="KP_5_KP_I_B4_IDSUB" localSheetId="4">'[34]5(KP-I)B.4'!#REF!</definedName>
    <definedName name="KP_5_KP_I_B4_IDSUB" localSheetId="1">'[34]5(KP-I)B.4'!#REF!</definedName>
    <definedName name="KP_5_KP_I_B4_IDSUB" localSheetId="3">'[34]5(KP-I)B.4'!#REF!</definedName>
    <definedName name="KP_5_KP_I_B4_IDSUB" localSheetId="2">'[34]5(KP-I)B.4'!#REF!</definedName>
    <definedName name="KP_5_KP_I_B4_IDSUB" localSheetId="5">'[35]5(KP-I)B.4'!#REF!</definedName>
    <definedName name="KP_5_KP_I_B4_IDSUB" localSheetId="7">'[35]5(KP-I)B.4'!#REF!</definedName>
    <definedName name="KP_5_KP_I_B4_IDSUB" localSheetId="6">'[35]5(KP-I)B.4'!#REF!</definedName>
    <definedName name="KP_5_KP_I_B4_IDSUB" localSheetId="10">'[34]5(KP-I)B.4'!#REF!</definedName>
    <definedName name="KP_5_KP_I_B4_IDSUB" localSheetId="11">'[35]5(KP-I)B.4'!#REF!</definedName>
    <definedName name="KP_5_KP_I_B4_IDSUB" localSheetId="17">'[34]5(KP-I)B.4'!#REF!</definedName>
    <definedName name="KP_5_KP_I_B4_IDSUB" localSheetId="19">'[34]5(KP-I)B.4'!#REF!</definedName>
    <definedName name="KP_5_KP_I_B4_IDSUB" localSheetId="20">'[34]5(KP-I)B.4'!#REF!</definedName>
    <definedName name="KP_5_KP_I_B4_IDSUB" localSheetId="23">'[34]5(KP-I)B.4'!#REF!</definedName>
    <definedName name="KP_5_KP_I_B4_IDSUB" localSheetId="15">'[34]5(KP-I)B.4'!#REF!</definedName>
    <definedName name="KP_5_KP_I_B4_IDSUB" localSheetId="21">'[34]5(KP-I)B.4'!#REF!</definedName>
    <definedName name="KP_5_KP_I_B4_IDSUB" localSheetId="22">'[34]5(KP-I)B.4'!#REF!</definedName>
    <definedName name="KP_5_KP_I_B4_IDSUB" localSheetId="18">'[34]5(KP-I)B.4'!#REF!</definedName>
    <definedName name="KP_5_KP_I_B4_IDSUB" localSheetId="25">'[34]5(KP-I)B.4'!#REF!</definedName>
    <definedName name="KP_5_KP_I_B4_IDSUB" localSheetId="24">'[34]5(KP-I)B.4'!#REF!</definedName>
    <definedName name="KP_5_KP_I_B4_IDSUB" localSheetId="27">'[34]5(KP-I)B.4'!#REF!</definedName>
    <definedName name="KP_5_KP_I_B4_IDSUB" localSheetId="30">'[34]5(KP-I)B.4'!#REF!</definedName>
    <definedName name="KP_5_KP_I_B4_IDSUB" localSheetId="26">'[34]5(KP-I)B.4'!#REF!</definedName>
    <definedName name="KP_5_KP_I_B4_IDSUB" localSheetId="28">'[34]5(KP-I)B.4'!#REF!</definedName>
    <definedName name="KP_5_KP_I_B4_IDSUB" localSheetId="29">'[34]5(KP-I)B.4'!#REF!</definedName>
    <definedName name="KP_5_KP_I_B4_IDSUB" localSheetId="32">'[34]5(KP-I)B.4'!#REF!</definedName>
    <definedName name="KP_5_KP_I_B4_IDSUB" localSheetId="33">'[34]5(KP-I)B.4'!#REF!</definedName>
    <definedName name="KP_5_KP_I_B4_IDSUB" localSheetId="38">'[34]5(KP-I)B.4'!#REF!</definedName>
    <definedName name="KP_5_KP_I_B4_IDSUB" localSheetId="37">'[34]5(KP-I)B.4'!#REF!</definedName>
    <definedName name="KP_5_KP_I_B4_IDSUB" localSheetId="34">'[34]5(KP-I)B.4'!#REF!</definedName>
    <definedName name="KP_5_KP_I_B4_IDSUB" localSheetId="39">'[34]5(KP-I)B.4'!#REF!</definedName>
    <definedName name="KP_5_KP_I_B4_IDSUB" localSheetId="35">'[34]5(KP-I)B.4'!#REF!</definedName>
    <definedName name="KP_5_KP_I_B4_IDSUB" localSheetId="36">'[34]5(KP-I)B.4'!#REF!</definedName>
    <definedName name="KP_5_KP_I_B4_IDSUB" localSheetId="31">'[34]5(KP-I)B.4'!#REF!</definedName>
    <definedName name="KP_5_KP_I_B4_IDSUB" localSheetId="41">'[34]5(KP-I)B.4'!#REF!</definedName>
    <definedName name="KP_5_KP_I_B4_IDSUB" localSheetId="40">'[34]5(KP-I)B.4'!#REF!</definedName>
    <definedName name="KP_5_KP_I_B4_IDSUB" localSheetId="54">'[34]5(KP-I)B.4'!#REF!</definedName>
    <definedName name="KP_5_KP_I_B4_IDSUB" localSheetId="42">'[34]5(KP-I)B.4'!#REF!</definedName>
    <definedName name="KP_5_KP_I_B4_IDSUB" localSheetId="44">'[34]5(KP-I)B.4'!#REF!</definedName>
    <definedName name="KP_5_KP_I_B4_IDSUB" localSheetId="48">'[34]5(KP-I)B.4'!#REF!</definedName>
    <definedName name="KP_5_KP_I_B4_IDSUB" localSheetId="51">'[34]5(KP-I)B.4'!#REF!</definedName>
    <definedName name="KP_5_KP_I_B4_IDSUB" localSheetId="45">'[34]5(KP-I)B.4'!#REF!</definedName>
    <definedName name="KP_5_KP_I_B4_IDSUB" localSheetId="46">'[34]5(KP-I)B.4'!#REF!</definedName>
    <definedName name="KP_5_KP_I_B4_IDSUB" localSheetId="47">'[34]5(KP-I)B.4'!#REF!</definedName>
    <definedName name="KP_5_KP_I_B4_IDSUB" localSheetId="50">'[34]5(KP-I)B.4'!#REF!</definedName>
    <definedName name="KP_5_KP_I_B4_IDSUB" localSheetId="53">'[34]5(KP-I)B.4'!#REF!</definedName>
    <definedName name="KP_5_KP_I_B4_IDSUB" localSheetId="52">'[34]5(KP-I)B.4'!#REF!</definedName>
    <definedName name="KP_5_KP_I_B4_IDSUB" localSheetId="57">'[34]5(KP-I)B.4'!#REF!</definedName>
    <definedName name="KP_5_KP_I_B4_IDSUB" localSheetId="60">'[34]5(KP-I)B.4'!#REF!</definedName>
    <definedName name="KP_5_KP_I_B4_IDSUB" localSheetId="59">'[34]5(KP-I)B.4'!#REF!</definedName>
    <definedName name="KP_5_KP_I_B4_IDSUB" localSheetId="58">'[34]5(KP-I)B.4'!#REF!</definedName>
    <definedName name="KP_5_KP_I_B4_IDSUB" localSheetId="61">'[34]5(KP-I)B.4'!#REF!</definedName>
    <definedName name="KP_5_KP_I_B4_IDSUB" localSheetId="56">'[34]5(KP-I)B.4'!#REF!</definedName>
    <definedName name="KP_5_KP_I_B4_IDSUB" localSheetId="55">'[34]5(KP-I)B.4'!#REF!</definedName>
    <definedName name="KP_5_KP_I_B4_IDSUB" localSheetId="62">'[34]5(KP-I)B.4'!#REF!</definedName>
    <definedName name="KP_5_KP_I_B4_IDSUB" localSheetId="66">'[34]5(KP-I)B.4'!#REF!</definedName>
    <definedName name="KP_5_KP_I_B4_IDSUB" localSheetId="63">'[34]5(KP-I)B.4'!#REF!</definedName>
    <definedName name="KP_5_KP_I_B4_IDSUB" localSheetId="70">'[34]5(KP-I)B.4'!#REF!</definedName>
    <definedName name="KP_5_KP_I_B4_IDSUB" localSheetId="71">'[34]5(KP-I)B.4'!#REF!</definedName>
    <definedName name="KP_5_KP_I_B4_IDSUB" localSheetId="68">'[34]5(KP-I)B.4'!#REF!</definedName>
    <definedName name="KP_5_KP_I_B4_IDSUB" localSheetId="64">'[34]5(KP-I)B.4'!#REF!</definedName>
    <definedName name="KP_5_KP_I_B4_IDSUB" localSheetId="73">'[34]5(KP-I)B.4'!#REF!</definedName>
    <definedName name="KP_5_KP_I_B4_IDSUB" localSheetId="74">'[34]5(KP-I)B.4'!#REF!</definedName>
    <definedName name="KP_5_KP_I_B4_IDSUB" localSheetId="75">'[34]5(KP-I)B.4'!#REF!</definedName>
    <definedName name="KP_5_KP_I_B4_IDSUB" localSheetId="72">'[34]5(KP-I)B.4'!#REF!</definedName>
    <definedName name="KP_5_KP_I_B4_IDSUB">'[34]5(KP-I)B.4'!#REF!</definedName>
    <definedName name="KP_5_KP_I_B4_LOCKCELLS" localSheetId="67">#REF!</definedName>
    <definedName name="KP_5_KP_I_B4_LOCKCELLS" localSheetId="69">#REF!</definedName>
    <definedName name="KP_5_KP_I_B4_LOCKCELLS" localSheetId="65">#REF!</definedName>
    <definedName name="KP_5_KP_I_B4_LOCKCELLS" localSheetId="4">#REF!</definedName>
    <definedName name="KP_5_KP_I_B4_LOCKCELLS" localSheetId="1">#REF!</definedName>
    <definedName name="KP_5_KP_I_B4_LOCKCELLS" localSheetId="3">#REF!</definedName>
    <definedName name="KP_5_KP_I_B4_LOCKCELLS" localSheetId="2">#REF!</definedName>
    <definedName name="KP_5_KP_I_B4_LOCKCELLS" localSheetId="5">#REF!</definedName>
    <definedName name="KP_5_KP_I_B4_LOCKCELLS" localSheetId="7">#REF!</definedName>
    <definedName name="KP_5_KP_I_B4_LOCKCELLS" localSheetId="6">#REF!</definedName>
    <definedName name="KP_5_KP_I_B4_LOCKCELLS" localSheetId="10">#REF!</definedName>
    <definedName name="KP_5_KP_I_B4_LOCKCELLS" localSheetId="11">#REF!</definedName>
    <definedName name="KP_5_KP_I_B4_LOCKCELLS" localSheetId="17">#REF!</definedName>
    <definedName name="KP_5_KP_I_B4_LOCKCELLS" localSheetId="19">#REF!</definedName>
    <definedName name="KP_5_KP_I_B4_LOCKCELLS" localSheetId="20">#REF!</definedName>
    <definedName name="KP_5_KP_I_B4_LOCKCELLS" localSheetId="23">#REF!</definedName>
    <definedName name="KP_5_KP_I_B4_LOCKCELLS" localSheetId="15">#REF!</definedName>
    <definedName name="KP_5_KP_I_B4_LOCKCELLS" localSheetId="21">#REF!</definedName>
    <definedName name="KP_5_KP_I_B4_LOCKCELLS" localSheetId="22">#REF!</definedName>
    <definedName name="KP_5_KP_I_B4_LOCKCELLS" localSheetId="18">#REF!</definedName>
    <definedName name="KP_5_KP_I_B4_LOCKCELLS" localSheetId="25">#REF!</definedName>
    <definedName name="KP_5_KP_I_B4_LOCKCELLS" localSheetId="24">#REF!</definedName>
    <definedName name="KP_5_KP_I_B4_LOCKCELLS" localSheetId="27">#REF!</definedName>
    <definedName name="KP_5_KP_I_B4_LOCKCELLS" localSheetId="30">#REF!</definedName>
    <definedName name="KP_5_KP_I_B4_LOCKCELLS" localSheetId="26">#REF!</definedName>
    <definedName name="KP_5_KP_I_B4_LOCKCELLS" localSheetId="28">#REF!</definedName>
    <definedName name="KP_5_KP_I_B4_LOCKCELLS" localSheetId="29">#REF!</definedName>
    <definedName name="KP_5_KP_I_B4_LOCKCELLS" localSheetId="32">#REF!</definedName>
    <definedName name="KP_5_KP_I_B4_LOCKCELLS" localSheetId="33">#REF!</definedName>
    <definedName name="KP_5_KP_I_B4_LOCKCELLS" localSheetId="38">#REF!</definedName>
    <definedName name="KP_5_KP_I_B4_LOCKCELLS" localSheetId="37">#REF!</definedName>
    <definedName name="KP_5_KP_I_B4_LOCKCELLS" localSheetId="34">#REF!</definedName>
    <definedName name="KP_5_KP_I_B4_LOCKCELLS" localSheetId="39">#REF!</definedName>
    <definedName name="KP_5_KP_I_B4_LOCKCELLS" localSheetId="35">#REF!</definedName>
    <definedName name="KP_5_KP_I_B4_LOCKCELLS" localSheetId="36">#REF!</definedName>
    <definedName name="KP_5_KP_I_B4_LOCKCELLS" localSheetId="31">#REF!</definedName>
    <definedName name="KP_5_KP_I_B4_LOCKCELLS" localSheetId="41">#REF!</definedName>
    <definedName name="KP_5_KP_I_B4_LOCKCELLS" localSheetId="40">#REF!</definedName>
    <definedName name="KP_5_KP_I_B4_LOCKCELLS" localSheetId="54">#REF!</definedName>
    <definedName name="KP_5_KP_I_B4_LOCKCELLS" localSheetId="42">#REF!</definedName>
    <definedName name="KP_5_KP_I_B4_LOCKCELLS" localSheetId="44">#REF!</definedName>
    <definedName name="KP_5_KP_I_B4_LOCKCELLS" localSheetId="48">#REF!</definedName>
    <definedName name="KP_5_KP_I_B4_LOCKCELLS" localSheetId="51">#REF!</definedName>
    <definedName name="KP_5_KP_I_B4_LOCKCELLS" localSheetId="45">#REF!</definedName>
    <definedName name="KP_5_KP_I_B4_LOCKCELLS" localSheetId="46">#REF!</definedName>
    <definedName name="KP_5_KP_I_B4_LOCKCELLS" localSheetId="47">#REF!</definedName>
    <definedName name="KP_5_KP_I_B4_LOCKCELLS" localSheetId="50">#REF!</definedName>
    <definedName name="KP_5_KP_I_B4_LOCKCELLS" localSheetId="53">#REF!</definedName>
    <definedName name="KP_5_KP_I_B4_LOCKCELLS" localSheetId="52">#REF!</definedName>
    <definedName name="KP_5_KP_I_B4_LOCKCELLS" localSheetId="57">#REF!</definedName>
    <definedName name="KP_5_KP_I_B4_LOCKCELLS" localSheetId="60">#REF!</definedName>
    <definedName name="KP_5_KP_I_B4_LOCKCELLS" localSheetId="59">#REF!</definedName>
    <definedName name="KP_5_KP_I_B4_LOCKCELLS" localSheetId="58">#REF!</definedName>
    <definedName name="KP_5_KP_I_B4_LOCKCELLS" localSheetId="61">#REF!</definedName>
    <definedName name="KP_5_KP_I_B4_LOCKCELLS" localSheetId="56">#REF!</definedName>
    <definedName name="KP_5_KP_I_B4_LOCKCELLS" localSheetId="55">#REF!</definedName>
    <definedName name="KP_5_KP_I_B4_LOCKCELLS" localSheetId="62">#REF!</definedName>
    <definedName name="KP_5_KP_I_B4_LOCKCELLS" localSheetId="66">#REF!</definedName>
    <definedName name="KP_5_KP_I_B4_LOCKCELLS" localSheetId="63">#REF!</definedName>
    <definedName name="KP_5_KP_I_B4_LOCKCELLS" localSheetId="70">#REF!</definedName>
    <definedName name="KP_5_KP_I_B4_LOCKCELLS" localSheetId="71">#REF!</definedName>
    <definedName name="KP_5_KP_I_B4_LOCKCELLS" localSheetId="68">#REF!</definedName>
    <definedName name="KP_5_KP_I_B4_LOCKCELLS" localSheetId="64">#REF!</definedName>
    <definedName name="KP_5_KP_I_B4_LOCKCELLS" localSheetId="73">#REF!</definedName>
    <definedName name="KP_5_KP_I_B4_LOCKCELLS" localSheetId="74">#REF!</definedName>
    <definedName name="KP_5_KP_I_B4_LOCKCELLS" localSheetId="75">#REF!</definedName>
    <definedName name="KP_5_KP_I_B4_LOCKCELLS" localSheetId="72">#REF!</definedName>
    <definedName name="KP_5_KP_I_B4_LOCKCELLS">#REF!</definedName>
    <definedName name="KP_5_KP_II_1_A11_DYN_REGION" localSheetId="1">#REF!</definedName>
    <definedName name="KP_5_KP_II_1_A11_DYN_REGION" localSheetId="5">#REF!</definedName>
    <definedName name="KP_5_KP_II_1_A11_DYN_REGION" localSheetId="7">#REF!</definedName>
    <definedName name="KP_5_KP_II_1_A11_DYN_REGION" localSheetId="10">#REF!</definedName>
    <definedName name="KP_5_KP_II_1_A11_DYN_REGION" localSheetId="17">#REF!</definedName>
    <definedName name="KP_5_KP_II_1_A11_DYN_REGION" localSheetId="15">#REF!</definedName>
    <definedName name="KP_5_KP_II_1_A11_DYN_REGION">#REF!</definedName>
    <definedName name="KP_5_KP_II_1_A11_DYNROWS" localSheetId="1">#REF!</definedName>
    <definedName name="KP_5_KP_II_1_A11_DYNROWS" localSheetId="5">#REF!</definedName>
    <definedName name="KP_5_KP_II_1_A11_DYNROWS" localSheetId="7">#REF!</definedName>
    <definedName name="KP_5_KP_II_1_A11_DYNROWS" localSheetId="10">#REF!</definedName>
    <definedName name="KP_5_KP_II_1_A11_DYNROWS" localSheetId="17">#REF!</definedName>
    <definedName name="KP_5_KP_II_1_A11_DYNROWS" localSheetId="15">#REF!</definedName>
    <definedName name="KP_5_KP_II_1_A11_DYNROWS">#REF!</definedName>
    <definedName name="KP_5_KP_II_1_A11_FORMULA_HEADER_ID" localSheetId="1">#REF!</definedName>
    <definedName name="KP_5_KP_II_1_A11_FORMULA_HEADER_ID" localSheetId="5">#REF!</definedName>
    <definedName name="KP_5_KP_II_1_A11_FORMULA_HEADER_ID" localSheetId="7">#REF!</definedName>
    <definedName name="KP_5_KP_II_1_A11_FORMULA_HEADER_ID" localSheetId="10">#REF!</definedName>
    <definedName name="KP_5_KP_II_1_A11_FORMULA_HEADER_ID" localSheetId="17">#REF!</definedName>
    <definedName name="KP_5_KP_II_1_A11_FORMULA_HEADER_ID" localSheetId="15">#REF!</definedName>
    <definedName name="KP_5_KP_II_1_A11_FORMULA_HEADER_ID">#REF!</definedName>
    <definedName name="KP_5_KP_II_1_A11_IDCODE" localSheetId="1">'[34]5(KP-II)1'!#REF!</definedName>
    <definedName name="KP_5_KP_II_1_A11_IDCODE" localSheetId="5">'[35]5(KP-II)1'!#REF!</definedName>
    <definedName name="KP_5_KP_II_1_A11_IDCODE" localSheetId="7">'[35]5(KP-II)1'!#REF!</definedName>
    <definedName name="KP_5_KP_II_1_A11_IDCODE" localSheetId="6">'[35]5(KP-II)1'!#REF!</definedName>
    <definedName name="KP_5_KP_II_1_A11_IDCODE" localSheetId="10">'[34]5(KP-II)1'!#REF!</definedName>
    <definedName name="KP_5_KP_II_1_A11_IDCODE" localSheetId="11">'[35]5(KP-II)1'!#REF!</definedName>
    <definedName name="KP_5_KP_II_1_A11_IDCODE" localSheetId="17">'[34]5(KP-II)1'!#REF!</definedName>
    <definedName name="KP_5_KP_II_1_A11_IDCODE" localSheetId="15">'[34]5(KP-II)1'!#REF!</definedName>
    <definedName name="KP_5_KP_II_1_A11_IDCODE">'[34]5(KP-II)1'!#REF!</definedName>
    <definedName name="KP_5_KP_II_1_A12_DYN_REGION" localSheetId="67">#REF!</definedName>
    <definedName name="KP_5_KP_II_1_A12_DYN_REGION" localSheetId="69">#REF!</definedName>
    <definedName name="KP_5_KP_II_1_A12_DYN_REGION" localSheetId="65">#REF!</definedName>
    <definedName name="KP_5_KP_II_1_A12_DYN_REGION" localSheetId="4">#REF!</definedName>
    <definedName name="KP_5_KP_II_1_A12_DYN_REGION" localSheetId="1">#REF!</definedName>
    <definedName name="KP_5_KP_II_1_A12_DYN_REGION" localSheetId="3">#REF!</definedName>
    <definedName name="KP_5_KP_II_1_A12_DYN_REGION" localSheetId="2">#REF!</definedName>
    <definedName name="KP_5_KP_II_1_A12_DYN_REGION" localSheetId="5">#REF!</definedName>
    <definedName name="KP_5_KP_II_1_A12_DYN_REGION" localSheetId="7">#REF!</definedName>
    <definedName name="KP_5_KP_II_1_A12_DYN_REGION" localSheetId="6">#REF!</definedName>
    <definedName name="KP_5_KP_II_1_A12_DYN_REGION" localSheetId="10">#REF!</definedName>
    <definedName name="KP_5_KP_II_1_A12_DYN_REGION" localSheetId="11">#REF!</definedName>
    <definedName name="KP_5_KP_II_1_A12_DYN_REGION" localSheetId="17">#REF!</definedName>
    <definedName name="KP_5_KP_II_1_A12_DYN_REGION" localSheetId="19">#REF!</definedName>
    <definedName name="KP_5_KP_II_1_A12_DYN_REGION" localSheetId="20">#REF!</definedName>
    <definedName name="KP_5_KP_II_1_A12_DYN_REGION" localSheetId="23">#REF!</definedName>
    <definedName name="KP_5_KP_II_1_A12_DYN_REGION" localSheetId="15">#REF!</definedName>
    <definedName name="KP_5_KP_II_1_A12_DYN_REGION" localSheetId="21">#REF!</definedName>
    <definedName name="KP_5_KP_II_1_A12_DYN_REGION" localSheetId="22">#REF!</definedName>
    <definedName name="KP_5_KP_II_1_A12_DYN_REGION" localSheetId="18">#REF!</definedName>
    <definedName name="KP_5_KP_II_1_A12_DYN_REGION" localSheetId="25">#REF!</definedName>
    <definedName name="KP_5_KP_II_1_A12_DYN_REGION" localSheetId="24">#REF!</definedName>
    <definedName name="KP_5_KP_II_1_A12_DYN_REGION" localSheetId="27">#REF!</definedName>
    <definedName name="KP_5_KP_II_1_A12_DYN_REGION" localSheetId="30">#REF!</definedName>
    <definedName name="KP_5_KP_II_1_A12_DYN_REGION" localSheetId="26">#REF!</definedName>
    <definedName name="KP_5_KP_II_1_A12_DYN_REGION" localSheetId="28">#REF!</definedName>
    <definedName name="KP_5_KP_II_1_A12_DYN_REGION" localSheetId="29">#REF!</definedName>
    <definedName name="KP_5_KP_II_1_A12_DYN_REGION" localSheetId="32">#REF!</definedName>
    <definedName name="KP_5_KP_II_1_A12_DYN_REGION" localSheetId="33">#REF!</definedName>
    <definedName name="KP_5_KP_II_1_A12_DYN_REGION" localSheetId="38">#REF!</definedName>
    <definedName name="KP_5_KP_II_1_A12_DYN_REGION" localSheetId="37">#REF!</definedName>
    <definedName name="KP_5_KP_II_1_A12_DYN_REGION" localSheetId="34">#REF!</definedName>
    <definedName name="KP_5_KP_II_1_A12_DYN_REGION" localSheetId="39">#REF!</definedName>
    <definedName name="KP_5_KP_II_1_A12_DYN_REGION" localSheetId="35">#REF!</definedName>
    <definedName name="KP_5_KP_II_1_A12_DYN_REGION" localSheetId="36">#REF!</definedName>
    <definedName name="KP_5_KP_II_1_A12_DYN_REGION" localSheetId="31">#REF!</definedName>
    <definedName name="KP_5_KP_II_1_A12_DYN_REGION" localSheetId="41">#REF!</definedName>
    <definedName name="KP_5_KP_II_1_A12_DYN_REGION" localSheetId="40">#REF!</definedName>
    <definedName name="KP_5_KP_II_1_A12_DYN_REGION" localSheetId="54">#REF!</definedName>
    <definedName name="KP_5_KP_II_1_A12_DYN_REGION" localSheetId="42">#REF!</definedName>
    <definedName name="KP_5_KP_II_1_A12_DYN_REGION" localSheetId="44">#REF!</definedName>
    <definedName name="KP_5_KP_II_1_A12_DYN_REGION" localSheetId="48">#REF!</definedName>
    <definedName name="KP_5_KP_II_1_A12_DYN_REGION" localSheetId="51">#REF!</definedName>
    <definedName name="KP_5_KP_II_1_A12_DYN_REGION" localSheetId="45">#REF!</definedName>
    <definedName name="KP_5_KP_II_1_A12_DYN_REGION" localSheetId="46">#REF!</definedName>
    <definedName name="KP_5_KP_II_1_A12_DYN_REGION" localSheetId="47">#REF!</definedName>
    <definedName name="KP_5_KP_II_1_A12_DYN_REGION" localSheetId="50">#REF!</definedName>
    <definedName name="KP_5_KP_II_1_A12_DYN_REGION" localSheetId="53">#REF!</definedName>
    <definedName name="KP_5_KP_II_1_A12_DYN_REGION" localSheetId="52">#REF!</definedName>
    <definedName name="KP_5_KP_II_1_A12_DYN_REGION" localSheetId="57">#REF!</definedName>
    <definedName name="KP_5_KP_II_1_A12_DYN_REGION" localSheetId="60">#REF!</definedName>
    <definedName name="KP_5_KP_II_1_A12_DYN_REGION" localSheetId="59">#REF!</definedName>
    <definedName name="KP_5_KP_II_1_A12_DYN_REGION" localSheetId="58">#REF!</definedName>
    <definedName name="KP_5_KP_II_1_A12_DYN_REGION" localSheetId="61">#REF!</definedName>
    <definedName name="KP_5_KP_II_1_A12_DYN_REGION" localSheetId="56">#REF!</definedName>
    <definedName name="KP_5_KP_II_1_A12_DYN_REGION" localSheetId="55">#REF!</definedName>
    <definedName name="KP_5_KP_II_1_A12_DYN_REGION" localSheetId="62">#REF!</definedName>
    <definedName name="KP_5_KP_II_1_A12_DYN_REGION" localSheetId="66">#REF!</definedName>
    <definedName name="KP_5_KP_II_1_A12_DYN_REGION" localSheetId="63">#REF!</definedName>
    <definedName name="KP_5_KP_II_1_A12_DYN_REGION" localSheetId="70">#REF!</definedName>
    <definedName name="KP_5_KP_II_1_A12_DYN_REGION" localSheetId="71">#REF!</definedName>
    <definedName name="KP_5_KP_II_1_A12_DYN_REGION" localSheetId="68">#REF!</definedName>
    <definedName name="KP_5_KP_II_1_A12_DYN_REGION" localSheetId="64">#REF!</definedName>
    <definedName name="KP_5_KP_II_1_A12_DYN_REGION" localSheetId="73">#REF!</definedName>
    <definedName name="KP_5_KP_II_1_A12_DYN_REGION" localSheetId="74">#REF!</definedName>
    <definedName name="KP_5_KP_II_1_A12_DYN_REGION" localSheetId="75">#REF!</definedName>
    <definedName name="KP_5_KP_II_1_A12_DYN_REGION" localSheetId="72">#REF!</definedName>
    <definedName name="KP_5_KP_II_1_A12_DYN_REGION">#REF!</definedName>
    <definedName name="KP_5_KP_II_1_A12_DYNROWS" localSheetId="1">#REF!</definedName>
    <definedName name="KP_5_KP_II_1_A12_DYNROWS" localSheetId="5">#REF!</definedName>
    <definedName name="KP_5_KP_II_1_A12_DYNROWS" localSheetId="7">#REF!</definedName>
    <definedName name="KP_5_KP_II_1_A12_DYNROWS" localSheetId="10">#REF!</definedName>
    <definedName name="KP_5_KP_II_1_A12_DYNROWS" localSheetId="17">#REF!</definedName>
    <definedName name="KP_5_KP_II_1_A12_DYNROWS" localSheetId="15">#REF!</definedName>
    <definedName name="KP_5_KP_II_1_A12_DYNROWS">#REF!</definedName>
    <definedName name="KP_5_KP_II_1_A12_FORMULA_HEADER_ID" localSheetId="1">#REF!</definedName>
    <definedName name="KP_5_KP_II_1_A12_FORMULA_HEADER_ID" localSheetId="5">#REF!</definedName>
    <definedName name="KP_5_KP_II_1_A12_FORMULA_HEADER_ID" localSheetId="7">#REF!</definedName>
    <definedName name="KP_5_KP_II_1_A12_FORMULA_HEADER_ID" localSheetId="10">#REF!</definedName>
    <definedName name="KP_5_KP_II_1_A12_FORMULA_HEADER_ID" localSheetId="17">#REF!</definedName>
    <definedName name="KP_5_KP_II_1_A12_FORMULA_HEADER_ID" localSheetId="15">#REF!</definedName>
    <definedName name="KP_5_KP_II_1_A12_FORMULA_HEADER_ID">#REF!</definedName>
    <definedName name="KP_5_KP_II_1_A12_IDCODE" localSheetId="1">'[34]5(KP-II)1'!#REF!</definedName>
    <definedName name="KP_5_KP_II_1_A12_IDCODE" localSheetId="5">'[35]5(KP-II)1'!#REF!</definedName>
    <definedName name="KP_5_KP_II_1_A12_IDCODE" localSheetId="7">'[35]5(KP-II)1'!#REF!</definedName>
    <definedName name="KP_5_KP_II_1_A12_IDCODE" localSheetId="6">'[35]5(KP-II)1'!#REF!</definedName>
    <definedName name="KP_5_KP_II_1_A12_IDCODE" localSheetId="10">'[34]5(KP-II)1'!#REF!</definedName>
    <definedName name="KP_5_KP_II_1_A12_IDCODE" localSheetId="11">'[35]5(KP-II)1'!#REF!</definedName>
    <definedName name="KP_5_KP_II_1_A12_IDCODE" localSheetId="17">'[34]5(KP-II)1'!#REF!</definedName>
    <definedName name="KP_5_KP_II_1_A12_IDCODE" localSheetId="15">'[34]5(KP-II)1'!#REF!</definedName>
    <definedName name="KP_5_KP_II_1_A12_IDCODE">'[34]5(KP-II)1'!#REF!</definedName>
    <definedName name="KP_5_KP_II_1_ADD" localSheetId="1">'[34]5(KP-II)1'!#REF!</definedName>
    <definedName name="KP_5_KP_II_1_ADD" localSheetId="5">'[35]5(KP-II)1'!#REF!</definedName>
    <definedName name="KP_5_KP_II_1_ADD" localSheetId="7">'[35]5(KP-II)1'!#REF!</definedName>
    <definedName name="KP_5_KP_II_1_ADD" localSheetId="6">'[35]5(KP-II)1'!#REF!</definedName>
    <definedName name="KP_5_KP_II_1_ADD" localSheetId="10">'[34]5(KP-II)1'!#REF!</definedName>
    <definedName name="KP_5_KP_II_1_ADD" localSheetId="11">'[35]5(KP-II)1'!#REF!</definedName>
    <definedName name="KP_5_KP_II_1_ADD" localSheetId="17">'[34]5(KP-II)1'!#REF!</definedName>
    <definedName name="KP_5_KP_II_1_ADD" localSheetId="15">'[34]5(KP-II)1'!#REF!</definedName>
    <definedName name="KP_5_KP_II_1_ADD">'[34]5(KP-II)1'!#REF!</definedName>
    <definedName name="KP_5_KP_II_1_B1_DYN_REGION" localSheetId="67">#REF!</definedName>
    <definedName name="KP_5_KP_II_1_B1_DYN_REGION" localSheetId="69">#REF!</definedName>
    <definedName name="KP_5_KP_II_1_B1_DYN_REGION" localSheetId="65">#REF!</definedName>
    <definedName name="KP_5_KP_II_1_B1_DYN_REGION" localSheetId="4">#REF!</definedName>
    <definedName name="KP_5_KP_II_1_B1_DYN_REGION" localSheetId="1">#REF!</definedName>
    <definedName name="KP_5_KP_II_1_B1_DYN_REGION" localSheetId="3">#REF!</definedName>
    <definedName name="KP_5_KP_II_1_B1_DYN_REGION" localSheetId="2">#REF!</definedName>
    <definedName name="KP_5_KP_II_1_B1_DYN_REGION" localSheetId="5">#REF!</definedName>
    <definedName name="KP_5_KP_II_1_B1_DYN_REGION" localSheetId="7">#REF!</definedName>
    <definedName name="KP_5_KP_II_1_B1_DYN_REGION" localSheetId="6">#REF!</definedName>
    <definedName name="KP_5_KP_II_1_B1_DYN_REGION" localSheetId="10">#REF!</definedName>
    <definedName name="KP_5_KP_II_1_B1_DYN_REGION" localSheetId="11">#REF!</definedName>
    <definedName name="KP_5_KP_II_1_B1_DYN_REGION" localSheetId="17">#REF!</definedName>
    <definedName name="KP_5_KP_II_1_B1_DYN_REGION" localSheetId="19">#REF!</definedName>
    <definedName name="KP_5_KP_II_1_B1_DYN_REGION" localSheetId="20">#REF!</definedName>
    <definedName name="KP_5_KP_II_1_B1_DYN_REGION" localSheetId="23">#REF!</definedName>
    <definedName name="KP_5_KP_II_1_B1_DYN_REGION" localSheetId="15">#REF!</definedName>
    <definedName name="KP_5_KP_II_1_B1_DYN_REGION" localSheetId="21">#REF!</definedName>
    <definedName name="KP_5_KP_II_1_B1_DYN_REGION" localSheetId="22">#REF!</definedName>
    <definedName name="KP_5_KP_II_1_B1_DYN_REGION" localSheetId="18">#REF!</definedName>
    <definedName name="KP_5_KP_II_1_B1_DYN_REGION" localSheetId="25">#REF!</definedName>
    <definedName name="KP_5_KP_II_1_B1_DYN_REGION" localSheetId="24">#REF!</definedName>
    <definedName name="KP_5_KP_II_1_B1_DYN_REGION" localSheetId="27">#REF!</definedName>
    <definedName name="KP_5_KP_II_1_B1_DYN_REGION" localSheetId="30">#REF!</definedName>
    <definedName name="KP_5_KP_II_1_B1_DYN_REGION" localSheetId="26">#REF!</definedName>
    <definedName name="KP_5_KP_II_1_B1_DYN_REGION" localSheetId="28">#REF!</definedName>
    <definedName name="KP_5_KP_II_1_B1_DYN_REGION" localSheetId="29">#REF!</definedName>
    <definedName name="KP_5_KP_II_1_B1_DYN_REGION" localSheetId="32">#REF!</definedName>
    <definedName name="KP_5_KP_II_1_B1_DYN_REGION" localSheetId="33">#REF!</definedName>
    <definedName name="KP_5_KP_II_1_B1_DYN_REGION" localSheetId="38">#REF!</definedName>
    <definedName name="KP_5_KP_II_1_B1_DYN_REGION" localSheetId="37">#REF!</definedName>
    <definedName name="KP_5_KP_II_1_B1_DYN_REGION" localSheetId="34">#REF!</definedName>
    <definedName name="KP_5_KP_II_1_B1_DYN_REGION" localSheetId="39">#REF!</definedName>
    <definedName name="KP_5_KP_II_1_B1_DYN_REGION" localSheetId="35">#REF!</definedName>
    <definedName name="KP_5_KP_II_1_B1_DYN_REGION" localSheetId="36">#REF!</definedName>
    <definedName name="KP_5_KP_II_1_B1_DYN_REGION" localSheetId="31">#REF!</definedName>
    <definedName name="KP_5_KP_II_1_B1_DYN_REGION" localSheetId="41">#REF!</definedName>
    <definedName name="KP_5_KP_II_1_B1_DYN_REGION" localSheetId="40">#REF!</definedName>
    <definedName name="KP_5_KP_II_1_B1_DYN_REGION" localSheetId="54">#REF!</definedName>
    <definedName name="KP_5_KP_II_1_B1_DYN_REGION" localSheetId="42">#REF!</definedName>
    <definedName name="KP_5_KP_II_1_B1_DYN_REGION" localSheetId="44">#REF!</definedName>
    <definedName name="KP_5_KP_II_1_B1_DYN_REGION" localSheetId="48">#REF!</definedName>
    <definedName name="KP_5_KP_II_1_B1_DYN_REGION" localSheetId="51">#REF!</definedName>
    <definedName name="KP_5_KP_II_1_B1_DYN_REGION" localSheetId="45">#REF!</definedName>
    <definedName name="KP_5_KP_II_1_B1_DYN_REGION" localSheetId="46">#REF!</definedName>
    <definedName name="KP_5_KP_II_1_B1_DYN_REGION" localSheetId="47">#REF!</definedName>
    <definedName name="KP_5_KP_II_1_B1_DYN_REGION" localSheetId="50">#REF!</definedName>
    <definedName name="KP_5_KP_II_1_B1_DYN_REGION" localSheetId="53">#REF!</definedName>
    <definedName name="KP_5_KP_II_1_B1_DYN_REGION" localSheetId="52">#REF!</definedName>
    <definedName name="KP_5_KP_II_1_B1_DYN_REGION" localSheetId="57">#REF!</definedName>
    <definedName name="KP_5_KP_II_1_B1_DYN_REGION" localSheetId="60">#REF!</definedName>
    <definedName name="KP_5_KP_II_1_B1_DYN_REGION" localSheetId="59">#REF!</definedName>
    <definedName name="KP_5_KP_II_1_B1_DYN_REGION" localSheetId="58">#REF!</definedName>
    <definedName name="KP_5_KP_II_1_B1_DYN_REGION" localSheetId="61">#REF!</definedName>
    <definedName name="KP_5_KP_II_1_B1_DYN_REGION" localSheetId="56">#REF!</definedName>
    <definedName name="KP_5_KP_II_1_B1_DYN_REGION" localSheetId="55">#REF!</definedName>
    <definedName name="KP_5_KP_II_1_B1_DYN_REGION" localSheetId="62">#REF!</definedName>
    <definedName name="KP_5_KP_II_1_B1_DYN_REGION" localSheetId="66">#REF!</definedName>
    <definedName name="KP_5_KP_II_1_B1_DYN_REGION" localSheetId="63">#REF!</definedName>
    <definedName name="KP_5_KP_II_1_B1_DYN_REGION" localSheetId="70">#REF!</definedName>
    <definedName name="KP_5_KP_II_1_B1_DYN_REGION" localSheetId="71">#REF!</definedName>
    <definedName name="KP_5_KP_II_1_B1_DYN_REGION" localSheetId="68">#REF!</definedName>
    <definedName name="KP_5_KP_II_1_B1_DYN_REGION" localSheetId="64">#REF!</definedName>
    <definedName name="KP_5_KP_II_1_B1_DYN_REGION" localSheetId="73">#REF!</definedName>
    <definedName name="KP_5_KP_II_1_B1_DYN_REGION" localSheetId="74">#REF!</definedName>
    <definedName name="KP_5_KP_II_1_B1_DYN_REGION" localSheetId="75">#REF!</definedName>
    <definedName name="KP_5_KP_II_1_B1_DYN_REGION" localSheetId="72">#REF!</definedName>
    <definedName name="KP_5_KP_II_1_B1_DYN_REGION">#REF!</definedName>
    <definedName name="KP_5_KP_II_1_B1_DYNROWS" localSheetId="1">#REF!</definedName>
    <definedName name="KP_5_KP_II_1_B1_DYNROWS" localSheetId="5">#REF!</definedName>
    <definedName name="KP_5_KP_II_1_B1_DYNROWS" localSheetId="7">#REF!</definedName>
    <definedName name="KP_5_KP_II_1_B1_DYNROWS" localSheetId="10">#REF!</definedName>
    <definedName name="KP_5_KP_II_1_B1_DYNROWS" localSheetId="17">#REF!</definedName>
    <definedName name="KP_5_KP_II_1_B1_DYNROWS" localSheetId="15">#REF!</definedName>
    <definedName name="KP_5_KP_II_1_B1_DYNROWS">#REF!</definedName>
    <definedName name="KP_5_KP_II_1_B1_FORMULA_HEADER_ID" localSheetId="1">#REF!</definedName>
    <definedName name="KP_5_KP_II_1_B1_FORMULA_HEADER_ID" localSheetId="5">#REF!</definedName>
    <definedName name="KP_5_KP_II_1_B1_FORMULA_HEADER_ID" localSheetId="7">#REF!</definedName>
    <definedName name="KP_5_KP_II_1_B1_FORMULA_HEADER_ID" localSheetId="10">#REF!</definedName>
    <definedName name="KP_5_KP_II_1_B1_FORMULA_HEADER_ID" localSheetId="17">#REF!</definedName>
    <definedName name="KP_5_KP_II_1_B1_FORMULA_HEADER_ID" localSheetId="15">#REF!</definedName>
    <definedName name="KP_5_KP_II_1_B1_FORMULA_HEADER_ID">#REF!</definedName>
    <definedName name="KP_5_KP_II_1_B1_IDCODE" localSheetId="1">'[34]5(KP-II)1'!#REF!</definedName>
    <definedName name="KP_5_KP_II_1_B1_IDCODE" localSheetId="5">'[35]5(KP-II)1'!#REF!</definedName>
    <definedName name="KP_5_KP_II_1_B1_IDCODE" localSheetId="7">'[35]5(KP-II)1'!#REF!</definedName>
    <definedName name="KP_5_KP_II_1_B1_IDCODE" localSheetId="6">'[35]5(KP-II)1'!#REF!</definedName>
    <definedName name="KP_5_KP_II_1_B1_IDCODE" localSheetId="10">'[34]5(KP-II)1'!#REF!</definedName>
    <definedName name="KP_5_KP_II_1_B1_IDCODE" localSheetId="11">'[35]5(KP-II)1'!#REF!</definedName>
    <definedName name="KP_5_KP_II_1_B1_IDCODE" localSheetId="17">'[34]5(KP-II)1'!#REF!</definedName>
    <definedName name="KP_5_KP_II_1_B1_IDCODE" localSheetId="15">'[34]5(KP-II)1'!#REF!</definedName>
    <definedName name="KP_5_KP_II_1_B1_IDCODE">'[34]5(KP-II)1'!#REF!</definedName>
    <definedName name="KP_5_KP_II_2_ADD" localSheetId="1">'[34]5(KP-II)2'!#REF!</definedName>
    <definedName name="KP_5_KP_II_2_ADD" localSheetId="5">'[35]5(KP-II)2'!#REF!</definedName>
    <definedName name="KP_5_KP_II_2_ADD" localSheetId="7">'[35]5(KP-II)2'!#REF!</definedName>
    <definedName name="KP_5_KP_II_2_ADD" localSheetId="6">'[35]5(KP-II)2'!#REF!</definedName>
    <definedName name="KP_5_KP_II_2_ADD" localSheetId="10">'[34]5(KP-II)2'!#REF!</definedName>
    <definedName name="KP_5_KP_II_2_ADD" localSheetId="11">'[35]5(KP-II)2'!#REF!</definedName>
    <definedName name="KP_5_KP_II_2_ADD" localSheetId="17">'[34]5(KP-II)2'!#REF!</definedName>
    <definedName name="KP_5_KP_II_2_ADD" localSheetId="15">'[34]5(KP-II)2'!#REF!</definedName>
    <definedName name="KP_5_KP_II_2_ADD">'[34]5(KP-II)2'!#REF!</definedName>
    <definedName name="KP_5_KP_II_2_B1_DYN_REGION" localSheetId="67">#REF!</definedName>
    <definedName name="KP_5_KP_II_2_B1_DYN_REGION" localSheetId="69">#REF!</definedName>
    <definedName name="KP_5_KP_II_2_B1_DYN_REGION" localSheetId="65">#REF!</definedName>
    <definedName name="KP_5_KP_II_2_B1_DYN_REGION" localSheetId="4">#REF!</definedName>
    <definedName name="KP_5_KP_II_2_B1_DYN_REGION" localSheetId="1">#REF!</definedName>
    <definedName name="KP_5_KP_II_2_B1_DYN_REGION" localSheetId="3">#REF!</definedName>
    <definedName name="KP_5_KP_II_2_B1_DYN_REGION" localSheetId="2">#REF!</definedName>
    <definedName name="KP_5_KP_II_2_B1_DYN_REGION" localSheetId="5">#REF!</definedName>
    <definedName name="KP_5_KP_II_2_B1_DYN_REGION" localSheetId="7">#REF!</definedName>
    <definedName name="KP_5_KP_II_2_B1_DYN_REGION" localSheetId="6">#REF!</definedName>
    <definedName name="KP_5_KP_II_2_B1_DYN_REGION" localSheetId="10">#REF!</definedName>
    <definedName name="KP_5_KP_II_2_B1_DYN_REGION" localSheetId="11">#REF!</definedName>
    <definedName name="KP_5_KP_II_2_B1_DYN_REGION" localSheetId="17">#REF!</definedName>
    <definedName name="KP_5_KP_II_2_B1_DYN_REGION" localSheetId="19">#REF!</definedName>
    <definedName name="KP_5_KP_II_2_B1_DYN_REGION" localSheetId="20">#REF!</definedName>
    <definedName name="KP_5_KP_II_2_B1_DYN_REGION" localSheetId="23">#REF!</definedName>
    <definedName name="KP_5_KP_II_2_B1_DYN_REGION" localSheetId="15">#REF!</definedName>
    <definedName name="KP_5_KP_II_2_B1_DYN_REGION" localSheetId="21">#REF!</definedName>
    <definedName name="KP_5_KP_II_2_B1_DYN_REGION" localSheetId="22">#REF!</definedName>
    <definedName name="KP_5_KP_II_2_B1_DYN_REGION" localSheetId="18">#REF!</definedName>
    <definedName name="KP_5_KP_II_2_B1_DYN_REGION" localSheetId="25">#REF!</definedName>
    <definedName name="KP_5_KP_II_2_B1_DYN_REGION" localSheetId="24">#REF!</definedName>
    <definedName name="KP_5_KP_II_2_B1_DYN_REGION" localSheetId="27">#REF!</definedName>
    <definedName name="KP_5_KP_II_2_B1_DYN_REGION" localSheetId="30">#REF!</definedName>
    <definedName name="KP_5_KP_II_2_B1_DYN_REGION" localSheetId="26">#REF!</definedName>
    <definedName name="KP_5_KP_II_2_B1_DYN_REGION" localSheetId="28">#REF!</definedName>
    <definedName name="KP_5_KP_II_2_B1_DYN_REGION" localSheetId="29">#REF!</definedName>
    <definedName name="KP_5_KP_II_2_B1_DYN_REGION" localSheetId="32">#REF!</definedName>
    <definedName name="KP_5_KP_II_2_B1_DYN_REGION" localSheetId="33">#REF!</definedName>
    <definedName name="KP_5_KP_II_2_B1_DYN_REGION" localSheetId="38">#REF!</definedName>
    <definedName name="KP_5_KP_II_2_B1_DYN_REGION" localSheetId="37">#REF!</definedName>
    <definedName name="KP_5_KP_II_2_B1_DYN_REGION" localSheetId="34">#REF!</definedName>
    <definedName name="KP_5_KP_II_2_B1_DYN_REGION" localSheetId="39">#REF!</definedName>
    <definedName name="KP_5_KP_II_2_B1_DYN_REGION" localSheetId="35">#REF!</definedName>
    <definedName name="KP_5_KP_II_2_B1_DYN_REGION" localSheetId="36">#REF!</definedName>
    <definedName name="KP_5_KP_II_2_B1_DYN_REGION" localSheetId="31">#REF!</definedName>
    <definedName name="KP_5_KP_II_2_B1_DYN_REGION" localSheetId="41">#REF!</definedName>
    <definedName name="KP_5_KP_II_2_B1_DYN_REGION" localSheetId="40">#REF!</definedName>
    <definedName name="KP_5_KP_II_2_B1_DYN_REGION" localSheetId="54">#REF!</definedName>
    <definedName name="KP_5_KP_II_2_B1_DYN_REGION" localSheetId="42">#REF!</definedName>
    <definedName name="KP_5_KP_II_2_B1_DYN_REGION" localSheetId="44">#REF!</definedName>
    <definedName name="KP_5_KP_II_2_B1_DYN_REGION" localSheetId="48">#REF!</definedName>
    <definedName name="KP_5_KP_II_2_B1_DYN_REGION" localSheetId="51">#REF!</definedName>
    <definedName name="KP_5_KP_II_2_B1_DYN_REGION" localSheetId="45">#REF!</definedName>
    <definedName name="KP_5_KP_II_2_B1_DYN_REGION" localSheetId="46">#REF!</definedName>
    <definedName name="KP_5_KP_II_2_B1_DYN_REGION" localSheetId="47">#REF!</definedName>
    <definedName name="KP_5_KP_II_2_B1_DYN_REGION" localSheetId="50">#REF!</definedName>
    <definedName name="KP_5_KP_II_2_B1_DYN_REGION" localSheetId="53">#REF!</definedName>
    <definedName name="KP_5_KP_II_2_B1_DYN_REGION" localSheetId="52">#REF!</definedName>
    <definedName name="KP_5_KP_II_2_B1_DYN_REGION" localSheetId="57">#REF!</definedName>
    <definedName name="KP_5_KP_II_2_B1_DYN_REGION" localSheetId="60">#REF!</definedName>
    <definedName name="KP_5_KP_II_2_B1_DYN_REGION" localSheetId="59">#REF!</definedName>
    <definedName name="KP_5_KP_II_2_B1_DYN_REGION" localSheetId="58">#REF!</definedName>
    <definedName name="KP_5_KP_II_2_B1_DYN_REGION" localSheetId="61">#REF!</definedName>
    <definedName name="KP_5_KP_II_2_B1_DYN_REGION" localSheetId="56">#REF!</definedName>
    <definedName name="KP_5_KP_II_2_B1_DYN_REGION" localSheetId="55">#REF!</definedName>
    <definedName name="KP_5_KP_II_2_B1_DYN_REGION" localSheetId="62">#REF!</definedName>
    <definedName name="KP_5_KP_II_2_B1_DYN_REGION" localSheetId="66">#REF!</definedName>
    <definedName name="KP_5_KP_II_2_B1_DYN_REGION" localSheetId="63">#REF!</definedName>
    <definedName name="KP_5_KP_II_2_B1_DYN_REGION" localSheetId="70">#REF!</definedName>
    <definedName name="KP_5_KP_II_2_B1_DYN_REGION" localSheetId="71">#REF!</definedName>
    <definedName name="KP_5_KP_II_2_B1_DYN_REGION" localSheetId="68">#REF!</definedName>
    <definedName name="KP_5_KP_II_2_B1_DYN_REGION" localSheetId="64">#REF!</definedName>
    <definedName name="KP_5_KP_II_2_B1_DYN_REGION" localSheetId="73">#REF!</definedName>
    <definedName name="KP_5_KP_II_2_B1_DYN_REGION" localSheetId="74">#REF!</definedName>
    <definedName name="KP_5_KP_II_2_B1_DYN_REGION" localSheetId="75">#REF!</definedName>
    <definedName name="KP_5_KP_II_2_B1_DYN_REGION" localSheetId="72">#REF!</definedName>
    <definedName name="KP_5_KP_II_2_B1_DYN_REGION">#REF!</definedName>
    <definedName name="KP_5_KP_II_2_B1_DYNROWS" localSheetId="1">#REF!</definedName>
    <definedName name="KP_5_KP_II_2_B1_DYNROWS" localSheetId="5">#REF!</definedName>
    <definedName name="KP_5_KP_II_2_B1_DYNROWS" localSheetId="7">#REF!</definedName>
    <definedName name="KP_5_KP_II_2_B1_DYNROWS" localSheetId="10">#REF!</definedName>
    <definedName name="KP_5_KP_II_2_B1_DYNROWS" localSheetId="17">#REF!</definedName>
    <definedName name="KP_5_KP_II_2_B1_DYNROWS" localSheetId="15">#REF!</definedName>
    <definedName name="KP_5_KP_II_2_B1_DYNROWS">#REF!</definedName>
    <definedName name="KP_5_KP_II_2_B1_FORMULA_HEADER_ID" localSheetId="1">#REF!</definedName>
    <definedName name="KP_5_KP_II_2_B1_FORMULA_HEADER_ID" localSheetId="5">#REF!</definedName>
    <definedName name="KP_5_KP_II_2_B1_FORMULA_HEADER_ID" localSheetId="7">#REF!</definedName>
    <definedName name="KP_5_KP_II_2_B1_FORMULA_HEADER_ID" localSheetId="10">#REF!</definedName>
    <definedName name="KP_5_KP_II_2_B1_FORMULA_HEADER_ID" localSheetId="17">#REF!</definedName>
    <definedName name="KP_5_KP_II_2_B1_FORMULA_HEADER_ID" localSheetId="15">#REF!</definedName>
    <definedName name="KP_5_KP_II_2_B1_FORMULA_HEADER_ID">#REF!</definedName>
    <definedName name="KP_5_KP_II_2_B1_IDCODE" localSheetId="1">'[34]5(KP-II)2'!#REF!</definedName>
    <definedName name="KP_5_KP_II_2_B1_IDCODE" localSheetId="5">'[35]5(KP-II)2'!#REF!</definedName>
    <definedName name="KP_5_KP_II_2_B1_IDCODE" localSheetId="7">'[35]5(KP-II)2'!#REF!</definedName>
    <definedName name="KP_5_KP_II_2_B1_IDCODE" localSheetId="6">'[35]5(KP-II)2'!#REF!</definedName>
    <definedName name="KP_5_KP_II_2_B1_IDCODE" localSheetId="10">'[34]5(KP-II)2'!#REF!</definedName>
    <definedName name="KP_5_KP_II_2_B1_IDCODE" localSheetId="11">'[35]5(KP-II)2'!#REF!</definedName>
    <definedName name="KP_5_KP_II_2_B1_IDCODE" localSheetId="17">'[34]5(KP-II)2'!#REF!</definedName>
    <definedName name="KP_5_KP_II_2_B1_IDCODE" localSheetId="15">'[34]5(KP-II)2'!#REF!</definedName>
    <definedName name="KP_5_KP_II_2_B1_IDCODE">'[34]5(KP-II)2'!#REF!</definedName>
    <definedName name="KP_5_KP_II_3_A2_DYN_REGION" localSheetId="67">#REF!</definedName>
    <definedName name="KP_5_KP_II_3_A2_DYN_REGION" localSheetId="69">#REF!</definedName>
    <definedName name="KP_5_KP_II_3_A2_DYN_REGION" localSheetId="65">#REF!</definedName>
    <definedName name="KP_5_KP_II_3_A2_DYN_REGION" localSheetId="4">#REF!</definedName>
    <definedName name="KP_5_KP_II_3_A2_DYN_REGION" localSheetId="1">#REF!</definedName>
    <definedName name="KP_5_KP_II_3_A2_DYN_REGION" localSheetId="3">#REF!</definedName>
    <definedName name="KP_5_KP_II_3_A2_DYN_REGION" localSheetId="2">#REF!</definedName>
    <definedName name="KP_5_KP_II_3_A2_DYN_REGION" localSheetId="5">#REF!</definedName>
    <definedName name="KP_5_KP_II_3_A2_DYN_REGION" localSheetId="7">#REF!</definedName>
    <definedName name="KP_5_KP_II_3_A2_DYN_REGION" localSheetId="6">#REF!</definedName>
    <definedName name="KP_5_KP_II_3_A2_DYN_REGION" localSheetId="10">#REF!</definedName>
    <definedName name="KP_5_KP_II_3_A2_DYN_REGION" localSheetId="11">#REF!</definedName>
    <definedName name="KP_5_KP_II_3_A2_DYN_REGION" localSheetId="17">#REF!</definedName>
    <definedName name="KP_5_KP_II_3_A2_DYN_REGION" localSheetId="19">#REF!</definedName>
    <definedName name="KP_5_KP_II_3_A2_DYN_REGION" localSheetId="20">#REF!</definedName>
    <definedName name="KP_5_KP_II_3_A2_DYN_REGION" localSheetId="23">#REF!</definedName>
    <definedName name="KP_5_KP_II_3_A2_DYN_REGION" localSheetId="15">#REF!</definedName>
    <definedName name="KP_5_KP_II_3_A2_DYN_REGION" localSheetId="21">#REF!</definedName>
    <definedName name="KP_5_KP_II_3_A2_DYN_REGION" localSheetId="22">#REF!</definedName>
    <definedName name="KP_5_KP_II_3_A2_DYN_REGION" localSheetId="18">#REF!</definedName>
    <definedName name="KP_5_KP_II_3_A2_DYN_REGION" localSheetId="25">#REF!</definedName>
    <definedName name="KP_5_KP_II_3_A2_DYN_REGION" localSheetId="24">#REF!</definedName>
    <definedName name="KP_5_KP_II_3_A2_DYN_REGION" localSheetId="27">#REF!</definedName>
    <definedName name="KP_5_KP_II_3_A2_DYN_REGION" localSheetId="30">#REF!</definedName>
    <definedName name="KP_5_KP_II_3_A2_DYN_REGION" localSheetId="26">#REF!</definedName>
    <definedName name="KP_5_KP_II_3_A2_DYN_REGION" localSheetId="28">#REF!</definedName>
    <definedName name="KP_5_KP_II_3_A2_DYN_REGION" localSheetId="29">#REF!</definedName>
    <definedName name="KP_5_KP_II_3_A2_DYN_REGION" localSheetId="32">#REF!</definedName>
    <definedName name="KP_5_KP_II_3_A2_DYN_REGION" localSheetId="33">#REF!</definedName>
    <definedName name="KP_5_KP_II_3_A2_DYN_REGION" localSheetId="38">#REF!</definedName>
    <definedName name="KP_5_KP_II_3_A2_DYN_REGION" localSheetId="37">#REF!</definedName>
    <definedName name="KP_5_KP_II_3_A2_DYN_REGION" localSheetId="34">#REF!</definedName>
    <definedName name="KP_5_KP_II_3_A2_DYN_REGION" localSheetId="39">#REF!</definedName>
    <definedName name="KP_5_KP_II_3_A2_DYN_REGION" localSheetId="35">#REF!</definedName>
    <definedName name="KP_5_KP_II_3_A2_DYN_REGION" localSheetId="36">#REF!</definedName>
    <definedName name="KP_5_KP_II_3_A2_DYN_REGION" localSheetId="31">#REF!</definedName>
    <definedName name="KP_5_KP_II_3_A2_DYN_REGION" localSheetId="41">#REF!</definedName>
    <definedName name="KP_5_KP_II_3_A2_DYN_REGION" localSheetId="40">#REF!</definedName>
    <definedName name="KP_5_KP_II_3_A2_DYN_REGION" localSheetId="54">#REF!</definedName>
    <definedName name="KP_5_KP_II_3_A2_DYN_REGION" localSheetId="42">#REF!</definedName>
    <definedName name="KP_5_KP_II_3_A2_DYN_REGION" localSheetId="44">#REF!</definedName>
    <definedName name="KP_5_KP_II_3_A2_DYN_REGION" localSheetId="48">#REF!</definedName>
    <definedName name="KP_5_KP_II_3_A2_DYN_REGION" localSheetId="51">#REF!</definedName>
    <definedName name="KP_5_KP_II_3_A2_DYN_REGION" localSheetId="45">#REF!</definedName>
    <definedName name="KP_5_KP_II_3_A2_DYN_REGION" localSheetId="46">#REF!</definedName>
    <definedName name="KP_5_KP_II_3_A2_DYN_REGION" localSheetId="47">#REF!</definedName>
    <definedName name="KP_5_KP_II_3_A2_DYN_REGION" localSheetId="50">#REF!</definedName>
    <definedName name="KP_5_KP_II_3_A2_DYN_REGION" localSheetId="53">#REF!</definedName>
    <definedName name="KP_5_KP_II_3_A2_DYN_REGION" localSheetId="52">#REF!</definedName>
    <definedName name="KP_5_KP_II_3_A2_DYN_REGION" localSheetId="57">#REF!</definedName>
    <definedName name="KP_5_KP_II_3_A2_DYN_REGION" localSheetId="60">#REF!</definedName>
    <definedName name="KP_5_KP_II_3_A2_DYN_REGION" localSheetId="59">#REF!</definedName>
    <definedName name="KP_5_KP_II_3_A2_DYN_REGION" localSheetId="58">#REF!</definedName>
    <definedName name="KP_5_KP_II_3_A2_DYN_REGION" localSheetId="61">#REF!</definedName>
    <definedName name="KP_5_KP_II_3_A2_DYN_REGION" localSheetId="56">#REF!</definedName>
    <definedName name="KP_5_KP_II_3_A2_DYN_REGION" localSheetId="55">#REF!</definedName>
    <definedName name="KP_5_KP_II_3_A2_DYN_REGION" localSheetId="62">#REF!</definedName>
    <definedName name="KP_5_KP_II_3_A2_DYN_REGION" localSheetId="66">#REF!</definedName>
    <definedName name="KP_5_KP_II_3_A2_DYN_REGION" localSheetId="63">#REF!</definedName>
    <definedName name="KP_5_KP_II_3_A2_DYN_REGION" localSheetId="70">#REF!</definedName>
    <definedName name="KP_5_KP_II_3_A2_DYN_REGION" localSheetId="71">#REF!</definedName>
    <definedName name="KP_5_KP_II_3_A2_DYN_REGION" localSheetId="68">#REF!</definedName>
    <definedName name="KP_5_KP_II_3_A2_DYN_REGION" localSheetId="64">#REF!</definedName>
    <definedName name="KP_5_KP_II_3_A2_DYN_REGION" localSheetId="73">#REF!</definedName>
    <definedName name="KP_5_KP_II_3_A2_DYN_REGION" localSheetId="74">#REF!</definedName>
    <definedName name="KP_5_KP_II_3_A2_DYN_REGION" localSheetId="75">#REF!</definedName>
    <definedName name="KP_5_KP_II_3_A2_DYN_REGION" localSheetId="72">#REF!</definedName>
    <definedName name="KP_5_KP_II_3_A2_DYN_REGION">#REF!</definedName>
    <definedName name="KP_5_KP_II_3_A2_DYNROWS" localSheetId="1">#REF!</definedName>
    <definedName name="KP_5_KP_II_3_A2_DYNROWS" localSheetId="5">#REF!</definedName>
    <definedName name="KP_5_KP_II_3_A2_DYNROWS" localSheetId="7">#REF!</definedName>
    <definedName name="KP_5_KP_II_3_A2_DYNROWS" localSheetId="10">#REF!</definedName>
    <definedName name="KP_5_KP_II_3_A2_DYNROWS" localSheetId="17">#REF!</definedName>
    <definedName name="KP_5_KP_II_3_A2_DYNROWS" localSheetId="15">#REF!</definedName>
    <definedName name="KP_5_KP_II_3_A2_DYNROWS">#REF!</definedName>
    <definedName name="KP_5_KP_II_3_A2_FORMULA_HEADER_ID" localSheetId="1">#REF!</definedName>
    <definedName name="KP_5_KP_II_3_A2_FORMULA_HEADER_ID" localSheetId="5">#REF!</definedName>
    <definedName name="KP_5_KP_II_3_A2_FORMULA_HEADER_ID" localSheetId="7">#REF!</definedName>
    <definedName name="KP_5_KP_II_3_A2_FORMULA_HEADER_ID" localSheetId="10">#REF!</definedName>
    <definedName name="KP_5_KP_II_3_A2_FORMULA_HEADER_ID" localSheetId="17">#REF!</definedName>
    <definedName name="KP_5_KP_II_3_A2_FORMULA_HEADER_ID" localSheetId="15">#REF!</definedName>
    <definedName name="KP_5_KP_II_3_A2_FORMULA_HEADER_ID">#REF!</definedName>
    <definedName name="KP_5_KP_II_3_A21_DYN_REGION" localSheetId="1">#REF!</definedName>
    <definedName name="KP_5_KP_II_3_A21_DYN_REGION" localSheetId="5">#REF!</definedName>
    <definedName name="KP_5_KP_II_3_A21_DYN_REGION" localSheetId="7">#REF!</definedName>
    <definedName name="KP_5_KP_II_3_A21_DYN_REGION" localSheetId="10">#REF!</definedName>
    <definedName name="KP_5_KP_II_3_A21_DYN_REGION" localSheetId="17">#REF!</definedName>
    <definedName name="KP_5_KP_II_3_A21_DYN_REGION" localSheetId="15">#REF!</definedName>
    <definedName name="KP_5_KP_II_3_A21_DYN_REGION">#REF!</definedName>
    <definedName name="KP_5_KP_II_3_A21_DYNROWS" localSheetId="1">#REF!</definedName>
    <definedName name="KP_5_KP_II_3_A21_DYNROWS" localSheetId="5">#REF!</definedName>
    <definedName name="KP_5_KP_II_3_A21_DYNROWS" localSheetId="7">#REF!</definedName>
    <definedName name="KP_5_KP_II_3_A21_DYNROWS" localSheetId="10">#REF!</definedName>
    <definedName name="KP_5_KP_II_3_A21_DYNROWS" localSheetId="17">#REF!</definedName>
    <definedName name="KP_5_KP_II_3_A21_DYNROWS" localSheetId="15">#REF!</definedName>
    <definedName name="KP_5_KP_II_3_A21_DYNROWS">#REF!</definedName>
    <definedName name="KP_5_KP_II_3_A21_FORMULA_HEADER_ID" localSheetId="1">#REF!</definedName>
    <definedName name="KP_5_KP_II_3_A21_FORMULA_HEADER_ID" localSheetId="5">#REF!</definedName>
    <definedName name="KP_5_KP_II_3_A21_FORMULA_HEADER_ID" localSheetId="7">#REF!</definedName>
    <definedName name="KP_5_KP_II_3_A21_FORMULA_HEADER_ID" localSheetId="10">#REF!</definedName>
    <definedName name="KP_5_KP_II_3_A21_FORMULA_HEADER_ID" localSheetId="17">#REF!</definedName>
    <definedName name="KP_5_KP_II_3_A21_FORMULA_HEADER_ID" localSheetId="15">#REF!</definedName>
    <definedName name="KP_5_KP_II_3_A21_FORMULA_HEADER_ID">#REF!</definedName>
    <definedName name="KP_5_KP_II_3_A21_IDCODE_HEADER" localSheetId="1">'[34]5(KP-II)3'!#REF!</definedName>
    <definedName name="KP_5_KP_II_3_A21_IDCODE_HEADER" localSheetId="5">'[35]5(KP-II)3'!#REF!</definedName>
    <definedName name="KP_5_KP_II_3_A21_IDCODE_HEADER" localSheetId="7">'[35]5(KP-II)3'!#REF!</definedName>
    <definedName name="KP_5_KP_II_3_A21_IDCODE_HEADER" localSheetId="6">'[35]5(KP-II)3'!#REF!</definedName>
    <definedName name="KP_5_KP_II_3_A21_IDCODE_HEADER" localSheetId="10">'[34]5(KP-II)3'!#REF!</definedName>
    <definedName name="KP_5_KP_II_3_A21_IDCODE_HEADER" localSheetId="11">'[35]5(KP-II)3'!#REF!</definedName>
    <definedName name="KP_5_KP_II_3_A21_IDCODE_HEADER" localSheetId="17">'[34]5(KP-II)3'!#REF!</definedName>
    <definedName name="KP_5_KP_II_3_A21_IDCODE_HEADER" localSheetId="15">'[34]5(KP-II)3'!#REF!</definedName>
    <definedName name="KP_5_KP_II_3_A21_IDCODE_HEADER">'[34]5(KP-II)3'!#REF!</definedName>
    <definedName name="KP_5_KP_II_3_ADD" localSheetId="1">'[34]5(KP-II)3'!#REF!</definedName>
    <definedName name="KP_5_KP_II_3_ADD" localSheetId="5">'[35]5(KP-II)3'!#REF!</definedName>
    <definedName name="KP_5_KP_II_3_ADD" localSheetId="7">'[35]5(KP-II)3'!#REF!</definedName>
    <definedName name="KP_5_KP_II_3_ADD" localSheetId="6">'[35]5(KP-II)3'!#REF!</definedName>
    <definedName name="KP_5_KP_II_3_ADD" localSheetId="10">'[34]5(KP-II)3'!#REF!</definedName>
    <definedName name="KP_5_KP_II_3_ADD" localSheetId="11">'[35]5(KP-II)3'!#REF!</definedName>
    <definedName name="KP_5_KP_II_3_ADD" localSheetId="17">'[34]5(KP-II)3'!#REF!</definedName>
    <definedName name="KP_5_KP_II_3_ADD" localSheetId="15">'[34]5(KP-II)3'!#REF!</definedName>
    <definedName name="KP_5_KP_II_3_ADD">'[34]5(KP-II)3'!#REF!</definedName>
    <definedName name="KP_5_KP_II_3_B2_DYN_REGION" localSheetId="67">#REF!</definedName>
    <definedName name="KP_5_KP_II_3_B2_DYN_REGION" localSheetId="69">#REF!</definedName>
    <definedName name="KP_5_KP_II_3_B2_DYN_REGION" localSheetId="65">#REF!</definedName>
    <definedName name="KP_5_KP_II_3_B2_DYN_REGION" localSheetId="4">#REF!</definedName>
    <definedName name="KP_5_KP_II_3_B2_DYN_REGION" localSheetId="1">#REF!</definedName>
    <definedName name="KP_5_KP_II_3_B2_DYN_REGION" localSheetId="3">#REF!</definedName>
    <definedName name="KP_5_KP_II_3_B2_DYN_REGION" localSheetId="2">#REF!</definedName>
    <definedName name="KP_5_KP_II_3_B2_DYN_REGION" localSheetId="5">#REF!</definedName>
    <definedName name="KP_5_KP_II_3_B2_DYN_REGION" localSheetId="7">#REF!</definedName>
    <definedName name="KP_5_KP_II_3_B2_DYN_REGION" localSheetId="6">#REF!</definedName>
    <definedName name="KP_5_KP_II_3_B2_DYN_REGION" localSheetId="10">#REF!</definedName>
    <definedName name="KP_5_KP_II_3_B2_DYN_REGION" localSheetId="11">#REF!</definedName>
    <definedName name="KP_5_KP_II_3_B2_DYN_REGION" localSheetId="17">#REF!</definedName>
    <definedName name="KP_5_KP_II_3_B2_DYN_REGION" localSheetId="19">#REF!</definedName>
    <definedName name="KP_5_KP_II_3_B2_DYN_REGION" localSheetId="20">#REF!</definedName>
    <definedName name="KP_5_KP_II_3_B2_DYN_REGION" localSheetId="23">#REF!</definedName>
    <definedName name="KP_5_KP_II_3_B2_DYN_REGION" localSheetId="15">#REF!</definedName>
    <definedName name="KP_5_KP_II_3_B2_DYN_REGION" localSheetId="21">#REF!</definedName>
    <definedName name="KP_5_KP_II_3_B2_DYN_REGION" localSheetId="22">#REF!</definedName>
    <definedName name="KP_5_KP_II_3_B2_DYN_REGION" localSheetId="18">#REF!</definedName>
    <definedName name="KP_5_KP_II_3_B2_DYN_REGION" localSheetId="25">#REF!</definedName>
    <definedName name="KP_5_KP_II_3_B2_DYN_REGION" localSheetId="24">#REF!</definedName>
    <definedName name="KP_5_KP_II_3_B2_DYN_REGION" localSheetId="27">#REF!</definedName>
    <definedName name="KP_5_KP_II_3_B2_DYN_REGION" localSheetId="30">#REF!</definedName>
    <definedName name="KP_5_KP_II_3_B2_DYN_REGION" localSheetId="26">#REF!</definedName>
    <definedName name="KP_5_KP_II_3_B2_DYN_REGION" localSheetId="28">#REF!</definedName>
    <definedName name="KP_5_KP_II_3_B2_DYN_REGION" localSheetId="29">#REF!</definedName>
    <definedName name="KP_5_KP_II_3_B2_DYN_REGION" localSheetId="32">#REF!</definedName>
    <definedName name="KP_5_KP_II_3_B2_DYN_REGION" localSheetId="33">#REF!</definedName>
    <definedName name="KP_5_KP_II_3_B2_DYN_REGION" localSheetId="38">#REF!</definedName>
    <definedName name="KP_5_KP_II_3_B2_DYN_REGION" localSheetId="37">#REF!</definedName>
    <definedName name="KP_5_KP_II_3_B2_DYN_REGION" localSheetId="34">#REF!</definedName>
    <definedName name="KP_5_KP_II_3_B2_DYN_REGION" localSheetId="39">#REF!</definedName>
    <definedName name="KP_5_KP_II_3_B2_DYN_REGION" localSheetId="35">#REF!</definedName>
    <definedName name="KP_5_KP_II_3_B2_DYN_REGION" localSheetId="36">#REF!</definedName>
    <definedName name="KP_5_KP_II_3_B2_DYN_REGION" localSheetId="31">#REF!</definedName>
    <definedName name="KP_5_KP_II_3_B2_DYN_REGION" localSheetId="41">#REF!</definedName>
    <definedName name="KP_5_KP_II_3_B2_DYN_REGION" localSheetId="40">#REF!</definedName>
    <definedName name="KP_5_KP_II_3_B2_DYN_REGION" localSheetId="54">#REF!</definedName>
    <definedName name="KP_5_KP_II_3_B2_DYN_REGION" localSheetId="42">#REF!</definedName>
    <definedName name="KP_5_KP_II_3_B2_DYN_REGION" localSheetId="44">#REF!</definedName>
    <definedName name="KP_5_KP_II_3_B2_DYN_REGION" localSheetId="48">#REF!</definedName>
    <definedName name="KP_5_KP_II_3_B2_DYN_REGION" localSheetId="51">#REF!</definedName>
    <definedName name="KP_5_KP_II_3_B2_DYN_REGION" localSheetId="45">#REF!</definedName>
    <definedName name="KP_5_KP_II_3_B2_DYN_REGION" localSheetId="46">#REF!</definedName>
    <definedName name="KP_5_KP_II_3_B2_DYN_REGION" localSheetId="47">#REF!</definedName>
    <definedName name="KP_5_KP_II_3_B2_DYN_REGION" localSheetId="50">#REF!</definedName>
    <definedName name="KP_5_KP_II_3_B2_DYN_REGION" localSheetId="53">#REF!</definedName>
    <definedName name="KP_5_KP_II_3_B2_DYN_REGION" localSheetId="52">#REF!</definedName>
    <definedName name="KP_5_KP_II_3_B2_DYN_REGION" localSheetId="57">#REF!</definedName>
    <definedName name="KP_5_KP_II_3_B2_DYN_REGION" localSheetId="60">#REF!</definedName>
    <definedName name="KP_5_KP_II_3_B2_DYN_REGION" localSheetId="59">#REF!</definedName>
    <definedName name="KP_5_KP_II_3_B2_DYN_REGION" localSheetId="58">#REF!</definedName>
    <definedName name="KP_5_KP_II_3_B2_DYN_REGION" localSheetId="61">#REF!</definedName>
    <definedName name="KP_5_KP_II_3_B2_DYN_REGION" localSheetId="56">#REF!</definedName>
    <definedName name="KP_5_KP_II_3_B2_DYN_REGION" localSheetId="55">#REF!</definedName>
    <definedName name="KP_5_KP_II_3_B2_DYN_REGION" localSheetId="62">#REF!</definedName>
    <definedName name="KP_5_KP_II_3_B2_DYN_REGION" localSheetId="66">#REF!</definedName>
    <definedName name="KP_5_KP_II_3_B2_DYN_REGION" localSheetId="63">#REF!</definedName>
    <definedName name="KP_5_KP_II_3_B2_DYN_REGION" localSheetId="70">#REF!</definedName>
    <definedName name="KP_5_KP_II_3_B2_DYN_REGION" localSheetId="71">#REF!</definedName>
    <definedName name="KP_5_KP_II_3_B2_DYN_REGION" localSheetId="68">#REF!</definedName>
    <definedName name="KP_5_KP_II_3_B2_DYN_REGION" localSheetId="64">#REF!</definedName>
    <definedName name="KP_5_KP_II_3_B2_DYN_REGION" localSheetId="73">#REF!</definedName>
    <definedName name="KP_5_KP_II_3_B2_DYN_REGION" localSheetId="74">#REF!</definedName>
    <definedName name="KP_5_KP_II_3_B2_DYN_REGION" localSheetId="75">#REF!</definedName>
    <definedName name="KP_5_KP_II_3_B2_DYN_REGION" localSheetId="72">#REF!</definedName>
    <definedName name="KP_5_KP_II_3_B2_DYN_REGION">#REF!</definedName>
    <definedName name="KP_5_KP_II_3_B2_DYNROWS" localSheetId="1">#REF!</definedName>
    <definedName name="KP_5_KP_II_3_B2_DYNROWS" localSheetId="5">#REF!</definedName>
    <definedName name="KP_5_KP_II_3_B2_DYNROWS" localSheetId="7">#REF!</definedName>
    <definedName name="KP_5_KP_II_3_B2_DYNROWS" localSheetId="10">#REF!</definedName>
    <definedName name="KP_5_KP_II_3_B2_DYNROWS" localSheetId="17">#REF!</definedName>
    <definedName name="KP_5_KP_II_3_B2_DYNROWS" localSheetId="15">#REF!</definedName>
    <definedName name="KP_5_KP_II_3_B2_DYNROWS">#REF!</definedName>
    <definedName name="KP_5_KP_II_3_B2_FORMULA_HEADER_ID" localSheetId="1">#REF!</definedName>
    <definedName name="KP_5_KP_II_3_B2_FORMULA_HEADER_ID" localSheetId="5">#REF!</definedName>
    <definedName name="KP_5_KP_II_3_B2_FORMULA_HEADER_ID" localSheetId="7">#REF!</definedName>
    <definedName name="KP_5_KP_II_3_B2_FORMULA_HEADER_ID" localSheetId="10">#REF!</definedName>
    <definedName name="KP_5_KP_II_3_B2_FORMULA_HEADER_ID" localSheetId="17">#REF!</definedName>
    <definedName name="KP_5_KP_II_3_B2_FORMULA_HEADER_ID" localSheetId="15">#REF!</definedName>
    <definedName name="KP_5_KP_II_3_B2_FORMULA_HEADER_ID">#REF!</definedName>
    <definedName name="KP_5_KP_II_3_B2_IDCODE_HEADER" localSheetId="1">'[34]5(KP-II)3'!#REF!</definedName>
    <definedName name="KP_5_KP_II_3_B2_IDCODE_HEADER" localSheetId="5">'[35]5(KP-II)3'!#REF!</definedName>
    <definedName name="KP_5_KP_II_3_B2_IDCODE_HEADER" localSheetId="7">'[35]5(KP-II)3'!#REF!</definedName>
    <definedName name="KP_5_KP_II_3_B2_IDCODE_HEADER" localSheetId="6">'[35]5(KP-II)3'!#REF!</definedName>
    <definedName name="KP_5_KP_II_3_B2_IDCODE_HEADER" localSheetId="10">'[34]5(KP-II)3'!#REF!</definedName>
    <definedName name="KP_5_KP_II_3_B2_IDCODE_HEADER" localSheetId="11">'[35]5(KP-II)3'!#REF!</definedName>
    <definedName name="KP_5_KP_II_3_B2_IDCODE_HEADER" localSheetId="17">'[34]5(KP-II)3'!#REF!</definedName>
    <definedName name="KP_5_KP_II_3_B2_IDCODE_HEADER" localSheetId="15">'[34]5(KP-II)3'!#REF!</definedName>
    <definedName name="KP_5_KP_II_3_B2_IDCODE_HEADER">'[34]5(KP-II)3'!#REF!</definedName>
    <definedName name="KP_5_KP_II_3_D15" localSheetId="1">'[34]5(KP-II)3'!#REF!</definedName>
    <definedName name="KP_5_KP_II_3_D15" localSheetId="5">'[35]5(KP-II)3'!#REF!</definedName>
    <definedName name="KP_5_KP_II_3_D15" localSheetId="7">'[35]5(KP-II)3'!#REF!</definedName>
    <definedName name="KP_5_KP_II_3_D15" localSheetId="6">'[35]5(KP-II)3'!#REF!</definedName>
    <definedName name="KP_5_KP_II_3_D15" localSheetId="10">'[34]5(KP-II)3'!#REF!</definedName>
    <definedName name="KP_5_KP_II_3_D15" localSheetId="11">'[35]5(KP-II)3'!#REF!</definedName>
    <definedName name="KP_5_KP_II_3_D15" localSheetId="17">'[34]5(KP-II)3'!#REF!</definedName>
    <definedName name="KP_5_KP_II_3_D15" localSheetId="15">'[34]5(KP-II)3'!#REF!</definedName>
    <definedName name="KP_5_KP_II_3_D15">'[34]5(KP-II)3'!#REF!</definedName>
    <definedName name="KP_5_KP_II_4_A11_DYN_REGION" localSheetId="67">#REF!</definedName>
    <definedName name="KP_5_KP_II_4_A11_DYN_REGION" localSheetId="69">#REF!</definedName>
    <definedName name="KP_5_KP_II_4_A11_DYN_REGION" localSheetId="65">#REF!</definedName>
    <definedName name="KP_5_KP_II_4_A11_DYN_REGION" localSheetId="4">#REF!</definedName>
    <definedName name="KP_5_KP_II_4_A11_DYN_REGION" localSheetId="1">#REF!</definedName>
    <definedName name="KP_5_KP_II_4_A11_DYN_REGION" localSheetId="3">#REF!</definedName>
    <definedName name="KP_5_KP_II_4_A11_DYN_REGION" localSheetId="2">#REF!</definedName>
    <definedName name="KP_5_KP_II_4_A11_DYN_REGION" localSheetId="5">#REF!</definedName>
    <definedName name="KP_5_KP_II_4_A11_DYN_REGION" localSheetId="7">#REF!</definedName>
    <definedName name="KP_5_KP_II_4_A11_DYN_REGION" localSheetId="6">#REF!</definedName>
    <definedName name="KP_5_KP_II_4_A11_DYN_REGION" localSheetId="10">#REF!</definedName>
    <definedName name="KP_5_KP_II_4_A11_DYN_REGION" localSheetId="11">#REF!</definedName>
    <definedName name="KP_5_KP_II_4_A11_DYN_REGION" localSheetId="17">#REF!</definedName>
    <definedName name="KP_5_KP_II_4_A11_DYN_REGION" localSheetId="19">#REF!</definedName>
    <definedName name="KP_5_KP_II_4_A11_DYN_REGION" localSheetId="20">#REF!</definedName>
    <definedName name="KP_5_KP_II_4_A11_DYN_REGION" localSheetId="23">#REF!</definedName>
    <definedName name="KP_5_KP_II_4_A11_DYN_REGION" localSheetId="15">#REF!</definedName>
    <definedName name="KP_5_KP_II_4_A11_DYN_REGION" localSheetId="21">#REF!</definedName>
    <definedName name="KP_5_KP_II_4_A11_DYN_REGION" localSheetId="22">#REF!</definedName>
    <definedName name="KP_5_KP_II_4_A11_DYN_REGION" localSheetId="18">#REF!</definedName>
    <definedName name="KP_5_KP_II_4_A11_DYN_REGION" localSheetId="25">#REF!</definedName>
    <definedName name="KP_5_KP_II_4_A11_DYN_REGION" localSheetId="24">#REF!</definedName>
    <definedName name="KP_5_KP_II_4_A11_DYN_REGION" localSheetId="27">#REF!</definedName>
    <definedName name="KP_5_KP_II_4_A11_DYN_REGION" localSheetId="30">#REF!</definedName>
    <definedName name="KP_5_KP_II_4_A11_DYN_REGION" localSheetId="26">#REF!</definedName>
    <definedName name="KP_5_KP_II_4_A11_DYN_REGION" localSheetId="28">#REF!</definedName>
    <definedName name="KP_5_KP_II_4_A11_DYN_REGION" localSheetId="29">#REF!</definedName>
    <definedName name="KP_5_KP_II_4_A11_DYN_REGION" localSheetId="32">#REF!</definedName>
    <definedName name="KP_5_KP_II_4_A11_DYN_REGION" localSheetId="33">#REF!</definedName>
    <definedName name="KP_5_KP_II_4_A11_DYN_REGION" localSheetId="38">#REF!</definedName>
    <definedName name="KP_5_KP_II_4_A11_DYN_REGION" localSheetId="37">#REF!</definedName>
    <definedName name="KP_5_KP_II_4_A11_DYN_REGION" localSheetId="34">#REF!</definedName>
    <definedName name="KP_5_KP_II_4_A11_DYN_REGION" localSheetId="39">#REF!</definedName>
    <definedName name="KP_5_KP_II_4_A11_DYN_REGION" localSheetId="35">#REF!</definedName>
    <definedName name="KP_5_KP_II_4_A11_DYN_REGION" localSheetId="36">#REF!</definedName>
    <definedName name="KP_5_KP_II_4_A11_DYN_REGION" localSheetId="31">#REF!</definedName>
    <definedName name="KP_5_KP_II_4_A11_DYN_REGION" localSheetId="41">#REF!</definedName>
    <definedName name="KP_5_KP_II_4_A11_DYN_REGION" localSheetId="40">#REF!</definedName>
    <definedName name="KP_5_KP_II_4_A11_DYN_REGION" localSheetId="54">#REF!</definedName>
    <definedName name="KP_5_KP_II_4_A11_DYN_REGION" localSheetId="42">#REF!</definedName>
    <definedName name="KP_5_KP_II_4_A11_DYN_REGION" localSheetId="44">#REF!</definedName>
    <definedName name="KP_5_KP_II_4_A11_DYN_REGION" localSheetId="48">#REF!</definedName>
    <definedName name="KP_5_KP_II_4_A11_DYN_REGION" localSheetId="51">#REF!</definedName>
    <definedName name="KP_5_KP_II_4_A11_DYN_REGION" localSheetId="45">#REF!</definedName>
    <definedName name="KP_5_KP_II_4_A11_DYN_REGION" localSheetId="46">#REF!</definedName>
    <definedName name="KP_5_KP_II_4_A11_DYN_REGION" localSheetId="47">#REF!</definedName>
    <definedName name="KP_5_KP_II_4_A11_DYN_REGION" localSheetId="50">#REF!</definedName>
    <definedName name="KP_5_KP_II_4_A11_DYN_REGION" localSheetId="53">#REF!</definedName>
    <definedName name="KP_5_KP_II_4_A11_DYN_REGION" localSheetId="52">#REF!</definedName>
    <definedName name="KP_5_KP_II_4_A11_DYN_REGION" localSheetId="57">#REF!</definedName>
    <definedName name="KP_5_KP_II_4_A11_DYN_REGION" localSheetId="60">#REF!</definedName>
    <definedName name="KP_5_KP_II_4_A11_DYN_REGION" localSheetId="59">#REF!</definedName>
    <definedName name="KP_5_KP_II_4_A11_DYN_REGION" localSheetId="58">#REF!</definedName>
    <definedName name="KP_5_KP_II_4_A11_DYN_REGION" localSheetId="61">#REF!</definedName>
    <definedName name="KP_5_KP_II_4_A11_DYN_REGION" localSheetId="56">#REF!</definedName>
    <definedName name="KP_5_KP_II_4_A11_DYN_REGION" localSheetId="55">#REF!</definedName>
    <definedName name="KP_5_KP_II_4_A11_DYN_REGION" localSheetId="62">#REF!</definedName>
    <definedName name="KP_5_KP_II_4_A11_DYN_REGION" localSheetId="66">#REF!</definedName>
    <definedName name="KP_5_KP_II_4_A11_DYN_REGION" localSheetId="63">#REF!</definedName>
    <definedName name="KP_5_KP_II_4_A11_DYN_REGION" localSheetId="70">#REF!</definedName>
    <definedName name="KP_5_KP_II_4_A11_DYN_REGION" localSheetId="71">#REF!</definedName>
    <definedName name="KP_5_KP_II_4_A11_DYN_REGION" localSheetId="68">#REF!</definedName>
    <definedName name="KP_5_KP_II_4_A11_DYN_REGION" localSheetId="64">#REF!</definedName>
    <definedName name="KP_5_KP_II_4_A11_DYN_REGION" localSheetId="73">#REF!</definedName>
    <definedName name="KP_5_KP_II_4_A11_DYN_REGION" localSheetId="74">#REF!</definedName>
    <definedName name="KP_5_KP_II_4_A11_DYN_REGION" localSheetId="75">#REF!</definedName>
    <definedName name="KP_5_KP_II_4_A11_DYN_REGION" localSheetId="72">#REF!</definedName>
    <definedName name="KP_5_KP_II_4_A11_DYN_REGION">#REF!</definedName>
    <definedName name="KP_5_KP_II_4_A11_DYNROWS" localSheetId="1">#REF!</definedName>
    <definedName name="KP_5_KP_II_4_A11_DYNROWS" localSheetId="5">#REF!</definedName>
    <definedName name="KP_5_KP_II_4_A11_DYNROWS" localSheetId="7">#REF!</definedName>
    <definedName name="KP_5_KP_II_4_A11_DYNROWS" localSheetId="10">#REF!</definedName>
    <definedName name="KP_5_KP_II_4_A11_DYNROWS" localSheetId="17">#REF!</definedName>
    <definedName name="KP_5_KP_II_4_A11_DYNROWS" localSheetId="15">#REF!</definedName>
    <definedName name="KP_5_KP_II_4_A11_DYNROWS">#REF!</definedName>
    <definedName name="KP_5_KP_II_4_A11_FORMULA_HEADER_ID" localSheetId="1">#REF!</definedName>
    <definedName name="KP_5_KP_II_4_A11_FORMULA_HEADER_ID" localSheetId="5">#REF!</definedName>
    <definedName name="KP_5_KP_II_4_A11_FORMULA_HEADER_ID" localSheetId="7">#REF!</definedName>
    <definedName name="KP_5_KP_II_4_A11_FORMULA_HEADER_ID" localSheetId="10">#REF!</definedName>
    <definedName name="KP_5_KP_II_4_A11_FORMULA_HEADER_ID" localSheetId="17">#REF!</definedName>
    <definedName name="KP_5_KP_II_4_A11_FORMULA_HEADER_ID" localSheetId="15">#REF!</definedName>
    <definedName name="KP_5_KP_II_4_A11_FORMULA_HEADER_ID">#REF!</definedName>
    <definedName name="KP_5_KP_II_4_A11_IDCODE" localSheetId="1">'[34]5(KP-II)4'!#REF!</definedName>
    <definedName name="KP_5_KP_II_4_A11_IDCODE" localSheetId="5">'[35]5(KP-II)4'!#REF!</definedName>
    <definedName name="KP_5_KP_II_4_A11_IDCODE" localSheetId="7">'[35]5(KP-II)4'!#REF!</definedName>
    <definedName name="KP_5_KP_II_4_A11_IDCODE" localSheetId="6">'[35]5(KP-II)4'!#REF!</definedName>
    <definedName name="KP_5_KP_II_4_A11_IDCODE" localSheetId="10">'[34]5(KP-II)4'!#REF!</definedName>
    <definedName name="KP_5_KP_II_4_A11_IDCODE" localSheetId="11">'[35]5(KP-II)4'!#REF!</definedName>
    <definedName name="KP_5_KP_II_4_A11_IDCODE" localSheetId="17">'[34]5(KP-II)4'!#REF!</definedName>
    <definedName name="KP_5_KP_II_4_A11_IDCODE" localSheetId="15">'[34]5(KP-II)4'!#REF!</definedName>
    <definedName name="KP_5_KP_II_4_A11_IDCODE">'[34]5(KP-II)4'!#REF!</definedName>
    <definedName name="KP_5_KP_II_4_A12_DYN_REGION" localSheetId="67">#REF!</definedName>
    <definedName name="KP_5_KP_II_4_A12_DYN_REGION" localSheetId="69">#REF!</definedName>
    <definedName name="KP_5_KP_II_4_A12_DYN_REGION" localSheetId="65">#REF!</definedName>
    <definedName name="KP_5_KP_II_4_A12_DYN_REGION" localSheetId="4">#REF!</definedName>
    <definedName name="KP_5_KP_II_4_A12_DYN_REGION" localSheetId="1">#REF!</definedName>
    <definedName name="KP_5_KP_II_4_A12_DYN_REGION" localSheetId="3">#REF!</definedName>
    <definedName name="KP_5_KP_II_4_A12_DYN_REGION" localSheetId="2">#REF!</definedName>
    <definedName name="KP_5_KP_II_4_A12_DYN_REGION" localSheetId="5">#REF!</definedName>
    <definedName name="KP_5_KP_II_4_A12_DYN_REGION" localSheetId="7">#REF!</definedName>
    <definedName name="KP_5_KP_II_4_A12_DYN_REGION" localSheetId="6">#REF!</definedName>
    <definedName name="KP_5_KP_II_4_A12_DYN_REGION" localSheetId="10">#REF!</definedName>
    <definedName name="KP_5_KP_II_4_A12_DYN_REGION" localSheetId="11">#REF!</definedName>
    <definedName name="KP_5_KP_II_4_A12_DYN_REGION" localSheetId="17">#REF!</definedName>
    <definedName name="KP_5_KP_II_4_A12_DYN_REGION" localSheetId="19">#REF!</definedName>
    <definedName name="KP_5_KP_II_4_A12_DYN_REGION" localSheetId="20">#REF!</definedName>
    <definedName name="KP_5_KP_II_4_A12_DYN_REGION" localSheetId="23">#REF!</definedName>
    <definedName name="KP_5_KP_II_4_A12_DYN_REGION" localSheetId="15">#REF!</definedName>
    <definedName name="KP_5_KP_II_4_A12_DYN_REGION" localSheetId="21">#REF!</definedName>
    <definedName name="KP_5_KP_II_4_A12_DYN_REGION" localSheetId="22">#REF!</definedName>
    <definedName name="KP_5_KP_II_4_A12_DYN_REGION" localSheetId="18">#REF!</definedName>
    <definedName name="KP_5_KP_II_4_A12_DYN_REGION" localSheetId="25">#REF!</definedName>
    <definedName name="KP_5_KP_II_4_A12_DYN_REGION" localSheetId="24">#REF!</definedName>
    <definedName name="KP_5_KP_II_4_A12_DYN_REGION" localSheetId="27">#REF!</definedName>
    <definedName name="KP_5_KP_II_4_A12_DYN_REGION" localSheetId="30">#REF!</definedName>
    <definedName name="KP_5_KP_II_4_A12_DYN_REGION" localSheetId="26">#REF!</definedName>
    <definedName name="KP_5_KP_II_4_A12_DYN_REGION" localSheetId="28">#REF!</definedName>
    <definedName name="KP_5_KP_II_4_A12_DYN_REGION" localSheetId="29">#REF!</definedName>
    <definedName name="KP_5_KP_II_4_A12_DYN_REGION" localSheetId="32">#REF!</definedName>
    <definedName name="KP_5_KP_II_4_A12_DYN_REGION" localSheetId="33">#REF!</definedName>
    <definedName name="KP_5_KP_II_4_A12_DYN_REGION" localSheetId="38">#REF!</definedName>
    <definedName name="KP_5_KP_II_4_A12_DYN_REGION" localSheetId="37">#REF!</definedName>
    <definedName name="KP_5_KP_II_4_A12_DYN_REGION" localSheetId="34">#REF!</definedName>
    <definedName name="KP_5_KP_II_4_A12_DYN_REGION" localSheetId="39">#REF!</definedName>
    <definedName name="KP_5_KP_II_4_A12_DYN_REGION" localSheetId="35">#REF!</definedName>
    <definedName name="KP_5_KP_II_4_A12_DYN_REGION" localSheetId="36">#REF!</definedName>
    <definedName name="KP_5_KP_II_4_A12_DYN_REGION" localSheetId="31">#REF!</definedName>
    <definedName name="KP_5_KP_II_4_A12_DYN_REGION" localSheetId="41">#REF!</definedName>
    <definedName name="KP_5_KP_II_4_A12_DYN_REGION" localSheetId="40">#REF!</definedName>
    <definedName name="KP_5_KP_II_4_A12_DYN_REGION" localSheetId="54">#REF!</definedName>
    <definedName name="KP_5_KP_II_4_A12_DYN_REGION" localSheetId="42">#REF!</definedName>
    <definedName name="KP_5_KP_II_4_A12_DYN_REGION" localSheetId="44">#REF!</definedName>
    <definedName name="KP_5_KP_II_4_A12_DYN_REGION" localSheetId="48">#REF!</definedName>
    <definedName name="KP_5_KP_II_4_A12_DYN_REGION" localSheetId="51">#REF!</definedName>
    <definedName name="KP_5_KP_II_4_A12_DYN_REGION" localSheetId="45">#REF!</definedName>
    <definedName name="KP_5_KP_II_4_A12_DYN_REGION" localSheetId="46">#REF!</definedName>
    <definedName name="KP_5_KP_II_4_A12_DYN_REGION" localSheetId="47">#REF!</definedName>
    <definedName name="KP_5_KP_II_4_A12_DYN_REGION" localSheetId="50">#REF!</definedName>
    <definedName name="KP_5_KP_II_4_A12_DYN_REGION" localSheetId="53">#REF!</definedName>
    <definedName name="KP_5_KP_II_4_A12_DYN_REGION" localSheetId="52">#REF!</definedName>
    <definedName name="KP_5_KP_II_4_A12_DYN_REGION" localSheetId="57">#REF!</definedName>
    <definedName name="KP_5_KP_II_4_A12_DYN_REGION" localSheetId="60">#REF!</definedName>
    <definedName name="KP_5_KP_II_4_A12_DYN_REGION" localSheetId="59">#REF!</definedName>
    <definedName name="KP_5_KP_II_4_A12_DYN_REGION" localSheetId="58">#REF!</definedName>
    <definedName name="KP_5_KP_II_4_A12_DYN_REGION" localSheetId="61">#REF!</definedName>
    <definedName name="KP_5_KP_II_4_A12_DYN_REGION" localSheetId="56">#REF!</definedName>
    <definedName name="KP_5_KP_II_4_A12_DYN_REGION" localSheetId="55">#REF!</definedName>
    <definedName name="KP_5_KP_II_4_A12_DYN_REGION" localSheetId="62">#REF!</definedName>
    <definedName name="KP_5_KP_II_4_A12_DYN_REGION" localSheetId="66">#REF!</definedName>
    <definedName name="KP_5_KP_II_4_A12_DYN_REGION" localSheetId="63">#REF!</definedName>
    <definedName name="KP_5_KP_II_4_A12_DYN_REGION" localSheetId="70">#REF!</definedName>
    <definedName name="KP_5_KP_II_4_A12_DYN_REGION" localSheetId="71">#REF!</definedName>
    <definedName name="KP_5_KP_II_4_A12_DYN_REGION" localSheetId="68">#REF!</definedName>
    <definedName name="KP_5_KP_II_4_A12_DYN_REGION" localSheetId="64">#REF!</definedName>
    <definedName name="KP_5_KP_II_4_A12_DYN_REGION" localSheetId="73">#REF!</definedName>
    <definedName name="KP_5_KP_II_4_A12_DYN_REGION" localSheetId="74">#REF!</definedName>
    <definedName name="KP_5_KP_II_4_A12_DYN_REGION" localSheetId="75">#REF!</definedName>
    <definedName name="KP_5_KP_II_4_A12_DYN_REGION" localSheetId="72">#REF!</definedName>
    <definedName name="KP_5_KP_II_4_A12_DYN_REGION">#REF!</definedName>
    <definedName name="KP_5_KP_II_4_A12_DYNROWS" localSheetId="1">#REF!</definedName>
    <definedName name="KP_5_KP_II_4_A12_DYNROWS" localSheetId="5">#REF!</definedName>
    <definedName name="KP_5_KP_II_4_A12_DYNROWS" localSheetId="7">#REF!</definedName>
    <definedName name="KP_5_KP_II_4_A12_DYNROWS" localSheetId="10">#REF!</definedName>
    <definedName name="KP_5_KP_II_4_A12_DYNROWS" localSheetId="17">#REF!</definedName>
    <definedName name="KP_5_KP_II_4_A12_DYNROWS" localSheetId="15">#REF!</definedName>
    <definedName name="KP_5_KP_II_4_A12_DYNROWS">#REF!</definedName>
    <definedName name="KP_5_KP_II_4_A12_FORMULA_HEADER_ID" localSheetId="1">#REF!</definedName>
    <definedName name="KP_5_KP_II_4_A12_FORMULA_HEADER_ID" localSheetId="5">#REF!</definedName>
    <definedName name="KP_5_KP_II_4_A12_FORMULA_HEADER_ID" localSheetId="7">#REF!</definedName>
    <definedName name="KP_5_KP_II_4_A12_FORMULA_HEADER_ID" localSheetId="10">#REF!</definedName>
    <definedName name="KP_5_KP_II_4_A12_FORMULA_HEADER_ID" localSheetId="17">#REF!</definedName>
    <definedName name="KP_5_KP_II_4_A12_FORMULA_HEADER_ID" localSheetId="15">#REF!</definedName>
    <definedName name="KP_5_KP_II_4_A12_FORMULA_HEADER_ID">#REF!</definedName>
    <definedName name="KP_5_KP_II_4_A12_IDCODE" localSheetId="1">'[34]5(KP-II)4'!#REF!</definedName>
    <definedName name="KP_5_KP_II_4_A12_IDCODE" localSheetId="5">'[35]5(KP-II)4'!#REF!</definedName>
    <definedName name="KP_5_KP_II_4_A12_IDCODE" localSheetId="7">'[35]5(KP-II)4'!#REF!</definedName>
    <definedName name="KP_5_KP_II_4_A12_IDCODE" localSheetId="6">'[35]5(KP-II)4'!#REF!</definedName>
    <definedName name="KP_5_KP_II_4_A12_IDCODE" localSheetId="10">'[34]5(KP-II)4'!#REF!</definedName>
    <definedName name="KP_5_KP_II_4_A12_IDCODE" localSheetId="11">'[35]5(KP-II)4'!#REF!</definedName>
    <definedName name="KP_5_KP_II_4_A12_IDCODE" localSheetId="17">'[34]5(KP-II)4'!#REF!</definedName>
    <definedName name="KP_5_KP_II_4_A12_IDCODE" localSheetId="15">'[34]5(KP-II)4'!#REF!</definedName>
    <definedName name="KP_5_KP_II_4_A12_IDCODE">'[34]5(KP-II)4'!#REF!</definedName>
    <definedName name="KP_5_KP_II_4_A2_DYN_REGION" localSheetId="67">#REF!</definedName>
    <definedName name="KP_5_KP_II_4_A2_DYN_REGION" localSheetId="69">#REF!</definedName>
    <definedName name="KP_5_KP_II_4_A2_DYN_REGION" localSheetId="65">#REF!</definedName>
    <definedName name="KP_5_KP_II_4_A2_DYN_REGION" localSheetId="4">#REF!</definedName>
    <definedName name="KP_5_KP_II_4_A2_DYN_REGION" localSheetId="1">#REF!</definedName>
    <definedName name="KP_5_KP_II_4_A2_DYN_REGION" localSheetId="3">#REF!</definedName>
    <definedName name="KP_5_KP_II_4_A2_DYN_REGION" localSheetId="2">#REF!</definedName>
    <definedName name="KP_5_KP_II_4_A2_DYN_REGION" localSheetId="5">#REF!</definedName>
    <definedName name="KP_5_KP_II_4_A2_DYN_REGION" localSheetId="7">#REF!</definedName>
    <definedName name="KP_5_KP_II_4_A2_DYN_REGION" localSheetId="6">#REF!</definedName>
    <definedName name="KP_5_KP_II_4_A2_DYN_REGION" localSheetId="10">#REF!</definedName>
    <definedName name="KP_5_KP_II_4_A2_DYN_REGION" localSheetId="11">#REF!</definedName>
    <definedName name="KP_5_KP_II_4_A2_DYN_REGION" localSheetId="17">#REF!</definedName>
    <definedName name="KP_5_KP_II_4_A2_DYN_REGION" localSheetId="19">#REF!</definedName>
    <definedName name="KP_5_KP_II_4_A2_DYN_REGION" localSheetId="20">#REF!</definedName>
    <definedName name="KP_5_KP_II_4_A2_DYN_REGION" localSheetId="23">#REF!</definedName>
    <definedName name="KP_5_KP_II_4_A2_DYN_REGION" localSheetId="15">#REF!</definedName>
    <definedName name="KP_5_KP_II_4_A2_DYN_REGION" localSheetId="21">#REF!</definedName>
    <definedName name="KP_5_KP_II_4_A2_DYN_REGION" localSheetId="22">#REF!</definedName>
    <definedName name="KP_5_KP_II_4_A2_DYN_REGION" localSheetId="18">#REF!</definedName>
    <definedName name="KP_5_KP_II_4_A2_DYN_REGION" localSheetId="25">#REF!</definedName>
    <definedName name="KP_5_KP_II_4_A2_DYN_REGION" localSheetId="24">#REF!</definedName>
    <definedName name="KP_5_KP_II_4_A2_DYN_REGION" localSheetId="27">#REF!</definedName>
    <definedName name="KP_5_KP_II_4_A2_DYN_REGION" localSheetId="30">#REF!</definedName>
    <definedName name="KP_5_KP_II_4_A2_DYN_REGION" localSheetId="26">#REF!</definedName>
    <definedName name="KP_5_KP_II_4_A2_DYN_REGION" localSheetId="28">#REF!</definedName>
    <definedName name="KP_5_KP_II_4_A2_DYN_REGION" localSheetId="29">#REF!</definedName>
    <definedName name="KP_5_KP_II_4_A2_DYN_REGION" localSheetId="32">#REF!</definedName>
    <definedName name="KP_5_KP_II_4_A2_DYN_REGION" localSheetId="33">#REF!</definedName>
    <definedName name="KP_5_KP_II_4_A2_DYN_REGION" localSheetId="38">#REF!</definedName>
    <definedName name="KP_5_KP_II_4_A2_DYN_REGION" localSheetId="37">#REF!</definedName>
    <definedName name="KP_5_KP_II_4_A2_DYN_REGION" localSheetId="34">#REF!</definedName>
    <definedName name="KP_5_KP_II_4_A2_DYN_REGION" localSheetId="39">#REF!</definedName>
    <definedName name="KP_5_KP_II_4_A2_DYN_REGION" localSheetId="35">#REF!</definedName>
    <definedName name="KP_5_KP_II_4_A2_DYN_REGION" localSheetId="36">#REF!</definedName>
    <definedName name="KP_5_KP_II_4_A2_DYN_REGION" localSheetId="31">#REF!</definedName>
    <definedName name="KP_5_KP_II_4_A2_DYN_REGION" localSheetId="41">#REF!</definedName>
    <definedName name="KP_5_KP_II_4_A2_DYN_REGION" localSheetId="40">#REF!</definedName>
    <definedName name="KP_5_KP_II_4_A2_DYN_REGION" localSheetId="54">#REF!</definedName>
    <definedName name="KP_5_KP_II_4_A2_DYN_REGION" localSheetId="42">#REF!</definedName>
    <definedName name="KP_5_KP_II_4_A2_DYN_REGION" localSheetId="44">#REF!</definedName>
    <definedName name="KP_5_KP_II_4_A2_DYN_REGION" localSheetId="48">#REF!</definedName>
    <definedName name="KP_5_KP_II_4_A2_DYN_REGION" localSheetId="51">#REF!</definedName>
    <definedName name="KP_5_KP_II_4_A2_DYN_REGION" localSheetId="45">#REF!</definedName>
    <definedName name="KP_5_KP_II_4_A2_DYN_REGION" localSheetId="46">#REF!</definedName>
    <definedName name="KP_5_KP_II_4_A2_DYN_REGION" localSheetId="47">#REF!</definedName>
    <definedName name="KP_5_KP_II_4_A2_DYN_REGION" localSheetId="50">#REF!</definedName>
    <definedName name="KP_5_KP_II_4_A2_DYN_REGION" localSheetId="53">#REF!</definedName>
    <definedName name="KP_5_KP_II_4_A2_DYN_REGION" localSheetId="52">#REF!</definedName>
    <definedName name="KP_5_KP_II_4_A2_DYN_REGION" localSheetId="57">#REF!</definedName>
    <definedName name="KP_5_KP_II_4_A2_DYN_REGION" localSheetId="60">#REF!</definedName>
    <definedName name="KP_5_KP_II_4_A2_DYN_REGION" localSheetId="59">#REF!</definedName>
    <definedName name="KP_5_KP_II_4_A2_DYN_REGION" localSheetId="58">#REF!</definedName>
    <definedName name="KP_5_KP_II_4_A2_DYN_REGION" localSheetId="61">#REF!</definedName>
    <definedName name="KP_5_KP_II_4_A2_DYN_REGION" localSheetId="56">#REF!</definedName>
    <definedName name="KP_5_KP_II_4_A2_DYN_REGION" localSheetId="55">#REF!</definedName>
    <definedName name="KP_5_KP_II_4_A2_DYN_REGION" localSheetId="62">#REF!</definedName>
    <definedName name="KP_5_KP_II_4_A2_DYN_REGION" localSheetId="66">#REF!</definedName>
    <definedName name="KP_5_KP_II_4_A2_DYN_REGION" localSheetId="63">#REF!</definedName>
    <definedName name="KP_5_KP_II_4_A2_DYN_REGION" localSheetId="70">#REF!</definedName>
    <definedName name="KP_5_KP_II_4_A2_DYN_REGION" localSheetId="71">#REF!</definedName>
    <definedName name="KP_5_KP_II_4_A2_DYN_REGION" localSheetId="68">#REF!</definedName>
    <definedName name="KP_5_KP_II_4_A2_DYN_REGION" localSheetId="64">#REF!</definedName>
    <definedName name="KP_5_KP_II_4_A2_DYN_REGION" localSheetId="73">#REF!</definedName>
    <definedName name="KP_5_KP_II_4_A2_DYN_REGION" localSheetId="74">#REF!</definedName>
    <definedName name="KP_5_KP_II_4_A2_DYN_REGION" localSheetId="75">#REF!</definedName>
    <definedName name="KP_5_KP_II_4_A2_DYN_REGION" localSheetId="72">#REF!</definedName>
    <definedName name="KP_5_KP_II_4_A2_DYN_REGION">#REF!</definedName>
    <definedName name="KP_5_KP_II_4_A2_DYNROWS" localSheetId="1">#REF!</definedName>
    <definedName name="KP_5_KP_II_4_A2_DYNROWS" localSheetId="5">#REF!</definedName>
    <definedName name="KP_5_KP_II_4_A2_DYNROWS" localSheetId="7">#REF!</definedName>
    <definedName name="KP_5_KP_II_4_A2_DYNROWS" localSheetId="10">#REF!</definedName>
    <definedName name="KP_5_KP_II_4_A2_DYNROWS" localSheetId="17">#REF!</definedName>
    <definedName name="KP_5_KP_II_4_A2_DYNROWS" localSheetId="15">#REF!</definedName>
    <definedName name="KP_5_KP_II_4_A2_DYNROWS">#REF!</definedName>
    <definedName name="KP_5_KP_II_4_A2_FORMULA_HEADER_ID" localSheetId="1">#REF!</definedName>
    <definedName name="KP_5_KP_II_4_A2_FORMULA_HEADER_ID" localSheetId="5">#REF!</definedName>
    <definedName name="KP_5_KP_II_4_A2_FORMULA_HEADER_ID" localSheetId="7">#REF!</definedName>
    <definedName name="KP_5_KP_II_4_A2_FORMULA_HEADER_ID" localSheetId="10">#REF!</definedName>
    <definedName name="KP_5_KP_II_4_A2_FORMULA_HEADER_ID" localSheetId="17">#REF!</definedName>
    <definedName name="KP_5_KP_II_4_A2_FORMULA_HEADER_ID" localSheetId="15">#REF!</definedName>
    <definedName name="KP_5_KP_II_4_A2_FORMULA_HEADER_ID">#REF!</definedName>
    <definedName name="KP_5_KP_II_4_A2_IDCODE" localSheetId="1">'[34]5(KP-II)4'!#REF!</definedName>
    <definedName name="KP_5_KP_II_4_A2_IDCODE" localSheetId="5">'[35]5(KP-II)4'!#REF!</definedName>
    <definedName name="KP_5_KP_II_4_A2_IDCODE" localSheetId="7">'[35]5(KP-II)4'!#REF!</definedName>
    <definedName name="KP_5_KP_II_4_A2_IDCODE" localSheetId="6">'[35]5(KP-II)4'!#REF!</definedName>
    <definedName name="KP_5_KP_II_4_A2_IDCODE" localSheetId="10">'[34]5(KP-II)4'!#REF!</definedName>
    <definedName name="KP_5_KP_II_4_A2_IDCODE" localSheetId="11">'[35]5(KP-II)4'!#REF!</definedName>
    <definedName name="KP_5_KP_II_4_A2_IDCODE" localSheetId="17">'[34]5(KP-II)4'!#REF!</definedName>
    <definedName name="KP_5_KP_II_4_A2_IDCODE" localSheetId="15">'[34]5(KP-II)4'!#REF!</definedName>
    <definedName name="KP_5_KP_II_4_A2_IDCODE">'[34]5(KP-II)4'!#REF!</definedName>
    <definedName name="KP_5_KP_II_4_ADD" localSheetId="1">'[34]5(KP-II)4'!#REF!</definedName>
    <definedName name="KP_5_KP_II_4_ADD" localSheetId="5">'[35]5(KP-II)4'!#REF!</definedName>
    <definedName name="KP_5_KP_II_4_ADD" localSheetId="7">'[35]5(KP-II)4'!#REF!</definedName>
    <definedName name="KP_5_KP_II_4_ADD" localSheetId="6">'[35]5(KP-II)4'!#REF!</definedName>
    <definedName name="KP_5_KP_II_4_ADD" localSheetId="10">'[34]5(KP-II)4'!#REF!</definedName>
    <definedName name="KP_5_KP_II_4_ADD" localSheetId="11">'[35]5(KP-II)4'!#REF!</definedName>
    <definedName name="KP_5_KP_II_4_ADD" localSheetId="17">'[34]5(KP-II)4'!#REF!</definedName>
    <definedName name="KP_5_KP_II_4_ADD" localSheetId="15">'[34]5(KP-II)4'!#REF!</definedName>
    <definedName name="KP_5_KP_II_4_ADD">'[34]5(KP-II)4'!#REF!</definedName>
    <definedName name="KP_5_KP_II_4_B1_DYN_REGION" localSheetId="67">#REF!</definedName>
    <definedName name="KP_5_KP_II_4_B1_DYN_REGION" localSheetId="69">#REF!</definedName>
    <definedName name="KP_5_KP_II_4_B1_DYN_REGION" localSheetId="65">#REF!</definedName>
    <definedName name="KP_5_KP_II_4_B1_DYN_REGION" localSheetId="4">#REF!</definedName>
    <definedName name="KP_5_KP_II_4_B1_DYN_REGION" localSheetId="1">#REF!</definedName>
    <definedName name="KP_5_KP_II_4_B1_DYN_REGION" localSheetId="3">#REF!</definedName>
    <definedName name="KP_5_KP_II_4_B1_DYN_REGION" localSheetId="2">#REF!</definedName>
    <definedName name="KP_5_KP_II_4_B1_DYN_REGION" localSheetId="5">#REF!</definedName>
    <definedName name="KP_5_KP_II_4_B1_DYN_REGION" localSheetId="7">#REF!</definedName>
    <definedName name="KP_5_KP_II_4_B1_DYN_REGION" localSheetId="6">#REF!</definedName>
    <definedName name="KP_5_KP_II_4_B1_DYN_REGION" localSheetId="10">#REF!</definedName>
    <definedName name="KP_5_KP_II_4_B1_DYN_REGION" localSheetId="11">#REF!</definedName>
    <definedName name="KP_5_KP_II_4_B1_DYN_REGION" localSheetId="17">#REF!</definedName>
    <definedName name="KP_5_KP_II_4_B1_DYN_REGION" localSheetId="19">#REF!</definedName>
    <definedName name="KP_5_KP_II_4_B1_DYN_REGION" localSheetId="20">#REF!</definedName>
    <definedName name="KP_5_KP_II_4_B1_DYN_REGION" localSheetId="23">#REF!</definedName>
    <definedName name="KP_5_KP_II_4_B1_DYN_REGION" localSheetId="15">#REF!</definedName>
    <definedName name="KP_5_KP_II_4_B1_DYN_REGION" localSheetId="21">#REF!</definedName>
    <definedName name="KP_5_KP_II_4_B1_DYN_REGION" localSheetId="22">#REF!</definedName>
    <definedName name="KP_5_KP_II_4_B1_DYN_REGION" localSheetId="18">#REF!</definedName>
    <definedName name="KP_5_KP_II_4_B1_DYN_REGION" localSheetId="25">#REF!</definedName>
    <definedName name="KP_5_KP_II_4_B1_DYN_REGION" localSheetId="24">#REF!</definedName>
    <definedName name="KP_5_KP_II_4_B1_DYN_REGION" localSheetId="27">#REF!</definedName>
    <definedName name="KP_5_KP_II_4_B1_DYN_REGION" localSheetId="30">#REF!</definedName>
    <definedName name="KP_5_KP_II_4_B1_DYN_REGION" localSheetId="26">#REF!</definedName>
    <definedName name="KP_5_KP_II_4_B1_DYN_REGION" localSheetId="28">#REF!</definedName>
    <definedName name="KP_5_KP_II_4_B1_DYN_REGION" localSheetId="29">#REF!</definedName>
    <definedName name="KP_5_KP_II_4_B1_DYN_REGION" localSheetId="32">#REF!</definedName>
    <definedName name="KP_5_KP_II_4_B1_DYN_REGION" localSheetId="33">#REF!</definedName>
    <definedName name="KP_5_KP_II_4_B1_DYN_REGION" localSheetId="38">#REF!</definedName>
    <definedName name="KP_5_KP_II_4_B1_DYN_REGION" localSheetId="37">#REF!</definedName>
    <definedName name="KP_5_KP_II_4_B1_DYN_REGION" localSheetId="34">#REF!</definedName>
    <definedName name="KP_5_KP_II_4_B1_DYN_REGION" localSheetId="39">#REF!</definedName>
    <definedName name="KP_5_KP_II_4_B1_DYN_REGION" localSheetId="35">#REF!</definedName>
    <definedName name="KP_5_KP_II_4_B1_DYN_REGION" localSheetId="36">#REF!</definedName>
    <definedName name="KP_5_KP_II_4_B1_DYN_REGION" localSheetId="31">#REF!</definedName>
    <definedName name="KP_5_KP_II_4_B1_DYN_REGION" localSheetId="41">#REF!</definedName>
    <definedName name="KP_5_KP_II_4_B1_DYN_REGION" localSheetId="40">#REF!</definedName>
    <definedName name="KP_5_KP_II_4_B1_DYN_REGION" localSheetId="54">#REF!</definedName>
    <definedName name="KP_5_KP_II_4_B1_DYN_REGION" localSheetId="42">#REF!</definedName>
    <definedName name="KP_5_KP_II_4_B1_DYN_REGION" localSheetId="44">#REF!</definedName>
    <definedName name="KP_5_KP_II_4_B1_DYN_REGION" localSheetId="48">#REF!</definedName>
    <definedName name="KP_5_KP_II_4_B1_DYN_REGION" localSheetId="51">#REF!</definedName>
    <definedName name="KP_5_KP_II_4_B1_DYN_REGION" localSheetId="45">#REF!</definedName>
    <definedName name="KP_5_KP_II_4_B1_DYN_REGION" localSheetId="46">#REF!</definedName>
    <definedName name="KP_5_KP_II_4_B1_DYN_REGION" localSheetId="47">#REF!</definedName>
    <definedName name="KP_5_KP_II_4_B1_DYN_REGION" localSheetId="50">#REF!</definedName>
    <definedName name="KP_5_KP_II_4_B1_DYN_REGION" localSheetId="53">#REF!</definedName>
    <definedName name="KP_5_KP_II_4_B1_DYN_REGION" localSheetId="52">#REF!</definedName>
    <definedName name="KP_5_KP_II_4_B1_DYN_REGION" localSheetId="57">#REF!</definedName>
    <definedName name="KP_5_KP_II_4_B1_DYN_REGION" localSheetId="60">#REF!</definedName>
    <definedName name="KP_5_KP_II_4_B1_DYN_REGION" localSheetId="59">#REF!</definedName>
    <definedName name="KP_5_KP_II_4_B1_DYN_REGION" localSheetId="58">#REF!</definedName>
    <definedName name="KP_5_KP_II_4_B1_DYN_REGION" localSheetId="61">#REF!</definedName>
    <definedName name="KP_5_KP_II_4_B1_DYN_REGION" localSheetId="56">#REF!</definedName>
    <definedName name="KP_5_KP_II_4_B1_DYN_REGION" localSheetId="55">#REF!</definedName>
    <definedName name="KP_5_KP_II_4_B1_DYN_REGION" localSheetId="62">#REF!</definedName>
    <definedName name="KP_5_KP_II_4_B1_DYN_REGION" localSheetId="66">#REF!</definedName>
    <definedName name="KP_5_KP_II_4_B1_DYN_REGION" localSheetId="63">#REF!</definedName>
    <definedName name="KP_5_KP_II_4_B1_DYN_REGION" localSheetId="70">#REF!</definedName>
    <definedName name="KP_5_KP_II_4_B1_DYN_REGION" localSheetId="71">#REF!</definedName>
    <definedName name="KP_5_KP_II_4_B1_DYN_REGION" localSheetId="68">#REF!</definedName>
    <definedName name="KP_5_KP_II_4_B1_DYN_REGION" localSheetId="64">#REF!</definedName>
    <definedName name="KP_5_KP_II_4_B1_DYN_REGION" localSheetId="73">#REF!</definedName>
    <definedName name="KP_5_KP_II_4_B1_DYN_REGION" localSheetId="74">#REF!</definedName>
    <definedName name="KP_5_KP_II_4_B1_DYN_REGION" localSheetId="75">#REF!</definedName>
    <definedName name="KP_5_KP_II_4_B1_DYN_REGION" localSheetId="72">#REF!</definedName>
    <definedName name="KP_5_KP_II_4_B1_DYN_REGION">#REF!</definedName>
    <definedName name="KP_5_KP_II_4_B1_DYNROWS" localSheetId="1">#REF!</definedName>
    <definedName name="KP_5_KP_II_4_B1_DYNROWS" localSheetId="5">#REF!</definedName>
    <definedName name="KP_5_KP_II_4_B1_DYNROWS" localSheetId="7">#REF!</definedName>
    <definedName name="KP_5_KP_II_4_B1_DYNROWS" localSheetId="10">#REF!</definedName>
    <definedName name="KP_5_KP_II_4_B1_DYNROWS" localSheetId="17">#REF!</definedName>
    <definedName name="KP_5_KP_II_4_B1_DYNROWS" localSheetId="15">#REF!</definedName>
    <definedName name="KP_5_KP_II_4_B1_DYNROWS">#REF!</definedName>
    <definedName name="KP_5_KP_II_4_B1_FORMULA_HEADER_ID" localSheetId="1">#REF!</definedName>
    <definedName name="KP_5_KP_II_4_B1_FORMULA_HEADER_ID" localSheetId="5">#REF!</definedName>
    <definedName name="KP_5_KP_II_4_B1_FORMULA_HEADER_ID" localSheetId="7">#REF!</definedName>
    <definedName name="KP_5_KP_II_4_B1_FORMULA_HEADER_ID" localSheetId="10">#REF!</definedName>
    <definedName name="KP_5_KP_II_4_B1_FORMULA_HEADER_ID" localSheetId="17">#REF!</definedName>
    <definedName name="KP_5_KP_II_4_B1_FORMULA_HEADER_ID" localSheetId="15">#REF!</definedName>
    <definedName name="KP_5_KP_II_4_B1_FORMULA_HEADER_ID">#REF!</definedName>
    <definedName name="KP_5_KP_II_4_B1_IDCODE" localSheetId="1">'[34]5(KP-II)4'!#REF!</definedName>
    <definedName name="KP_5_KP_II_4_B1_IDCODE" localSheetId="5">'[35]5(KP-II)4'!#REF!</definedName>
    <definedName name="KP_5_KP_II_4_B1_IDCODE" localSheetId="7">'[35]5(KP-II)4'!#REF!</definedName>
    <definedName name="KP_5_KP_II_4_B1_IDCODE" localSheetId="6">'[35]5(KP-II)4'!#REF!</definedName>
    <definedName name="KP_5_KP_II_4_B1_IDCODE" localSheetId="10">'[34]5(KP-II)4'!#REF!</definedName>
    <definedName name="KP_5_KP_II_4_B1_IDCODE" localSheetId="11">'[35]5(KP-II)4'!#REF!</definedName>
    <definedName name="KP_5_KP_II_4_B1_IDCODE" localSheetId="17">'[34]5(KP-II)4'!#REF!</definedName>
    <definedName name="KP_5_KP_II_4_B1_IDCODE" localSheetId="15">'[34]5(KP-II)4'!#REF!</definedName>
    <definedName name="KP_5_KP_II_4_B1_IDCODE">'[34]5(KP-II)4'!#REF!</definedName>
    <definedName name="KP_5_KP_II_4_B2_DYN_REGION" localSheetId="67">#REF!</definedName>
    <definedName name="KP_5_KP_II_4_B2_DYN_REGION" localSheetId="69">#REF!</definedName>
    <definedName name="KP_5_KP_II_4_B2_DYN_REGION" localSheetId="65">#REF!</definedName>
    <definedName name="KP_5_KP_II_4_B2_DYN_REGION" localSheetId="4">#REF!</definedName>
    <definedName name="KP_5_KP_II_4_B2_DYN_REGION" localSheetId="1">#REF!</definedName>
    <definedName name="KP_5_KP_II_4_B2_DYN_REGION" localSheetId="3">#REF!</definedName>
    <definedName name="KP_5_KP_II_4_B2_DYN_REGION" localSheetId="2">#REF!</definedName>
    <definedName name="KP_5_KP_II_4_B2_DYN_REGION" localSheetId="5">#REF!</definedName>
    <definedName name="KP_5_KP_II_4_B2_DYN_REGION" localSheetId="7">#REF!</definedName>
    <definedName name="KP_5_KP_II_4_B2_DYN_REGION" localSheetId="6">#REF!</definedName>
    <definedName name="KP_5_KP_II_4_B2_DYN_REGION" localSheetId="10">#REF!</definedName>
    <definedName name="KP_5_KP_II_4_B2_DYN_REGION" localSheetId="11">#REF!</definedName>
    <definedName name="KP_5_KP_II_4_B2_DYN_REGION" localSheetId="17">#REF!</definedName>
    <definedName name="KP_5_KP_II_4_B2_DYN_REGION" localSheetId="19">#REF!</definedName>
    <definedName name="KP_5_KP_II_4_B2_DYN_REGION" localSheetId="20">#REF!</definedName>
    <definedName name="KP_5_KP_II_4_B2_DYN_REGION" localSheetId="23">#REF!</definedName>
    <definedName name="KP_5_KP_II_4_B2_DYN_REGION" localSheetId="15">#REF!</definedName>
    <definedName name="KP_5_KP_II_4_B2_DYN_REGION" localSheetId="21">#REF!</definedName>
    <definedName name="KP_5_KP_II_4_B2_DYN_REGION" localSheetId="22">#REF!</definedName>
    <definedName name="KP_5_KP_II_4_B2_DYN_REGION" localSheetId="18">#REF!</definedName>
    <definedName name="KP_5_KP_II_4_B2_DYN_REGION" localSheetId="25">#REF!</definedName>
    <definedName name="KP_5_KP_II_4_B2_DYN_REGION" localSheetId="24">#REF!</definedName>
    <definedName name="KP_5_KP_II_4_B2_DYN_REGION" localSheetId="27">#REF!</definedName>
    <definedName name="KP_5_KP_II_4_B2_DYN_REGION" localSheetId="30">#REF!</definedName>
    <definedName name="KP_5_KP_II_4_B2_DYN_REGION" localSheetId="26">#REF!</definedName>
    <definedName name="KP_5_KP_II_4_B2_DYN_REGION" localSheetId="28">#REF!</definedName>
    <definedName name="KP_5_KP_II_4_B2_DYN_REGION" localSheetId="29">#REF!</definedName>
    <definedName name="KP_5_KP_II_4_B2_DYN_REGION" localSheetId="32">#REF!</definedName>
    <definedName name="KP_5_KP_II_4_B2_DYN_REGION" localSheetId="33">#REF!</definedName>
    <definedName name="KP_5_KP_II_4_B2_DYN_REGION" localSheetId="38">#REF!</definedName>
    <definedName name="KP_5_KP_II_4_B2_DYN_REGION" localSheetId="37">#REF!</definedName>
    <definedName name="KP_5_KP_II_4_B2_DYN_REGION" localSheetId="34">#REF!</definedName>
    <definedName name="KP_5_KP_II_4_B2_DYN_REGION" localSheetId="39">#REF!</definedName>
    <definedName name="KP_5_KP_II_4_B2_DYN_REGION" localSheetId="35">#REF!</definedName>
    <definedName name="KP_5_KP_II_4_B2_DYN_REGION" localSheetId="36">#REF!</definedName>
    <definedName name="KP_5_KP_II_4_B2_DYN_REGION" localSheetId="31">#REF!</definedName>
    <definedName name="KP_5_KP_II_4_B2_DYN_REGION" localSheetId="41">#REF!</definedName>
    <definedName name="KP_5_KP_II_4_B2_DYN_REGION" localSheetId="40">#REF!</definedName>
    <definedName name="KP_5_KP_II_4_B2_DYN_REGION" localSheetId="54">#REF!</definedName>
    <definedName name="KP_5_KP_II_4_B2_DYN_REGION" localSheetId="42">#REF!</definedName>
    <definedName name="KP_5_KP_II_4_B2_DYN_REGION" localSheetId="44">#REF!</definedName>
    <definedName name="KP_5_KP_II_4_B2_DYN_REGION" localSheetId="48">#REF!</definedName>
    <definedName name="KP_5_KP_II_4_B2_DYN_REGION" localSheetId="51">#REF!</definedName>
    <definedName name="KP_5_KP_II_4_B2_DYN_REGION" localSheetId="45">#REF!</definedName>
    <definedName name="KP_5_KP_II_4_B2_DYN_REGION" localSheetId="46">#REF!</definedName>
    <definedName name="KP_5_KP_II_4_B2_DYN_REGION" localSheetId="47">#REF!</definedName>
    <definedName name="KP_5_KP_II_4_B2_DYN_REGION" localSheetId="50">#REF!</definedName>
    <definedName name="KP_5_KP_II_4_B2_DYN_REGION" localSheetId="53">#REF!</definedName>
    <definedName name="KP_5_KP_II_4_B2_DYN_REGION" localSheetId="52">#REF!</definedName>
    <definedName name="KP_5_KP_II_4_B2_DYN_REGION" localSheetId="57">#REF!</definedName>
    <definedName name="KP_5_KP_II_4_B2_DYN_REGION" localSheetId="60">#REF!</definedName>
    <definedName name="KP_5_KP_II_4_B2_DYN_REGION" localSheetId="59">#REF!</definedName>
    <definedName name="KP_5_KP_II_4_B2_DYN_REGION" localSheetId="58">#REF!</definedName>
    <definedName name="KP_5_KP_II_4_B2_DYN_REGION" localSheetId="61">#REF!</definedName>
    <definedName name="KP_5_KP_II_4_B2_DYN_REGION" localSheetId="56">#REF!</definedName>
    <definedName name="KP_5_KP_II_4_B2_DYN_REGION" localSheetId="55">#REF!</definedName>
    <definedName name="KP_5_KP_II_4_B2_DYN_REGION" localSheetId="62">#REF!</definedName>
    <definedName name="KP_5_KP_II_4_B2_DYN_REGION" localSheetId="66">#REF!</definedName>
    <definedName name="KP_5_KP_II_4_B2_DYN_REGION" localSheetId="63">#REF!</definedName>
    <definedName name="KP_5_KP_II_4_B2_DYN_REGION" localSheetId="70">#REF!</definedName>
    <definedName name="KP_5_KP_II_4_B2_DYN_REGION" localSheetId="71">#REF!</definedName>
    <definedName name="KP_5_KP_II_4_B2_DYN_REGION" localSheetId="68">#REF!</definedName>
    <definedName name="KP_5_KP_II_4_B2_DYN_REGION" localSheetId="64">#REF!</definedName>
    <definedName name="KP_5_KP_II_4_B2_DYN_REGION" localSheetId="73">#REF!</definedName>
    <definedName name="KP_5_KP_II_4_B2_DYN_REGION" localSheetId="74">#REF!</definedName>
    <definedName name="KP_5_KP_II_4_B2_DYN_REGION" localSheetId="75">#REF!</definedName>
    <definedName name="KP_5_KP_II_4_B2_DYN_REGION" localSheetId="72">#REF!</definedName>
    <definedName name="KP_5_KP_II_4_B2_DYN_REGION">#REF!</definedName>
    <definedName name="KP_5_KP_II_4_B2_DYNROWS" localSheetId="1">#REF!</definedName>
    <definedName name="KP_5_KP_II_4_B2_DYNROWS" localSheetId="5">#REF!</definedName>
    <definedName name="KP_5_KP_II_4_B2_DYNROWS" localSheetId="7">#REF!</definedName>
    <definedName name="KP_5_KP_II_4_B2_DYNROWS" localSheetId="10">#REF!</definedName>
    <definedName name="KP_5_KP_II_4_B2_DYNROWS" localSheetId="17">#REF!</definedName>
    <definedName name="KP_5_KP_II_4_B2_DYNROWS" localSheetId="15">#REF!</definedName>
    <definedName name="KP_5_KP_II_4_B2_DYNROWS">#REF!</definedName>
    <definedName name="KP_5_KP_II_4_B2_FORMULA_HEADER_ID" localSheetId="1">#REF!</definedName>
    <definedName name="KP_5_KP_II_4_B2_FORMULA_HEADER_ID" localSheetId="5">#REF!</definedName>
    <definedName name="KP_5_KP_II_4_B2_FORMULA_HEADER_ID" localSheetId="7">#REF!</definedName>
    <definedName name="KP_5_KP_II_4_B2_FORMULA_HEADER_ID" localSheetId="10">#REF!</definedName>
    <definedName name="KP_5_KP_II_4_B2_FORMULA_HEADER_ID" localSheetId="17">#REF!</definedName>
    <definedName name="KP_5_KP_II_4_B2_FORMULA_HEADER_ID" localSheetId="15">#REF!</definedName>
    <definedName name="KP_5_KP_II_4_B2_FORMULA_HEADER_ID">#REF!</definedName>
    <definedName name="KP_5_KP_II_4_B2_IDCODE" localSheetId="1">'[34]5(KP-II)4'!#REF!</definedName>
    <definedName name="KP_5_KP_II_4_B2_IDCODE" localSheetId="5">'[35]5(KP-II)4'!#REF!</definedName>
    <definedName name="KP_5_KP_II_4_B2_IDCODE" localSheetId="7">'[35]5(KP-II)4'!#REF!</definedName>
    <definedName name="KP_5_KP_II_4_B2_IDCODE" localSheetId="6">'[35]5(KP-II)4'!#REF!</definedName>
    <definedName name="KP_5_KP_II_4_B2_IDCODE" localSheetId="10">'[34]5(KP-II)4'!#REF!</definedName>
    <definedName name="KP_5_KP_II_4_B2_IDCODE" localSheetId="11">'[35]5(KP-II)4'!#REF!</definedName>
    <definedName name="KP_5_KP_II_4_B2_IDCODE" localSheetId="17">'[34]5(KP-II)4'!#REF!</definedName>
    <definedName name="KP_5_KP_II_4_B2_IDCODE" localSheetId="15">'[34]5(KP-II)4'!#REF!</definedName>
    <definedName name="KP_5_KP_II_4_B2_IDCODE">'[34]5(KP-II)4'!#REF!</definedName>
    <definedName name="KP_5_KP_II_4_B3_DYN_REGION" localSheetId="67">#REF!</definedName>
    <definedName name="KP_5_KP_II_4_B3_DYN_REGION" localSheetId="69">#REF!</definedName>
    <definedName name="KP_5_KP_II_4_B3_DYN_REGION" localSheetId="65">#REF!</definedName>
    <definedName name="KP_5_KP_II_4_B3_DYN_REGION" localSheetId="4">#REF!</definedName>
    <definedName name="KP_5_KP_II_4_B3_DYN_REGION" localSheetId="1">#REF!</definedName>
    <definedName name="KP_5_KP_II_4_B3_DYN_REGION" localSheetId="3">#REF!</definedName>
    <definedName name="KP_5_KP_II_4_B3_DYN_REGION" localSheetId="2">#REF!</definedName>
    <definedName name="KP_5_KP_II_4_B3_DYN_REGION" localSheetId="5">#REF!</definedName>
    <definedName name="KP_5_KP_II_4_B3_DYN_REGION" localSheetId="7">#REF!</definedName>
    <definedName name="KP_5_KP_II_4_B3_DYN_REGION" localSheetId="6">#REF!</definedName>
    <definedName name="KP_5_KP_II_4_B3_DYN_REGION" localSheetId="10">#REF!</definedName>
    <definedName name="KP_5_KP_II_4_B3_DYN_REGION" localSheetId="11">#REF!</definedName>
    <definedName name="KP_5_KP_II_4_B3_DYN_REGION" localSheetId="17">#REF!</definedName>
    <definedName name="KP_5_KP_II_4_B3_DYN_REGION" localSheetId="19">#REF!</definedName>
    <definedName name="KP_5_KP_II_4_B3_DYN_REGION" localSheetId="20">#REF!</definedName>
    <definedName name="KP_5_KP_II_4_B3_DYN_REGION" localSheetId="23">#REF!</definedName>
    <definedName name="KP_5_KP_II_4_B3_DYN_REGION" localSheetId="15">#REF!</definedName>
    <definedName name="KP_5_KP_II_4_B3_DYN_REGION" localSheetId="21">#REF!</definedName>
    <definedName name="KP_5_KP_II_4_B3_DYN_REGION" localSheetId="22">#REF!</definedName>
    <definedName name="KP_5_KP_II_4_B3_DYN_REGION" localSheetId="18">#REF!</definedName>
    <definedName name="KP_5_KP_II_4_B3_DYN_REGION" localSheetId="25">#REF!</definedName>
    <definedName name="KP_5_KP_II_4_B3_DYN_REGION" localSheetId="24">#REF!</definedName>
    <definedName name="KP_5_KP_II_4_B3_DYN_REGION" localSheetId="27">#REF!</definedName>
    <definedName name="KP_5_KP_II_4_B3_DYN_REGION" localSheetId="30">#REF!</definedName>
    <definedName name="KP_5_KP_II_4_B3_DYN_REGION" localSheetId="26">#REF!</definedName>
    <definedName name="KP_5_KP_II_4_B3_DYN_REGION" localSheetId="28">#REF!</definedName>
    <definedName name="KP_5_KP_II_4_B3_DYN_REGION" localSheetId="29">#REF!</definedName>
    <definedName name="KP_5_KP_II_4_B3_DYN_REGION" localSheetId="32">#REF!</definedName>
    <definedName name="KP_5_KP_II_4_B3_DYN_REGION" localSheetId="33">#REF!</definedName>
    <definedName name="KP_5_KP_II_4_B3_DYN_REGION" localSheetId="38">#REF!</definedName>
    <definedName name="KP_5_KP_II_4_B3_DYN_REGION" localSheetId="37">#REF!</definedName>
    <definedName name="KP_5_KP_II_4_B3_DYN_REGION" localSheetId="34">#REF!</definedName>
    <definedName name="KP_5_KP_II_4_B3_DYN_REGION" localSheetId="39">#REF!</definedName>
    <definedName name="KP_5_KP_II_4_B3_DYN_REGION" localSheetId="35">#REF!</definedName>
    <definedName name="KP_5_KP_II_4_B3_DYN_REGION" localSheetId="36">#REF!</definedName>
    <definedName name="KP_5_KP_II_4_B3_DYN_REGION" localSheetId="31">#REF!</definedName>
    <definedName name="KP_5_KP_II_4_B3_DYN_REGION" localSheetId="41">#REF!</definedName>
    <definedName name="KP_5_KP_II_4_B3_DYN_REGION" localSheetId="40">#REF!</definedName>
    <definedName name="KP_5_KP_II_4_B3_DYN_REGION" localSheetId="54">#REF!</definedName>
    <definedName name="KP_5_KP_II_4_B3_DYN_REGION" localSheetId="42">#REF!</definedName>
    <definedName name="KP_5_KP_II_4_B3_DYN_REGION" localSheetId="44">#REF!</definedName>
    <definedName name="KP_5_KP_II_4_B3_DYN_REGION" localSheetId="48">#REF!</definedName>
    <definedName name="KP_5_KP_II_4_B3_DYN_REGION" localSheetId="51">#REF!</definedName>
    <definedName name="KP_5_KP_II_4_B3_DYN_REGION" localSheetId="45">#REF!</definedName>
    <definedName name="KP_5_KP_II_4_B3_DYN_REGION" localSheetId="46">#REF!</definedName>
    <definedName name="KP_5_KP_II_4_B3_DYN_REGION" localSheetId="47">#REF!</definedName>
    <definedName name="KP_5_KP_II_4_B3_DYN_REGION" localSheetId="50">#REF!</definedName>
    <definedName name="KP_5_KP_II_4_B3_DYN_REGION" localSheetId="53">#REF!</definedName>
    <definedName name="KP_5_KP_II_4_B3_DYN_REGION" localSheetId="52">#REF!</definedName>
    <definedName name="KP_5_KP_II_4_B3_DYN_REGION" localSheetId="57">#REF!</definedName>
    <definedName name="KP_5_KP_II_4_B3_DYN_REGION" localSheetId="60">#REF!</definedName>
    <definedName name="KP_5_KP_II_4_B3_DYN_REGION" localSheetId="59">#REF!</definedName>
    <definedName name="KP_5_KP_II_4_B3_DYN_REGION" localSheetId="58">#REF!</definedName>
    <definedName name="KP_5_KP_II_4_B3_DYN_REGION" localSheetId="61">#REF!</definedName>
    <definedName name="KP_5_KP_II_4_B3_DYN_REGION" localSheetId="56">#REF!</definedName>
    <definedName name="KP_5_KP_II_4_B3_DYN_REGION" localSheetId="55">#REF!</definedName>
    <definedName name="KP_5_KP_II_4_B3_DYN_REGION" localSheetId="62">#REF!</definedName>
    <definedName name="KP_5_KP_II_4_B3_DYN_REGION" localSheetId="66">#REF!</definedName>
    <definedName name="KP_5_KP_II_4_B3_DYN_REGION" localSheetId="63">#REF!</definedName>
    <definedName name="KP_5_KP_II_4_B3_DYN_REGION" localSheetId="70">#REF!</definedName>
    <definedName name="KP_5_KP_II_4_B3_DYN_REGION" localSheetId="71">#REF!</definedName>
    <definedName name="KP_5_KP_II_4_B3_DYN_REGION" localSheetId="68">#REF!</definedName>
    <definedName name="KP_5_KP_II_4_B3_DYN_REGION" localSheetId="64">#REF!</definedName>
    <definedName name="KP_5_KP_II_4_B3_DYN_REGION" localSheetId="73">#REF!</definedName>
    <definedName name="KP_5_KP_II_4_B3_DYN_REGION" localSheetId="74">#REF!</definedName>
    <definedName name="KP_5_KP_II_4_B3_DYN_REGION" localSheetId="75">#REF!</definedName>
    <definedName name="KP_5_KP_II_4_B3_DYN_REGION" localSheetId="72">#REF!</definedName>
    <definedName name="KP_5_KP_II_4_B3_DYN_REGION">#REF!</definedName>
    <definedName name="KP_5_KP_II_4_B3_DYNROWS" localSheetId="1">#REF!</definedName>
    <definedName name="KP_5_KP_II_4_B3_DYNROWS" localSheetId="5">#REF!</definedName>
    <definedName name="KP_5_KP_II_4_B3_DYNROWS" localSheetId="7">#REF!</definedName>
    <definedName name="KP_5_KP_II_4_B3_DYNROWS" localSheetId="10">#REF!</definedName>
    <definedName name="KP_5_KP_II_4_B3_DYNROWS" localSheetId="17">#REF!</definedName>
    <definedName name="KP_5_KP_II_4_B3_DYNROWS" localSheetId="15">#REF!</definedName>
    <definedName name="KP_5_KP_II_4_B3_DYNROWS">#REF!</definedName>
    <definedName name="KP_5_KP_II_4_B3_FORMULA_HEADER_ID" localSheetId="1">#REF!</definedName>
    <definedName name="KP_5_KP_II_4_B3_FORMULA_HEADER_ID" localSheetId="5">#REF!</definedName>
    <definedName name="KP_5_KP_II_4_B3_FORMULA_HEADER_ID" localSheetId="7">#REF!</definedName>
    <definedName name="KP_5_KP_II_4_B3_FORMULA_HEADER_ID" localSheetId="10">#REF!</definedName>
    <definedName name="KP_5_KP_II_4_B3_FORMULA_HEADER_ID" localSheetId="17">#REF!</definedName>
    <definedName name="KP_5_KP_II_4_B3_FORMULA_HEADER_ID" localSheetId="15">#REF!</definedName>
    <definedName name="KP_5_KP_II_4_B3_FORMULA_HEADER_ID">#REF!</definedName>
    <definedName name="KP_5_KP_II_4_B3_IDCODE" localSheetId="1">'[34]5(KP-II)4'!#REF!</definedName>
    <definedName name="KP_5_KP_II_4_B3_IDCODE" localSheetId="5">'[35]5(KP-II)4'!#REF!</definedName>
    <definedName name="KP_5_KP_II_4_B3_IDCODE" localSheetId="7">'[35]5(KP-II)4'!#REF!</definedName>
    <definedName name="KP_5_KP_II_4_B3_IDCODE" localSheetId="6">'[35]5(KP-II)4'!#REF!</definedName>
    <definedName name="KP_5_KP_II_4_B3_IDCODE" localSheetId="10">'[34]5(KP-II)4'!#REF!</definedName>
    <definedName name="KP_5_KP_II_4_B3_IDCODE" localSheetId="11">'[35]5(KP-II)4'!#REF!</definedName>
    <definedName name="KP_5_KP_II_4_B3_IDCODE" localSheetId="17">'[34]5(KP-II)4'!#REF!</definedName>
    <definedName name="KP_5_KP_II_4_B3_IDCODE" localSheetId="15">'[34]5(KP-II)4'!#REF!</definedName>
    <definedName name="KP_5_KP_II_4_B3_IDCODE">'[34]5(KP-II)4'!#REF!</definedName>
    <definedName name="KP_5_KP_II_4_B4_DYN_REGION" localSheetId="67">#REF!</definedName>
    <definedName name="KP_5_KP_II_4_B4_DYN_REGION" localSheetId="69">#REF!</definedName>
    <definedName name="KP_5_KP_II_4_B4_DYN_REGION" localSheetId="65">#REF!</definedName>
    <definedName name="KP_5_KP_II_4_B4_DYN_REGION" localSheetId="4">#REF!</definedName>
    <definedName name="KP_5_KP_II_4_B4_DYN_REGION" localSheetId="1">#REF!</definedName>
    <definedName name="KP_5_KP_II_4_B4_DYN_REGION" localSheetId="3">#REF!</definedName>
    <definedName name="KP_5_KP_II_4_B4_DYN_REGION" localSheetId="2">#REF!</definedName>
    <definedName name="KP_5_KP_II_4_B4_DYN_REGION" localSheetId="5">#REF!</definedName>
    <definedName name="KP_5_KP_II_4_B4_DYN_REGION" localSheetId="7">#REF!</definedName>
    <definedName name="KP_5_KP_II_4_B4_DYN_REGION" localSheetId="6">#REF!</definedName>
    <definedName name="KP_5_KP_II_4_B4_DYN_REGION" localSheetId="10">#REF!</definedName>
    <definedName name="KP_5_KP_II_4_B4_DYN_REGION" localSheetId="11">#REF!</definedName>
    <definedName name="KP_5_KP_II_4_B4_DYN_REGION" localSheetId="17">#REF!</definedName>
    <definedName name="KP_5_KP_II_4_B4_DYN_REGION" localSheetId="19">#REF!</definedName>
    <definedName name="KP_5_KP_II_4_B4_DYN_REGION" localSheetId="20">#REF!</definedName>
    <definedName name="KP_5_KP_II_4_B4_DYN_REGION" localSheetId="23">#REF!</definedName>
    <definedName name="KP_5_KP_II_4_B4_DYN_REGION" localSheetId="15">#REF!</definedName>
    <definedName name="KP_5_KP_II_4_B4_DYN_REGION" localSheetId="21">#REF!</definedName>
    <definedName name="KP_5_KP_II_4_B4_DYN_REGION" localSheetId="22">#REF!</definedName>
    <definedName name="KP_5_KP_II_4_B4_DYN_REGION" localSheetId="18">#REF!</definedName>
    <definedName name="KP_5_KP_II_4_B4_DYN_REGION" localSheetId="25">#REF!</definedName>
    <definedName name="KP_5_KP_II_4_B4_DYN_REGION" localSheetId="24">#REF!</definedName>
    <definedName name="KP_5_KP_II_4_B4_DYN_REGION" localSheetId="27">#REF!</definedName>
    <definedName name="KP_5_KP_II_4_B4_DYN_REGION" localSheetId="30">#REF!</definedName>
    <definedName name="KP_5_KP_II_4_B4_DYN_REGION" localSheetId="26">#REF!</definedName>
    <definedName name="KP_5_KP_II_4_B4_DYN_REGION" localSheetId="28">#REF!</definedName>
    <definedName name="KP_5_KP_II_4_B4_DYN_REGION" localSheetId="29">#REF!</definedName>
    <definedName name="KP_5_KP_II_4_B4_DYN_REGION" localSheetId="32">#REF!</definedName>
    <definedName name="KP_5_KP_II_4_B4_DYN_REGION" localSheetId="33">#REF!</definedName>
    <definedName name="KP_5_KP_II_4_B4_DYN_REGION" localSheetId="38">#REF!</definedName>
    <definedName name="KP_5_KP_II_4_B4_DYN_REGION" localSheetId="37">#REF!</definedName>
    <definedName name="KP_5_KP_II_4_B4_DYN_REGION" localSheetId="34">#REF!</definedName>
    <definedName name="KP_5_KP_II_4_B4_DYN_REGION" localSheetId="39">#REF!</definedName>
    <definedName name="KP_5_KP_II_4_B4_DYN_REGION" localSheetId="35">#REF!</definedName>
    <definedName name="KP_5_KP_II_4_B4_DYN_REGION" localSheetId="36">#REF!</definedName>
    <definedName name="KP_5_KP_II_4_B4_DYN_REGION" localSheetId="31">#REF!</definedName>
    <definedName name="KP_5_KP_II_4_B4_DYN_REGION" localSheetId="41">#REF!</definedName>
    <definedName name="KP_5_KP_II_4_B4_DYN_REGION" localSheetId="40">#REF!</definedName>
    <definedName name="KP_5_KP_II_4_B4_DYN_REGION" localSheetId="54">#REF!</definedName>
    <definedName name="KP_5_KP_II_4_B4_DYN_REGION" localSheetId="42">#REF!</definedName>
    <definedName name="KP_5_KP_II_4_B4_DYN_REGION" localSheetId="44">#REF!</definedName>
    <definedName name="KP_5_KP_II_4_B4_DYN_REGION" localSheetId="48">#REF!</definedName>
    <definedName name="KP_5_KP_II_4_B4_DYN_REGION" localSheetId="51">#REF!</definedName>
    <definedName name="KP_5_KP_II_4_B4_DYN_REGION" localSheetId="45">#REF!</definedName>
    <definedName name="KP_5_KP_II_4_B4_DYN_REGION" localSheetId="46">#REF!</definedName>
    <definedName name="KP_5_KP_II_4_B4_DYN_REGION" localSheetId="47">#REF!</definedName>
    <definedName name="KP_5_KP_II_4_B4_DYN_REGION" localSheetId="50">#REF!</definedName>
    <definedName name="KP_5_KP_II_4_B4_DYN_REGION" localSheetId="53">#REF!</definedName>
    <definedName name="KP_5_KP_II_4_B4_DYN_REGION" localSheetId="52">#REF!</definedName>
    <definedName name="KP_5_KP_II_4_B4_DYN_REGION" localSheetId="57">#REF!</definedName>
    <definedName name="KP_5_KP_II_4_B4_DYN_REGION" localSheetId="60">#REF!</definedName>
    <definedName name="KP_5_KP_II_4_B4_DYN_REGION" localSheetId="59">#REF!</definedName>
    <definedName name="KP_5_KP_II_4_B4_DYN_REGION" localSheetId="58">#REF!</definedName>
    <definedName name="KP_5_KP_II_4_B4_DYN_REGION" localSheetId="61">#REF!</definedName>
    <definedName name="KP_5_KP_II_4_B4_DYN_REGION" localSheetId="56">#REF!</definedName>
    <definedName name="KP_5_KP_II_4_B4_DYN_REGION" localSheetId="55">#REF!</definedName>
    <definedName name="KP_5_KP_II_4_B4_DYN_REGION" localSheetId="62">#REF!</definedName>
    <definedName name="KP_5_KP_II_4_B4_DYN_REGION" localSheetId="66">#REF!</definedName>
    <definedName name="KP_5_KP_II_4_B4_DYN_REGION" localSheetId="63">#REF!</definedName>
    <definedName name="KP_5_KP_II_4_B4_DYN_REGION" localSheetId="70">#REF!</definedName>
    <definedName name="KP_5_KP_II_4_B4_DYN_REGION" localSheetId="71">#REF!</definedName>
    <definedName name="KP_5_KP_II_4_B4_DYN_REGION" localSheetId="68">#REF!</definedName>
    <definedName name="KP_5_KP_II_4_B4_DYN_REGION" localSheetId="64">#REF!</definedName>
    <definedName name="KP_5_KP_II_4_B4_DYN_REGION" localSheetId="73">#REF!</definedName>
    <definedName name="KP_5_KP_II_4_B4_DYN_REGION" localSheetId="74">#REF!</definedName>
    <definedName name="KP_5_KP_II_4_B4_DYN_REGION" localSheetId="75">#REF!</definedName>
    <definedName name="KP_5_KP_II_4_B4_DYN_REGION" localSheetId="72">#REF!</definedName>
    <definedName name="KP_5_KP_II_4_B4_DYN_REGION">#REF!</definedName>
    <definedName name="KP_5_KP_II_4_B4_DYNROWS" localSheetId="1">#REF!</definedName>
    <definedName name="KP_5_KP_II_4_B4_DYNROWS" localSheetId="5">#REF!</definedName>
    <definedName name="KP_5_KP_II_4_B4_DYNROWS" localSheetId="7">#REF!</definedName>
    <definedName name="KP_5_KP_II_4_B4_DYNROWS" localSheetId="10">#REF!</definedName>
    <definedName name="KP_5_KP_II_4_B4_DYNROWS" localSheetId="17">#REF!</definedName>
    <definedName name="KP_5_KP_II_4_B4_DYNROWS" localSheetId="15">#REF!</definedName>
    <definedName name="KP_5_KP_II_4_B4_DYNROWS">#REF!</definedName>
    <definedName name="KP_5_KP_II_4_B4_FORMULA_HEADER_ID" localSheetId="1">#REF!</definedName>
    <definedName name="KP_5_KP_II_4_B4_FORMULA_HEADER_ID" localSheetId="5">#REF!</definedName>
    <definedName name="KP_5_KP_II_4_B4_FORMULA_HEADER_ID" localSheetId="7">#REF!</definedName>
    <definedName name="KP_5_KP_II_4_B4_FORMULA_HEADER_ID" localSheetId="10">#REF!</definedName>
    <definedName name="KP_5_KP_II_4_B4_FORMULA_HEADER_ID" localSheetId="17">#REF!</definedName>
    <definedName name="KP_5_KP_II_4_B4_FORMULA_HEADER_ID" localSheetId="15">#REF!</definedName>
    <definedName name="KP_5_KP_II_4_B4_FORMULA_HEADER_ID">#REF!</definedName>
    <definedName name="KP_5_KP_II_4_B4_IDCODE" localSheetId="1">'[34]5(KP-II)4'!#REF!</definedName>
    <definedName name="KP_5_KP_II_4_B4_IDCODE" localSheetId="5">'[35]5(KP-II)4'!#REF!</definedName>
    <definedName name="KP_5_KP_II_4_B4_IDCODE" localSheetId="7">'[35]5(KP-II)4'!#REF!</definedName>
    <definedName name="KP_5_KP_II_4_B4_IDCODE" localSheetId="6">'[35]5(KP-II)4'!#REF!</definedName>
    <definedName name="KP_5_KP_II_4_B4_IDCODE" localSheetId="10">'[34]5(KP-II)4'!#REF!</definedName>
    <definedName name="KP_5_KP_II_4_B4_IDCODE" localSheetId="11">'[35]5(KP-II)4'!#REF!</definedName>
    <definedName name="KP_5_KP_II_4_B4_IDCODE" localSheetId="17">'[34]5(KP-II)4'!#REF!</definedName>
    <definedName name="KP_5_KP_II_4_B4_IDCODE" localSheetId="15">'[34]5(KP-II)4'!#REF!</definedName>
    <definedName name="KP_5_KP_II_4_B4_IDCODE">'[34]5(KP-II)4'!#REF!</definedName>
    <definedName name="KP_5_KP_II_5_A11_DYN_REGION" localSheetId="67">#REF!</definedName>
    <definedName name="KP_5_KP_II_5_A11_DYN_REGION" localSheetId="69">#REF!</definedName>
    <definedName name="KP_5_KP_II_5_A11_DYN_REGION" localSheetId="65">#REF!</definedName>
    <definedName name="KP_5_KP_II_5_A11_DYN_REGION" localSheetId="4">#REF!</definedName>
    <definedName name="KP_5_KP_II_5_A11_DYN_REGION" localSheetId="1">#REF!</definedName>
    <definedName name="KP_5_KP_II_5_A11_DYN_REGION" localSheetId="3">#REF!</definedName>
    <definedName name="KP_5_KP_II_5_A11_DYN_REGION" localSheetId="2">#REF!</definedName>
    <definedName name="KP_5_KP_II_5_A11_DYN_REGION" localSheetId="5">#REF!</definedName>
    <definedName name="KP_5_KP_II_5_A11_DYN_REGION" localSheetId="7">#REF!</definedName>
    <definedName name="KP_5_KP_II_5_A11_DYN_REGION" localSheetId="6">#REF!</definedName>
    <definedName name="KP_5_KP_II_5_A11_DYN_REGION" localSheetId="10">#REF!</definedName>
    <definedName name="KP_5_KP_II_5_A11_DYN_REGION" localSheetId="11">#REF!</definedName>
    <definedName name="KP_5_KP_II_5_A11_DYN_REGION" localSheetId="17">#REF!</definedName>
    <definedName name="KP_5_KP_II_5_A11_DYN_REGION" localSheetId="19">#REF!</definedName>
    <definedName name="KP_5_KP_II_5_A11_DYN_REGION" localSheetId="20">#REF!</definedName>
    <definedName name="KP_5_KP_II_5_A11_DYN_REGION" localSheetId="23">#REF!</definedName>
    <definedName name="KP_5_KP_II_5_A11_DYN_REGION" localSheetId="15">#REF!</definedName>
    <definedName name="KP_5_KP_II_5_A11_DYN_REGION" localSheetId="21">#REF!</definedName>
    <definedName name="KP_5_KP_II_5_A11_DYN_REGION" localSheetId="22">#REF!</definedName>
    <definedName name="KP_5_KP_II_5_A11_DYN_REGION" localSheetId="18">#REF!</definedName>
    <definedName name="KP_5_KP_II_5_A11_DYN_REGION" localSheetId="25">#REF!</definedName>
    <definedName name="KP_5_KP_II_5_A11_DYN_REGION" localSheetId="24">#REF!</definedName>
    <definedName name="KP_5_KP_II_5_A11_DYN_REGION" localSheetId="27">#REF!</definedName>
    <definedName name="KP_5_KP_II_5_A11_DYN_REGION" localSheetId="30">#REF!</definedName>
    <definedName name="KP_5_KP_II_5_A11_DYN_REGION" localSheetId="26">#REF!</definedName>
    <definedName name="KP_5_KP_II_5_A11_DYN_REGION" localSheetId="28">#REF!</definedName>
    <definedName name="KP_5_KP_II_5_A11_DYN_REGION" localSheetId="29">#REF!</definedName>
    <definedName name="KP_5_KP_II_5_A11_DYN_REGION" localSheetId="32">#REF!</definedName>
    <definedName name="KP_5_KP_II_5_A11_DYN_REGION" localSheetId="33">#REF!</definedName>
    <definedName name="KP_5_KP_II_5_A11_DYN_REGION" localSheetId="38">#REF!</definedName>
    <definedName name="KP_5_KP_II_5_A11_DYN_REGION" localSheetId="37">#REF!</definedName>
    <definedName name="KP_5_KP_II_5_A11_DYN_REGION" localSheetId="34">#REF!</definedName>
    <definedName name="KP_5_KP_II_5_A11_DYN_REGION" localSheetId="39">#REF!</definedName>
    <definedName name="KP_5_KP_II_5_A11_DYN_REGION" localSheetId="35">#REF!</definedName>
    <definedName name="KP_5_KP_II_5_A11_DYN_REGION" localSheetId="36">#REF!</definedName>
    <definedName name="KP_5_KP_II_5_A11_DYN_REGION" localSheetId="31">#REF!</definedName>
    <definedName name="KP_5_KP_II_5_A11_DYN_REGION" localSheetId="41">#REF!</definedName>
    <definedName name="KP_5_KP_II_5_A11_DYN_REGION" localSheetId="40">#REF!</definedName>
    <definedName name="KP_5_KP_II_5_A11_DYN_REGION" localSheetId="54">#REF!</definedName>
    <definedName name="KP_5_KP_II_5_A11_DYN_REGION" localSheetId="42">#REF!</definedName>
    <definedName name="KP_5_KP_II_5_A11_DYN_REGION" localSheetId="44">#REF!</definedName>
    <definedName name="KP_5_KP_II_5_A11_DYN_REGION" localSheetId="48">#REF!</definedName>
    <definedName name="KP_5_KP_II_5_A11_DYN_REGION" localSheetId="51">#REF!</definedName>
    <definedName name="KP_5_KP_II_5_A11_DYN_REGION" localSheetId="45">#REF!</definedName>
    <definedName name="KP_5_KP_II_5_A11_DYN_REGION" localSheetId="46">#REF!</definedName>
    <definedName name="KP_5_KP_II_5_A11_DYN_REGION" localSheetId="47">#REF!</definedName>
    <definedName name="KP_5_KP_II_5_A11_DYN_REGION" localSheetId="50">#REF!</definedName>
    <definedName name="KP_5_KP_II_5_A11_DYN_REGION" localSheetId="53">#REF!</definedName>
    <definedName name="KP_5_KP_II_5_A11_DYN_REGION" localSheetId="52">#REF!</definedName>
    <definedName name="KP_5_KP_II_5_A11_DYN_REGION" localSheetId="57">#REF!</definedName>
    <definedName name="KP_5_KP_II_5_A11_DYN_REGION" localSheetId="60">#REF!</definedName>
    <definedName name="KP_5_KP_II_5_A11_DYN_REGION" localSheetId="59">#REF!</definedName>
    <definedName name="KP_5_KP_II_5_A11_DYN_REGION" localSheetId="58">#REF!</definedName>
    <definedName name="KP_5_KP_II_5_A11_DYN_REGION" localSheetId="61">#REF!</definedName>
    <definedName name="KP_5_KP_II_5_A11_DYN_REGION" localSheetId="56">#REF!</definedName>
    <definedName name="KP_5_KP_II_5_A11_DYN_REGION" localSheetId="55">#REF!</definedName>
    <definedName name="KP_5_KP_II_5_A11_DYN_REGION" localSheetId="62">#REF!</definedName>
    <definedName name="KP_5_KP_II_5_A11_DYN_REGION" localSheetId="66">#REF!</definedName>
    <definedName name="KP_5_KP_II_5_A11_DYN_REGION" localSheetId="63">#REF!</definedName>
    <definedName name="KP_5_KP_II_5_A11_DYN_REGION" localSheetId="70">#REF!</definedName>
    <definedName name="KP_5_KP_II_5_A11_DYN_REGION" localSheetId="71">#REF!</definedName>
    <definedName name="KP_5_KP_II_5_A11_DYN_REGION" localSheetId="68">#REF!</definedName>
    <definedName name="KP_5_KP_II_5_A11_DYN_REGION" localSheetId="64">#REF!</definedName>
    <definedName name="KP_5_KP_II_5_A11_DYN_REGION" localSheetId="73">#REF!</definedName>
    <definedName name="KP_5_KP_II_5_A11_DYN_REGION" localSheetId="74">#REF!</definedName>
    <definedName name="KP_5_KP_II_5_A11_DYN_REGION" localSheetId="75">#REF!</definedName>
    <definedName name="KP_5_KP_II_5_A11_DYN_REGION" localSheetId="72">#REF!</definedName>
    <definedName name="KP_5_KP_II_5_A11_DYN_REGION">#REF!</definedName>
    <definedName name="KP_5_KP_II_5_A11_DYNROWS" localSheetId="1">#REF!</definedName>
    <definedName name="KP_5_KP_II_5_A11_DYNROWS" localSheetId="5">#REF!</definedName>
    <definedName name="KP_5_KP_II_5_A11_DYNROWS" localSheetId="7">#REF!</definedName>
    <definedName name="KP_5_KP_II_5_A11_DYNROWS" localSheetId="10">#REF!</definedName>
    <definedName name="KP_5_KP_II_5_A11_DYNROWS" localSheetId="17">#REF!</definedName>
    <definedName name="KP_5_KP_II_5_A11_DYNROWS" localSheetId="15">#REF!</definedName>
    <definedName name="KP_5_KP_II_5_A11_DYNROWS">#REF!</definedName>
    <definedName name="KP_5_KP_II_5_A11_FORMULA_HEADER_ID" localSheetId="1">#REF!</definedName>
    <definedName name="KP_5_KP_II_5_A11_FORMULA_HEADER_ID" localSheetId="5">#REF!</definedName>
    <definedName name="KP_5_KP_II_5_A11_FORMULA_HEADER_ID" localSheetId="7">#REF!</definedName>
    <definedName name="KP_5_KP_II_5_A11_FORMULA_HEADER_ID" localSheetId="10">#REF!</definedName>
    <definedName name="KP_5_KP_II_5_A11_FORMULA_HEADER_ID" localSheetId="17">#REF!</definedName>
    <definedName name="KP_5_KP_II_5_A11_FORMULA_HEADER_ID" localSheetId="15">#REF!</definedName>
    <definedName name="KP_5_KP_II_5_A11_FORMULA_HEADER_ID">#REF!</definedName>
    <definedName name="KP_5_KP_II_5_A11_IDCODE" localSheetId="1">'[34]5(KP-II)5'!#REF!</definedName>
    <definedName name="KP_5_KP_II_5_A11_IDCODE" localSheetId="5">'[35]5(KP-II)5'!#REF!</definedName>
    <definedName name="KP_5_KP_II_5_A11_IDCODE" localSheetId="7">'[35]5(KP-II)5'!#REF!</definedName>
    <definedName name="KP_5_KP_II_5_A11_IDCODE" localSheetId="6">'[35]5(KP-II)5'!#REF!</definedName>
    <definedName name="KP_5_KP_II_5_A11_IDCODE" localSheetId="10">'[34]5(KP-II)5'!#REF!</definedName>
    <definedName name="KP_5_KP_II_5_A11_IDCODE" localSheetId="11">'[35]5(KP-II)5'!#REF!</definedName>
    <definedName name="KP_5_KP_II_5_A11_IDCODE" localSheetId="17">'[34]5(KP-II)5'!#REF!</definedName>
    <definedName name="KP_5_KP_II_5_A11_IDCODE" localSheetId="15">'[34]5(KP-II)5'!#REF!</definedName>
    <definedName name="KP_5_KP_II_5_A11_IDCODE">'[34]5(KP-II)5'!#REF!</definedName>
    <definedName name="KP_5_KP_II_5_A12_DYN_REGION" localSheetId="67">#REF!</definedName>
    <definedName name="KP_5_KP_II_5_A12_DYN_REGION" localSheetId="69">#REF!</definedName>
    <definedName name="KP_5_KP_II_5_A12_DYN_REGION" localSheetId="65">#REF!</definedName>
    <definedName name="KP_5_KP_II_5_A12_DYN_REGION" localSheetId="4">#REF!</definedName>
    <definedName name="KP_5_KP_II_5_A12_DYN_REGION" localSheetId="1">#REF!</definedName>
    <definedName name="KP_5_KP_II_5_A12_DYN_REGION" localSheetId="3">#REF!</definedName>
    <definedName name="KP_5_KP_II_5_A12_DYN_REGION" localSheetId="2">#REF!</definedName>
    <definedName name="KP_5_KP_II_5_A12_DYN_REGION" localSheetId="5">#REF!</definedName>
    <definedName name="KP_5_KP_II_5_A12_DYN_REGION" localSheetId="7">#REF!</definedName>
    <definedName name="KP_5_KP_II_5_A12_DYN_REGION" localSheetId="6">#REF!</definedName>
    <definedName name="KP_5_KP_II_5_A12_DYN_REGION" localSheetId="10">#REF!</definedName>
    <definedName name="KP_5_KP_II_5_A12_DYN_REGION" localSheetId="11">#REF!</definedName>
    <definedName name="KP_5_KP_II_5_A12_DYN_REGION" localSheetId="17">#REF!</definedName>
    <definedName name="KP_5_KP_II_5_A12_DYN_REGION" localSheetId="19">#REF!</definedName>
    <definedName name="KP_5_KP_II_5_A12_DYN_REGION" localSheetId="20">#REF!</definedName>
    <definedName name="KP_5_KP_II_5_A12_DYN_REGION" localSheetId="23">#REF!</definedName>
    <definedName name="KP_5_KP_II_5_A12_DYN_REGION" localSheetId="15">#REF!</definedName>
    <definedName name="KP_5_KP_II_5_A12_DYN_REGION" localSheetId="21">#REF!</definedName>
    <definedName name="KP_5_KP_II_5_A12_DYN_REGION" localSheetId="22">#REF!</definedName>
    <definedName name="KP_5_KP_II_5_A12_DYN_REGION" localSheetId="18">#REF!</definedName>
    <definedName name="KP_5_KP_II_5_A12_DYN_REGION" localSheetId="25">#REF!</definedName>
    <definedName name="KP_5_KP_II_5_A12_DYN_REGION" localSheetId="24">#REF!</definedName>
    <definedName name="KP_5_KP_II_5_A12_DYN_REGION" localSheetId="27">#REF!</definedName>
    <definedName name="KP_5_KP_II_5_A12_DYN_REGION" localSheetId="30">#REF!</definedName>
    <definedName name="KP_5_KP_II_5_A12_DYN_REGION" localSheetId="26">#REF!</definedName>
    <definedName name="KP_5_KP_II_5_A12_DYN_REGION" localSheetId="28">#REF!</definedName>
    <definedName name="KP_5_KP_II_5_A12_DYN_REGION" localSheetId="29">#REF!</definedName>
    <definedName name="KP_5_KP_II_5_A12_DYN_REGION" localSheetId="32">#REF!</definedName>
    <definedName name="KP_5_KP_II_5_A12_DYN_REGION" localSheetId="33">#REF!</definedName>
    <definedName name="KP_5_KP_II_5_A12_DYN_REGION" localSheetId="38">#REF!</definedName>
    <definedName name="KP_5_KP_II_5_A12_DYN_REGION" localSheetId="37">#REF!</definedName>
    <definedName name="KP_5_KP_II_5_A12_DYN_REGION" localSheetId="34">#REF!</definedName>
    <definedName name="KP_5_KP_II_5_A12_DYN_REGION" localSheetId="39">#REF!</definedName>
    <definedName name="KP_5_KP_II_5_A12_DYN_REGION" localSheetId="35">#REF!</definedName>
    <definedName name="KP_5_KP_II_5_A12_DYN_REGION" localSheetId="36">#REF!</definedName>
    <definedName name="KP_5_KP_II_5_A12_DYN_REGION" localSheetId="31">#REF!</definedName>
    <definedName name="KP_5_KP_II_5_A12_DYN_REGION" localSheetId="41">#REF!</definedName>
    <definedName name="KP_5_KP_II_5_A12_DYN_REGION" localSheetId="40">#REF!</definedName>
    <definedName name="KP_5_KP_II_5_A12_DYN_REGION" localSheetId="54">#REF!</definedName>
    <definedName name="KP_5_KP_II_5_A12_DYN_REGION" localSheetId="42">#REF!</definedName>
    <definedName name="KP_5_KP_II_5_A12_DYN_REGION" localSheetId="44">#REF!</definedName>
    <definedName name="KP_5_KP_II_5_A12_DYN_REGION" localSheetId="48">#REF!</definedName>
    <definedName name="KP_5_KP_II_5_A12_DYN_REGION" localSheetId="51">#REF!</definedName>
    <definedName name="KP_5_KP_II_5_A12_DYN_REGION" localSheetId="45">#REF!</definedName>
    <definedName name="KP_5_KP_II_5_A12_DYN_REGION" localSheetId="46">#REF!</definedName>
    <definedName name="KP_5_KP_II_5_A12_DYN_REGION" localSheetId="47">#REF!</definedName>
    <definedName name="KP_5_KP_II_5_A12_DYN_REGION" localSheetId="50">#REF!</definedName>
    <definedName name="KP_5_KP_II_5_A12_DYN_REGION" localSheetId="53">#REF!</definedName>
    <definedName name="KP_5_KP_II_5_A12_DYN_REGION" localSheetId="52">#REF!</definedName>
    <definedName name="KP_5_KP_II_5_A12_DYN_REGION" localSheetId="57">#REF!</definedName>
    <definedName name="KP_5_KP_II_5_A12_DYN_REGION" localSheetId="60">#REF!</definedName>
    <definedName name="KP_5_KP_II_5_A12_DYN_REGION" localSheetId="59">#REF!</definedName>
    <definedName name="KP_5_KP_II_5_A12_DYN_REGION" localSheetId="58">#REF!</definedName>
    <definedName name="KP_5_KP_II_5_A12_DYN_REGION" localSheetId="61">#REF!</definedName>
    <definedName name="KP_5_KP_II_5_A12_DYN_REGION" localSheetId="56">#REF!</definedName>
    <definedName name="KP_5_KP_II_5_A12_DYN_REGION" localSheetId="55">#REF!</definedName>
    <definedName name="KP_5_KP_II_5_A12_DYN_REGION" localSheetId="62">#REF!</definedName>
    <definedName name="KP_5_KP_II_5_A12_DYN_REGION" localSheetId="66">#REF!</definedName>
    <definedName name="KP_5_KP_II_5_A12_DYN_REGION" localSheetId="63">#REF!</definedName>
    <definedName name="KP_5_KP_II_5_A12_DYN_REGION" localSheetId="70">#REF!</definedName>
    <definedName name="KP_5_KP_II_5_A12_DYN_REGION" localSheetId="71">#REF!</definedName>
    <definedName name="KP_5_KP_II_5_A12_DYN_REGION" localSheetId="68">#REF!</definedName>
    <definedName name="KP_5_KP_II_5_A12_DYN_REGION" localSheetId="64">#REF!</definedName>
    <definedName name="KP_5_KP_II_5_A12_DYN_REGION" localSheetId="73">#REF!</definedName>
    <definedName name="KP_5_KP_II_5_A12_DYN_REGION" localSheetId="74">#REF!</definedName>
    <definedName name="KP_5_KP_II_5_A12_DYN_REGION" localSheetId="75">#REF!</definedName>
    <definedName name="KP_5_KP_II_5_A12_DYN_REGION" localSheetId="72">#REF!</definedName>
    <definedName name="KP_5_KP_II_5_A12_DYN_REGION">#REF!</definedName>
    <definedName name="KP_5_KP_II_5_A12_DYNROWS" localSheetId="1">#REF!</definedName>
    <definedName name="KP_5_KP_II_5_A12_DYNROWS" localSheetId="5">#REF!</definedName>
    <definedName name="KP_5_KP_II_5_A12_DYNROWS" localSheetId="7">#REF!</definedName>
    <definedName name="KP_5_KP_II_5_A12_DYNROWS" localSheetId="10">#REF!</definedName>
    <definedName name="KP_5_KP_II_5_A12_DYNROWS" localSheetId="17">#REF!</definedName>
    <definedName name="KP_5_KP_II_5_A12_DYNROWS" localSheetId="15">#REF!</definedName>
    <definedName name="KP_5_KP_II_5_A12_DYNROWS">#REF!</definedName>
    <definedName name="KP_5_KP_II_5_A12_FORMULA_HEADER_ID" localSheetId="1">#REF!</definedName>
    <definedName name="KP_5_KP_II_5_A12_FORMULA_HEADER_ID" localSheetId="5">#REF!</definedName>
    <definedName name="KP_5_KP_II_5_A12_FORMULA_HEADER_ID" localSheetId="7">#REF!</definedName>
    <definedName name="KP_5_KP_II_5_A12_FORMULA_HEADER_ID" localSheetId="10">#REF!</definedName>
    <definedName name="KP_5_KP_II_5_A12_FORMULA_HEADER_ID" localSheetId="17">#REF!</definedName>
    <definedName name="KP_5_KP_II_5_A12_FORMULA_HEADER_ID" localSheetId="15">#REF!</definedName>
    <definedName name="KP_5_KP_II_5_A12_FORMULA_HEADER_ID">#REF!</definedName>
    <definedName name="KP_5_KP_II_5_A12_IDCODE" localSheetId="1">'[34]5(KP-II)5'!#REF!</definedName>
    <definedName name="KP_5_KP_II_5_A12_IDCODE" localSheetId="5">'[35]5(KP-II)5'!#REF!</definedName>
    <definedName name="KP_5_KP_II_5_A12_IDCODE" localSheetId="7">'[35]5(KP-II)5'!#REF!</definedName>
    <definedName name="KP_5_KP_II_5_A12_IDCODE" localSheetId="6">'[35]5(KP-II)5'!#REF!</definedName>
    <definedName name="KP_5_KP_II_5_A12_IDCODE" localSheetId="10">'[34]5(KP-II)5'!#REF!</definedName>
    <definedName name="KP_5_KP_II_5_A12_IDCODE" localSheetId="11">'[35]5(KP-II)5'!#REF!</definedName>
    <definedName name="KP_5_KP_II_5_A12_IDCODE" localSheetId="17">'[34]5(KP-II)5'!#REF!</definedName>
    <definedName name="KP_5_KP_II_5_A12_IDCODE" localSheetId="15">'[34]5(KP-II)5'!#REF!</definedName>
    <definedName name="KP_5_KP_II_5_A12_IDCODE">'[34]5(KP-II)5'!#REF!</definedName>
    <definedName name="KP_5_KP_II_5_A12_IDCODE_HEADER" localSheetId="1">'[34]5(KP-II)5'!#REF!</definedName>
    <definedName name="KP_5_KP_II_5_A12_IDCODE_HEADER" localSheetId="5">'[35]5(KP-II)5'!#REF!</definedName>
    <definedName name="KP_5_KP_II_5_A12_IDCODE_HEADER" localSheetId="7">'[35]5(KP-II)5'!#REF!</definedName>
    <definedName name="KP_5_KP_II_5_A12_IDCODE_HEADER" localSheetId="6">'[35]5(KP-II)5'!#REF!</definedName>
    <definedName name="KP_5_KP_II_5_A12_IDCODE_HEADER" localSheetId="10">'[34]5(KP-II)5'!#REF!</definedName>
    <definedName name="KP_5_KP_II_5_A12_IDCODE_HEADER" localSheetId="11">'[35]5(KP-II)5'!#REF!</definedName>
    <definedName name="KP_5_KP_II_5_A12_IDCODE_HEADER" localSheetId="17">'[34]5(KP-II)5'!#REF!</definedName>
    <definedName name="KP_5_KP_II_5_A12_IDCODE_HEADER" localSheetId="15">'[34]5(KP-II)5'!#REF!</definedName>
    <definedName name="KP_5_KP_II_5_A12_IDCODE_HEADER">'[34]5(KP-II)5'!#REF!</definedName>
    <definedName name="KP_5_KP_II_5_A2_DYN_REGION" localSheetId="67">#REF!</definedName>
    <definedName name="KP_5_KP_II_5_A2_DYN_REGION" localSheetId="69">#REF!</definedName>
    <definedName name="KP_5_KP_II_5_A2_DYN_REGION" localSheetId="65">#REF!</definedName>
    <definedName name="KP_5_KP_II_5_A2_DYN_REGION" localSheetId="4">#REF!</definedName>
    <definedName name="KP_5_KP_II_5_A2_DYN_REGION" localSheetId="1">#REF!</definedName>
    <definedName name="KP_5_KP_II_5_A2_DYN_REGION" localSheetId="3">#REF!</definedName>
    <definedName name="KP_5_KP_II_5_A2_DYN_REGION" localSheetId="2">#REF!</definedName>
    <definedName name="KP_5_KP_II_5_A2_DYN_REGION" localSheetId="5">#REF!</definedName>
    <definedName name="KP_5_KP_II_5_A2_DYN_REGION" localSheetId="7">#REF!</definedName>
    <definedName name="KP_5_KP_II_5_A2_DYN_REGION" localSheetId="6">#REF!</definedName>
    <definedName name="KP_5_KP_II_5_A2_DYN_REGION" localSheetId="10">#REF!</definedName>
    <definedName name="KP_5_KP_II_5_A2_DYN_REGION" localSheetId="11">#REF!</definedName>
    <definedName name="KP_5_KP_II_5_A2_DYN_REGION" localSheetId="17">#REF!</definedName>
    <definedName name="KP_5_KP_II_5_A2_DYN_REGION" localSheetId="19">#REF!</definedName>
    <definedName name="KP_5_KP_II_5_A2_DYN_REGION" localSheetId="20">#REF!</definedName>
    <definedName name="KP_5_KP_II_5_A2_DYN_REGION" localSheetId="23">#REF!</definedName>
    <definedName name="KP_5_KP_II_5_A2_DYN_REGION" localSheetId="15">#REF!</definedName>
    <definedName name="KP_5_KP_II_5_A2_DYN_REGION" localSheetId="21">#REF!</definedName>
    <definedName name="KP_5_KP_II_5_A2_DYN_REGION" localSheetId="22">#REF!</definedName>
    <definedName name="KP_5_KP_II_5_A2_DYN_REGION" localSheetId="18">#REF!</definedName>
    <definedName name="KP_5_KP_II_5_A2_DYN_REGION" localSheetId="25">#REF!</definedName>
    <definedName name="KP_5_KP_II_5_A2_DYN_REGION" localSheetId="24">#REF!</definedName>
    <definedName name="KP_5_KP_II_5_A2_DYN_REGION" localSheetId="27">#REF!</definedName>
    <definedName name="KP_5_KP_II_5_A2_DYN_REGION" localSheetId="30">#REF!</definedName>
    <definedName name="KP_5_KP_II_5_A2_DYN_REGION" localSheetId="26">#REF!</definedName>
    <definedName name="KP_5_KP_II_5_A2_DYN_REGION" localSheetId="28">#REF!</definedName>
    <definedName name="KP_5_KP_II_5_A2_DYN_REGION" localSheetId="29">#REF!</definedName>
    <definedName name="KP_5_KP_II_5_A2_DYN_REGION" localSheetId="32">#REF!</definedName>
    <definedName name="KP_5_KP_II_5_A2_DYN_REGION" localSheetId="33">#REF!</definedName>
    <definedName name="KP_5_KP_II_5_A2_DYN_REGION" localSheetId="38">#REF!</definedName>
    <definedName name="KP_5_KP_II_5_A2_DYN_REGION" localSheetId="37">#REF!</definedName>
    <definedName name="KP_5_KP_II_5_A2_DYN_REGION" localSheetId="34">#REF!</definedName>
    <definedName name="KP_5_KP_II_5_A2_DYN_REGION" localSheetId="39">#REF!</definedName>
    <definedName name="KP_5_KP_II_5_A2_DYN_REGION" localSheetId="35">#REF!</definedName>
    <definedName name="KP_5_KP_II_5_A2_DYN_REGION" localSheetId="36">#REF!</definedName>
    <definedName name="KP_5_KP_II_5_A2_DYN_REGION" localSheetId="31">#REF!</definedName>
    <definedName name="KP_5_KP_II_5_A2_DYN_REGION" localSheetId="41">#REF!</definedName>
    <definedName name="KP_5_KP_II_5_A2_DYN_REGION" localSheetId="40">#REF!</definedName>
    <definedName name="KP_5_KP_II_5_A2_DYN_REGION" localSheetId="54">#REF!</definedName>
    <definedName name="KP_5_KP_II_5_A2_DYN_REGION" localSheetId="42">#REF!</definedName>
    <definedName name="KP_5_KP_II_5_A2_DYN_REGION" localSheetId="44">#REF!</definedName>
    <definedName name="KP_5_KP_II_5_A2_DYN_REGION" localSheetId="48">#REF!</definedName>
    <definedName name="KP_5_KP_II_5_A2_DYN_REGION" localSheetId="51">#REF!</definedName>
    <definedName name="KP_5_KP_II_5_A2_DYN_REGION" localSheetId="45">#REF!</definedName>
    <definedName name="KP_5_KP_II_5_A2_DYN_REGION" localSheetId="46">#REF!</definedName>
    <definedName name="KP_5_KP_II_5_A2_DYN_REGION" localSheetId="47">#REF!</definedName>
    <definedName name="KP_5_KP_II_5_A2_DYN_REGION" localSheetId="50">#REF!</definedName>
    <definedName name="KP_5_KP_II_5_A2_DYN_REGION" localSheetId="53">#REF!</definedName>
    <definedName name="KP_5_KP_II_5_A2_DYN_REGION" localSheetId="52">#REF!</definedName>
    <definedName name="KP_5_KP_II_5_A2_DYN_REGION" localSheetId="57">#REF!</definedName>
    <definedName name="KP_5_KP_II_5_A2_DYN_REGION" localSheetId="60">#REF!</definedName>
    <definedName name="KP_5_KP_II_5_A2_DYN_REGION" localSheetId="59">#REF!</definedName>
    <definedName name="KP_5_KP_II_5_A2_DYN_REGION" localSheetId="58">#REF!</definedName>
    <definedName name="KP_5_KP_II_5_A2_DYN_REGION" localSheetId="61">#REF!</definedName>
    <definedName name="KP_5_KP_II_5_A2_DYN_REGION" localSheetId="56">#REF!</definedName>
    <definedName name="KP_5_KP_II_5_A2_DYN_REGION" localSheetId="55">#REF!</definedName>
    <definedName name="KP_5_KP_II_5_A2_DYN_REGION" localSheetId="62">#REF!</definedName>
    <definedName name="KP_5_KP_II_5_A2_DYN_REGION" localSheetId="66">#REF!</definedName>
    <definedName name="KP_5_KP_II_5_A2_DYN_REGION" localSheetId="63">#REF!</definedName>
    <definedName name="KP_5_KP_II_5_A2_DYN_REGION" localSheetId="70">#REF!</definedName>
    <definedName name="KP_5_KP_II_5_A2_DYN_REGION" localSheetId="71">#REF!</definedName>
    <definedName name="KP_5_KP_II_5_A2_DYN_REGION" localSheetId="68">#REF!</definedName>
    <definedName name="KP_5_KP_II_5_A2_DYN_REGION" localSheetId="64">#REF!</definedName>
    <definedName name="KP_5_KP_II_5_A2_DYN_REGION" localSheetId="73">#REF!</definedName>
    <definedName name="KP_5_KP_II_5_A2_DYN_REGION" localSheetId="74">#REF!</definedName>
    <definedName name="KP_5_KP_II_5_A2_DYN_REGION" localSheetId="75">#REF!</definedName>
    <definedName name="KP_5_KP_II_5_A2_DYN_REGION" localSheetId="72">#REF!</definedName>
    <definedName name="KP_5_KP_II_5_A2_DYN_REGION">#REF!</definedName>
    <definedName name="KP_5_KP_II_5_A2_DYNROWS" localSheetId="1">#REF!</definedName>
    <definedName name="KP_5_KP_II_5_A2_DYNROWS" localSheetId="5">#REF!</definedName>
    <definedName name="KP_5_KP_II_5_A2_DYNROWS" localSheetId="7">#REF!</definedName>
    <definedName name="KP_5_KP_II_5_A2_DYNROWS" localSheetId="10">#REF!</definedName>
    <definedName name="KP_5_KP_II_5_A2_DYNROWS" localSheetId="17">#REF!</definedName>
    <definedName name="KP_5_KP_II_5_A2_DYNROWS" localSheetId="15">#REF!</definedName>
    <definedName name="KP_5_KP_II_5_A2_DYNROWS">#REF!</definedName>
    <definedName name="KP_5_KP_II_5_A2_FORMULA_HEADER_ID" localSheetId="1">#REF!</definedName>
    <definedName name="KP_5_KP_II_5_A2_FORMULA_HEADER_ID" localSheetId="5">#REF!</definedName>
    <definedName name="KP_5_KP_II_5_A2_FORMULA_HEADER_ID" localSheetId="7">#REF!</definedName>
    <definedName name="KP_5_KP_II_5_A2_FORMULA_HEADER_ID" localSheetId="10">#REF!</definedName>
    <definedName name="KP_5_KP_II_5_A2_FORMULA_HEADER_ID" localSheetId="17">#REF!</definedName>
    <definedName name="KP_5_KP_II_5_A2_FORMULA_HEADER_ID" localSheetId="15">#REF!</definedName>
    <definedName name="KP_5_KP_II_5_A2_FORMULA_HEADER_ID">#REF!</definedName>
    <definedName name="KP_5_KP_II_5_A2_IDCODE" localSheetId="1">'[34]5(KP-II)5'!#REF!</definedName>
    <definedName name="KP_5_KP_II_5_A2_IDCODE" localSheetId="5">'[35]5(KP-II)5'!#REF!</definedName>
    <definedName name="KP_5_KP_II_5_A2_IDCODE" localSheetId="7">'[35]5(KP-II)5'!#REF!</definedName>
    <definedName name="KP_5_KP_II_5_A2_IDCODE" localSheetId="6">'[35]5(KP-II)5'!#REF!</definedName>
    <definedName name="KP_5_KP_II_5_A2_IDCODE" localSheetId="10">'[34]5(KP-II)5'!#REF!</definedName>
    <definedName name="KP_5_KP_II_5_A2_IDCODE" localSheetId="11">'[35]5(KP-II)5'!#REF!</definedName>
    <definedName name="KP_5_KP_II_5_A2_IDCODE" localSheetId="17">'[34]5(KP-II)5'!#REF!</definedName>
    <definedName name="KP_5_KP_II_5_A2_IDCODE" localSheetId="15">'[34]5(KP-II)5'!#REF!</definedName>
    <definedName name="KP_5_KP_II_5_A2_IDCODE">'[34]5(KP-II)5'!#REF!</definedName>
    <definedName name="KP_5_KP_II_5_ADD" localSheetId="1">'[34]5(KP-II)5'!#REF!</definedName>
    <definedName name="KP_5_KP_II_5_ADD" localSheetId="5">'[35]5(KP-II)5'!#REF!</definedName>
    <definedName name="KP_5_KP_II_5_ADD" localSheetId="7">'[35]5(KP-II)5'!#REF!</definedName>
    <definedName name="KP_5_KP_II_5_ADD" localSheetId="6">'[35]5(KP-II)5'!#REF!</definedName>
    <definedName name="KP_5_KP_II_5_ADD" localSheetId="10">'[34]5(KP-II)5'!#REF!</definedName>
    <definedName name="KP_5_KP_II_5_ADD" localSheetId="11">'[35]5(KP-II)5'!#REF!</definedName>
    <definedName name="KP_5_KP_II_5_ADD" localSheetId="17">'[34]5(KP-II)5'!#REF!</definedName>
    <definedName name="KP_5_KP_II_5_ADD" localSheetId="15">'[34]5(KP-II)5'!#REF!</definedName>
    <definedName name="KP_5_KP_II_5_ADD">'[34]5(KP-II)5'!#REF!</definedName>
    <definedName name="KP_5_KP_II_5_B1_DYN_REGION" localSheetId="67">#REF!</definedName>
    <definedName name="KP_5_KP_II_5_B1_DYN_REGION" localSheetId="69">#REF!</definedName>
    <definedName name="KP_5_KP_II_5_B1_DYN_REGION" localSheetId="65">#REF!</definedName>
    <definedName name="KP_5_KP_II_5_B1_DYN_REGION" localSheetId="4">#REF!</definedName>
    <definedName name="KP_5_KP_II_5_B1_DYN_REGION" localSheetId="1">#REF!</definedName>
    <definedName name="KP_5_KP_II_5_B1_DYN_REGION" localSheetId="3">#REF!</definedName>
    <definedName name="KP_5_KP_II_5_B1_DYN_REGION" localSheetId="2">#REF!</definedName>
    <definedName name="KP_5_KP_II_5_B1_DYN_REGION" localSheetId="5">#REF!</definedName>
    <definedName name="KP_5_KP_II_5_B1_DYN_REGION" localSheetId="7">#REF!</definedName>
    <definedName name="KP_5_KP_II_5_B1_DYN_REGION" localSheetId="6">#REF!</definedName>
    <definedName name="KP_5_KP_II_5_B1_DYN_REGION" localSheetId="10">#REF!</definedName>
    <definedName name="KP_5_KP_II_5_B1_DYN_REGION" localSheetId="11">#REF!</definedName>
    <definedName name="KP_5_KP_II_5_B1_DYN_REGION" localSheetId="17">#REF!</definedName>
    <definedName name="KP_5_KP_II_5_B1_DYN_REGION" localSheetId="19">#REF!</definedName>
    <definedName name="KP_5_KP_II_5_B1_DYN_REGION" localSheetId="20">#REF!</definedName>
    <definedName name="KP_5_KP_II_5_B1_DYN_REGION" localSheetId="23">#REF!</definedName>
    <definedName name="KP_5_KP_II_5_B1_DYN_REGION" localSheetId="15">#REF!</definedName>
    <definedName name="KP_5_KP_II_5_B1_DYN_REGION" localSheetId="21">#REF!</definedName>
    <definedName name="KP_5_KP_II_5_B1_DYN_REGION" localSheetId="22">#REF!</definedName>
    <definedName name="KP_5_KP_II_5_B1_DYN_REGION" localSheetId="18">#REF!</definedName>
    <definedName name="KP_5_KP_II_5_B1_DYN_REGION" localSheetId="25">#REF!</definedName>
    <definedName name="KP_5_KP_II_5_B1_DYN_REGION" localSheetId="24">#REF!</definedName>
    <definedName name="KP_5_KP_II_5_B1_DYN_REGION" localSheetId="27">#REF!</definedName>
    <definedName name="KP_5_KP_II_5_B1_DYN_REGION" localSheetId="30">#REF!</definedName>
    <definedName name="KP_5_KP_II_5_B1_DYN_REGION" localSheetId="26">#REF!</definedName>
    <definedName name="KP_5_KP_II_5_B1_DYN_REGION" localSheetId="28">#REF!</definedName>
    <definedName name="KP_5_KP_II_5_B1_DYN_REGION" localSheetId="29">#REF!</definedName>
    <definedName name="KP_5_KP_II_5_B1_DYN_REGION" localSheetId="32">#REF!</definedName>
    <definedName name="KP_5_KP_II_5_B1_DYN_REGION" localSheetId="33">#REF!</definedName>
    <definedName name="KP_5_KP_II_5_B1_DYN_REGION" localSheetId="38">#REF!</definedName>
    <definedName name="KP_5_KP_II_5_B1_DYN_REGION" localSheetId="37">#REF!</definedName>
    <definedName name="KP_5_KP_II_5_B1_DYN_REGION" localSheetId="34">#REF!</definedName>
    <definedName name="KP_5_KP_II_5_B1_DYN_REGION" localSheetId="39">#REF!</definedName>
    <definedName name="KP_5_KP_II_5_B1_DYN_REGION" localSheetId="35">#REF!</definedName>
    <definedName name="KP_5_KP_II_5_B1_DYN_REGION" localSheetId="36">#REF!</definedName>
    <definedName name="KP_5_KP_II_5_B1_DYN_REGION" localSheetId="31">#REF!</definedName>
    <definedName name="KP_5_KP_II_5_B1_DYN_REGION" localSheetId="41">#REF!</definedName>
    <definedName name="KP_5_KP_II_5_B1_DYN_REGION" localSheetId="40">#REF!</definedName>
    <definedName name="KP_5_KP_II_5_B1_DYN_REGION" localSheetId="54">#REF!</definedName>
    <definedName name="KP_5_KP_II_5_B1_DYN_REGION" localSheetId="42">#REF!</definedName>
    <definedName name="KP_5_KP_II_5_B1_DYN_REGION" localSheetId="44">#REF!</definedName>
    <definedName name="KP_5_KP_II_5_B1_DYN_REGION" localSheetId="48">#REF!</definedName>
    <definedName name="KP_5_KP_II_5_B1_DYN_REGION" localSheetId="51">#REF!</definedName>
    <definedName name="KP_5_KP_II_5_B1_DYN_REGION" localSheetId="45">#REF!</definedName>
    <definedName name="KP_5_KP_II_5_B1_DYN_REGION" localSheetId="46">#REF!</definedName>
    <definedName name="KP_5_KP_II_5_B1_DYN_REGION" localSheetId="47">#REF!</definedName>
    <definedName name="KP_5_KP_II_5_B1_DYN_REGION" localSheetId="50">#REF!</definedName>
    <definedName name="KP_5_KP_II_5_B1_DYN_REGION" localSheetId="53">#REF!</definedName>
    <definedName name="KP_5_KP_II_5_B1_DYN_REGION" localSheetId="52">#REF!</definedName>
    <definedName name="KP_5_KP_II_5_B1_DYN_REGION" localSheetId="57">#REF!</definedName>
    <definedName name="KP_5_KP_II_5_B1_DYN_REGION" localSheetId="60">#REF!</definedName>
    <definedName name="KP_5_KP_II_5_B1_DYN_REGION" localSheetId="59">#REF!</definedName>
    <definedName name="KP_5_KP_II_5_B1_DYN_REGION" localSheetId="58">#REF!</definedName>
    <definedName name="KP_5_KP_II_5_B1_DYN_REGION" localSheetId="61">#REF!</definedName>
    <definedName name="KP_5_KP_II_5_B1_DYN_REGION" localSheetId="56">#REF!</definedName>
    <definedName name="KP_5_KP_II_5_B1_DYN_REGION" localSheetId="55">#REF!</definedName>
    <definedName name="KP_5_KP_II_5_B1_DYN_REGION" localSheetId="62">#REF!</definedName>
    <definedName name="KP_5_KP_II_5_B1_DYN_REGION" localSheetId="66">#REF!</definedName>
    <definedName name="KP_5_KP_II_5_B1_DYN_REGION" localSheetId="63">#REF!</definedName>
    <definedName name="KP_5_KP_II_5_B1_DYN_REGION" localSheetId="70">#REF!</definedName>
    <definedName name="KP_5_KP_II_5_B1_DYN_REGION" localSheetId="71">#REF!</definedName>
    <definedName name="KP_5_KP_II_5_B1_DYN_REGION" localSheetId="68">#REF!</definedName>
    <definedName name="KP_5_KP_II_5_B1_DYN_REGION" localSheetId="64">#REF!</definedName>
    <definedName name="KP_5_KP_II_5_B1_DYN_REGION" localSheetId="73">#REF!</definedName>
    <definedName name="KP_5_KP_II_5_B1_DYN_REGION" localSheetId="74">#REF!</definedName>
    <definedName name="KP_5_KP_II_5_B1_DYN_REGION" localSheetId="75">#REF!</definedName>
    <definedName name="KP_5_KP_II_5_B1_DYN_REGION" localSheetId="72">#REF!</definedName>
    <definedName name="KP_5_KP_II_5_B1_DYN_REGION">#REF!</definedName>
    <definedName name="KP_5_KP_II_5_B1_DYNROWS" localSheetId="1">#REF!</definedName>
    <definedName name="KP_5_KP_II_5_B1_DYNROWS" localSheetId="5">#REF!</definedName>
    <definedName name="KP_5_KP_II_5_B1_DYNROWS" localSheetId="7">#REF!</definedName>
    <definedName name="KP_5_KP_II_5_B1_DYNROWS" localSheetId="10">#REF!</definedName>
    <definedName name="KP_5_KP_II_5_B1_DYNROWS" localSheetId="17">#REF!</definedName>
    <definedName name="KP_5_KP_II_5_B1_DYNROWS" localSheetId="15">#REF!</definedName>
    <definedName name="KP_5_KP_II_5_B1_DYNROWS">#REF!</definedName>
    <definedName name="KP_5_KP_II_5_B1_FORMULA_HEADER_ID" localSheetId="1">#REF!</definedName>
    <definedName name="KP_5_KP_II_5_B1_FORMULA_HEADER_ID" localSheetId="5">#REF!</definedName>
    <definedName name="KP_5_KP_II_5_B1_FORMULA_HEADER_ID" localSheetId="7">#REF!</definedName>
    <definedName name="KP_5_KP_II_5_B1_FORMULA_HEADER_ID" localSheetId="10">#REF!</definedName>
    <definedName name="KP_5_KP_II_5_B1_FORMULA_HEADER_ID" localSheetId="17">#REF!</definedName>
    <definedName name="KP_5_KP_II_5_B1_FORMULA_HEADER_ID" localSheetId="15">#REF!</definedName>
    <definedName name="KP_5_KP_II_5_B1_FORMULA_HEADER_ID">#REF!</definedName>
    <definedName name="KP_5_KP_II_5_B1_IDCODE" localSheetId="1">'[34]5(KP-II)5'!#REF!</definedName>
    <definedName name="KP_5_KP_II_5_B1_IDCODE" localSheetId="5">'[35]5(KP-II)5'!#REF!</definedName>
    <definedName name="KP_5_KP_II_5_B1_IDCODE" localSheetId="7">'[35]5(KP-II)5'!#REF!</definedName>
    <definedName name="KP_5_KP_II_5_B1_IDCODE" localSheetId="6">'[35]5(KP-II)5'!#REF!</definedName>
    <definedName name="KP_5_KP_II_5_B1_IDCODE" localSheetId="10">'[34]5(KP-II)5'!#REF!</definedName>
    <definedName name="KP_5_KP_II_5_B1_IDCODE" localSheetId="11">'[35]5(KP-II)5'!#REF!</definedName>
    <definedName name="KP_5_KP_II_5_B1_IDCODE" localSheetId="17">'[34]5(KP-II)5'!#REF!</definedName>
    <definedName name="KP_5_KP_II_5_B1_IDCODE" localSheetId="15">'[34]5(KP-II)5'!#REF!</definedName>
    <definedName name="KP_5_KP_II_5_B1_IDCODE">'[34]5(KP-II)5'!#REF!</definedName>
    <definedName name="KP_5_KP_II_5_B1_IDCODE_HEADER" localSheetId="1">'[34]5(KP-II)5'!#REF!</definedName>
    <definedName name="KP_5_KP_II_5_B1_IDCODE_HEADER" localSheetId="5">'[35]5(KP-II)5'!#REF!</definedName>
    <definedName name="KP_5_KP_II_5_B1_IDCODE_HEADER" localSheetId="7">'[35]5(KP-II)5'!#REF!</definedName>
    <definedName name="KP_5_KP_II_5_B1_IDCODE_HEADER" localSheetId="6">'[35]5(KP-II)5'!#REF!</definedName>
    <definedName name="KP_5_KP_II_5_B1_IDCODE_HEADER" localSheetId="10">'[34]5(KP-II)5'!#REF!</definedName>
    <definedName name="KP_5_KP_II_5_B1_IDCODE_HEADER" localSheetId="11">'[35]5(KP-II)5'!#REF!</definedName>
    <definedName name="KP_5_KP_II_5_B1_IDCODE_HEADER" localSheetId="17">'[34]5(KP-II)5'!#REF!</definedName>
    <definedName name="KP_5_KP_II_5_B1_IDCODE_HEADER" localSheetId="15">'[34]5(KP-II)5'!#REF!</definedName>
    <definedName name="KP_5_KP_II_5_B1_IDCODE_HEADER">'[34]5(KP-II)5'!#REF!</definedName>
    <definedName name="KP_5_KP_II_5_B2_DYN_REGION" localSheetId="67">#REF!</definedName>
    <definedName name="KP_5_KP_II_5_B2_DYN_REGION" localSheetId="69">#REF!</definedName>
    <definedName name="KP_5_KP_II_5_B2_DYN_REGION" localSheetId="65">#REF!</definedName>
    <definedName name="KP_5_KP_II_5_B2_DYN_REGION" localSheetId="4">#REF!</definedName>
    <definedName name="KP_5_KP_II_5_B2_DYN_REGION" localSheetId="1">#REF!</definedName>
    <definedName name="KP_5_KP_II_5_B2_DYN_REGION" localSheetId="3">#REF!</definedName>
    <definedName name="KP_5_KP_II_5_B2_DYN_REGION" localSheetId="2">#REF!</definedName>
    <definedName name="KP_5_KP_II_5_B2_DYN_REGION" localSheetId="5">#REF!</definedName>
    <definedName name="KP_5_KP_II_5_B2_DYN_REGION" localSheetId="7">#REF!</definedName>
    <definedName name="KP_5_KP_II_5_B2_DYN_REGION" localSheetId="6">#REF!</definedName>
    <definedName name="KP_5_KP_II_5_B2_DYN_REGION" localSheetId="10">#REF!</definedName>
    <definedName name="KP_5_KP_II_5_B2_DYN_REGION" localSheetId="11">#REF!</definedName>
    <definedName name="KP_5_KP_II_5_B2_DYN_REGION" localSheetId="17">#REF!</definedName>
    <definedName name="KP_5_KP_II_5_B2_DYN_REGION" localSheetId="19">#REF!</definedName>
    <definedName name="KP_5_KP_II_5_B2_DYN_REGION" localSheetId="20">#REF!</definedName>
    <definedName name="KP_5_KP_II_5_B2_DYN_REGION" localSheetId="23">#REF!</definedName>
    <definedName name="KP_5_KP_II_5_B2_DYN_REGION" localSheetId="15">#REF!</definedName>
    <definedName name="KP_5_KP_II_5_B2_DYN_REGION" localSheetId="21">#REF!</definedName>
    <definedName name="KP_5_KP_II_5_B2_DYN_REGION" localSheetId="22">#REF!</definedName>
    <definedName name="KP_5_KP_II_5_B2_DYN_REGION" localSheetId="18">#REF!</definedName>
    <definedName name="KP_5_KP_II_5_B2_DYN_REGION" localSheetId="25">#REF!</definedName>
    <definedName name="KP_5_KP_II_5_B2_DYN_REGION" localSheetId="24">#REF!</definedName>
    <definedName name="KP_5_KP_II_5_B2_DYN_REGION" localSheetId="27">#REF!</definedName>
    <definedName name="KP_5_KP_II_5_B2_DYN_REGION" localSheetId="30">#REF!</definedName>
    <definedName name="KP_5_KP_II_5_B2_DYN_REGION" localSheetId="26">#REF!</definedName>
    <definedName name="KP_5_KP_II_5_B2_DYN_REGION" localSheetId="28">#REF!</definedName>
    <definedName name="KP_5_KP_II_5_B2_DYN_REGION" localSheetId="29">#REF!</definedName>
    <definedName name="KP_5_KP_II_5_B2_DYN_REGION" localSheetId="32">#REF!</definedName>
    <definedName name="KP_5_KP_II_5_B2_DYN_REGION" localSheetId="33">#REF!</definedName>
    <definedName name="KP_5_KP_II_5_B2_DYN_REGION" localSheetId="38">#REF!</definedName>
    <definedName name="KP_5_KP_II_5_B2_DYN_REGION" localSheetId="37">#REF!</definedName>
    <definedName name="KP_5_KP_II_5_B2_DYN_REGION" localSheetId="34">#REF!</definedName>
    <definedName name="KP_5_KP_II_5_B2_DYN_REGION" localSheetId="39">#REF!</definedName>
    <definedName name="KP_5_KP_II_5_B2_DYN_REGION" localSheetId="35">#REF!</definedName>
    <definedName name="KP_5_KP_II_5_B2_DYN_REGION" localSheetId="36">#REF!</definedName>
    <definedName name="KP_5_KP_II_5_B2_DYN_REGION" localSheetId="31">#REF!</definedName>
    <definedName name="KP_5_KP_II_5_B2_DYN_REGION" localSheetId="41">#REF!</definedName>
    <definedName name="KP_5_KP_II_5_B2_DYN_REGION" localSheetId="40">#REF!</definedName>
    <definedName name="KP_5_KP_II_5_B2_DYN_REGION" localSheetId="54">#REF!</definedName>
    <definedName name="KP_5_KP_II_5_B2_DYN_REGION" localSheetId="42">#REF!</definedName>
    <definedName name="KP_5_KP_II_5_B2_DYN_REGION" localSheetId="44">#REF!</definedName>
    <definedName name="KP_5_KP_II_5_B2_DYN_REGION" localSheetId="48">#REF!</definedName>
    <definedName name="KP_5_KP_II_5_B2_DYN_REGION" localSheetId="51">#REF!</definedName>
    <definedName name="KP_5_KP_II_5_B2_DYN_REGION" localSheetId="45">#REF!</definedName>
    <definedName name="KP_5_KP_II_5_B2_DYN_REGION" localSheetId="46">#REF!</definedName>
    <definedName name="KP_5_KP_II_5_B2_DYN_REGION" localSheetId="47">#REF!</definedName>
    <definedName name="KP_5_KP_II_5_B2_DYN_REGION" localSheetId="50">#REF!</definedName>
    <definedName name="KP_5_KP_II_5_B2_DYN_REGION" localSheetId="53">#REF!</definedName>
    <definedName name="KP_5_KP_II_5_B2_DYN_REGION" localSheetId="52">#REF!</definedName>
    <definedName name="KP_5_KP_II_5_B2_DYN_REGION" localSheetId="57">#REF!</definedName>
    <definedName name="KP_5_KP_II_5_B2_DYN_REGION" localSheetId="60">#REF!</definedName>
    <definedName name="KP_5_KP_II_5_B2_DYN_REGION" localSheetId="59">#REF!</definedName>
    <definedName name="KP_5_KP_II_5_B2_DYN_REGION" localSheetId="58">#REF!</definedName>
    <definedName name="KP_5_KP_II_5_B2_DYN_REGION" localSheetId="61">#REF!</definedName>
    <definedName name="KP_5_KP_II_5_B2_DYN_REGION" localSheetId="56">#REF!</definedName>
    <definedName name="KP_5_KP_II_5_B2_DYN_REGION" localSheetId="55">#REF!</definedName>
    <definedName name="KP_5_KP_II_5_B2_DYN_REGION" localSheetId="62">#REF!</definedName>
    <definedName name="KP_5_KP_II_5_B2_DYN_REGION" localSheetId="66">#REF!</definedName>
    <definedName name="KP_5_KP_II_5_B2_DYN_REGION" localSheetId="63">#REF!</definedName>
    <definedName name="KP_5_KP_II_5_B2_DYN_REGION" localSheetId="70">#REF!</definedName>
    <definedName name="KP_5_KP_II_5_B2_DYN_REGION" localSheetId="71">#REF!</definedName>
    <definedName name="KP_5_KP_II_5_B2_DYN_REGION" localSheetId="68">#REF!</definedName>
    <definedName name="KP_5_KP_II_5_B2_DYN_REGION" localSheetId="64">#REF!</definedName>
    <definedName name="KP_5_KP_II_5_B2_DYN_REGION" localSheetId="73">#REF!</definedName>
    <definedName name="KP_5_KP_II_5_B2_DYN_REGION" localSheetId="74">#REF!</definedName>
    <definedName name="KP_5_KP_II_5_B2_DYN_REGION" localSheetId="75">#REF!</definedName>
    <definedName name="KP_5_KP_II_5_B2_DYN_REGION" localSheetId="72">#REF!</definedName>
    <definedName name="KP_5_KP_II_5_B2_DYN_REGION">#REF!</definedName>
    <definedName name="KP_5_KP_II_5_B2_DYNROWS" localSheetId="1">#REF!</definedName>
    <definedName name="KP_5_KP_II_5_B2_DYNROWS" localSheetId="5">#REF!</definedName>
    <definedName name="KP_5_KP_II_5_B2_DYNROWS" localSheetId="7">#REF!</definedName>
    <definedName name="KP_5_KP_II_5_B2_DYNROWS" localSheetId="10">#REF!</definedName>
    <definedName name="KP_5_KP_II_5_B2_DYNROWS" localSheetId="17">#REF!</definedName>
    <definedName name="KP_5_KP_II_5_B2_DYNROWS" localSheetId="15">#REF!</definedName>
    <definedName name="KP_5_KP_II_5_B2_DYNROWS">#REF!</definedName>
    <definedName name="KP_5_KP_II_5_B2_FORMULA_HEADER_ID" localSheetId="1">#REF!</definedName>
    <definedName name="KP_5_KP_II_5_B2_FORMULA_HEADER_ID" localSheetId="5">#REF!</definedName>
    <definedName name="KP_5_KP_II_5_B2_FORMULA_HEADER_ID" localSheetId="7">#REF!</definedName>
    <definedName name="KP_5_KP_II_5_B2_FORMULA_HEADER_ID" localSheetId="10">#REF!</definedName>
    <definedName name="KP_5_KP_II_5_B2_FORMULA_HEADER_ID" localSheetId="17">#REF!</definedName>
    <definedName name="KP_5_KP_II_5_B2_FORMULA_HEADER_ID" localSheetId="15">#REF!</definedName>
    <definedName name="KP_5_KP_II_5_B2_FORMULA_HEADER_ID">#REF!</definedName>
    <definedName name="KP_5_KP_II_5_B2_IDCODE" localSheetId="1">'[34]5(KP-II)5'!#REF!</definedName>
    <definedName name="KP_5_KP_II_5_B2_IDCODE" localSheetId="5">'[35]5(KP-II)5'!#REF!</definedName>
    <definedName name="KP_5_KP_II_5_B2_IDCODE" localSheetId="7">'[35]5(KP-II)5'!#REF!</definedName>
    <definedName name="KP_5_KP_II_5_B2_IDCODE" localSheetId="6">'[35]5(KP-II)5'!#REF!</definedName>
    <definedName name="KP_5_KP_II_5_B2_IDCODE" localSheetId="10">'[34]5(KP-II)5'!#REF!</definedName>
    <definedName name="KP_5_KP_II_5_B2_IDCODE" localSheetId="11">'[35]5(KP-II)5'!#REF!</definedName>
    <definedName name="KP_5_KP_II_5_B2_IDCODE" localSheetId="17">'[34]5(KP-II)5'!#REF!</definedName>
    <definedName name="KP_5_KP_II_5_B2_IDCODE" localSheetId="15">'[34]5(KP-II)5'!#REF!</definedName>
    <definedName name="KP_5_KP_II_5_B2_IDCODE">'[34]5(KP-II)5'!#REF!</definedName>
    <definedName name="KP_5_KP_II_5_B3_DYN_REGION" localSheetId="67">#REF!</definedName>
    <definedName name="KP_5_KP_II_5_B3_DYN_REGION" localSheetId="69">#REF!</definedName>
    <definedName name="KP_5_KP_II_5_B3_DYN_REGION" localSheetId="65">#REF!</definedName>
    <definedName name="KP_5_KP_II_5_B3_DYN_REGION" localSheetId="4">#REF!</definedName>
    <definedName name="KP_5_KP_II_5_B3_DYN_REGION" localSheetId="1">#REF!</definedName>
    <definedName name="KP_5_KP_II_5_B3_DYN_REGION" localSheetId="3">#REF!</definedName>
    <definedName name="KP_5_KP_II_5_B3_DYN_REGION" localSheetId="2">#REF!</definedName>
    <definedName name="KP_5_KP_II_5_B3_DYN_REGION" localSheetId="5">#REF!</definedName>
    <definedName name="KP_5_KP_II_5_B3_DYN_REGION" localSheetId="7">#REF!</definedName>
    <definedName name="KP_5_KP_II_5_B3_DYN_REGION" localSheetId="6">#REF!</definedName>
    <definedName name="KP_5_KP_II_5_B3_DYN_REGION" localSheetId="10">#REF!</definedName>
    <definedName name="KP_5_KP_II_5_B3_DYN_REGION" localSheetId="11">#REF!</definedName>
    <definedName name="KP_5_KP_II_5_B3_DYN_REGION" localSheetId="17">#REF!</definedName>
    <definedName name="KP_5_KP_II_5_B3_DYN_REGION" localSheetId="19">#REF!</definedName>
    <definedName name="KP_5_KP_II_5_B3_DYN_REGION" localSheetId="20">#REF!</definedName>
    <definedName name="KP_5_KP_II_5_B3_DYN_REGION" localSheetId="23">#REF!</definedName>
    <definedName name="KP_5_KP_II_5_B3_DYN_REGION" localSheetId="15">#REF!</definedName>
    <definedName name="KP_5_KP_II_5_B3_DYN_REGION" localSheetId="21">#REF!</definedName>
    <definedName name="KP_5_KP_II_5_B3_DYN_REGION" localSheetId="22">#REF!</definedName>
    <definedName name="KP_5_KP_II_5_B3_DYN_REGION" localSheetId="18">#REF!</definedName>
    <definedName name="KP_5_KP_II_5_B3_DYN_REGION" localSheetId="25">#REF!</definedName>
    <definedName name="KP_5_KP_II_5_B3_DYN_REGION" localSheetId="24">#REF!</definedName>
    <definedName name="KP_5_KP_II_5_B3_DYN_REGION" localSheetId="27">#REF!</definedName>
    <definedName name="KP_5_KP_II_5_B3_DYN_REGION" localSheetId="30">#REF!</definedName>
    <definedName name="KP_5_KP_II_5_B3_DYN_REGION" localSheetId="26">#REF!</definedName>
    <definedName name="KP_5_KP_II_5_B3_DYN_REGION" localSheetId="28">#REF!</definedName>
    <definedName name="KP_5_KP_II_5_B3_DYN_REGION" localSheetId="29">#REF!</definedName>
    <definedName name="KP_5_KP_II_5_B3_DYN_REGION" localSheetId="32">#REF!</definedName>
    <definedName name="KP_5_KP_II_5_B3_DYN_REGION" localSheetId="33">#REF!</definedName>
    <definedName name="KP_5_KP_II_5_B3_DYN_REGION" localSheetId="38">#REF!</definedName>
    <definedName name="KP_5_KP_II_5_B3_DYN_REGION" localSheetId="37">#REF!</definedName>
    <definedName name="KP_5_KP_II_5_B3_DYN_REGION" localSheetId="34">#REF!</definedName>
    <definedName name="KP_5_KP_II_5_B3_DYN_REGION" localSheetId="39">#REF!</definedName>
    <definedName name="KP_5_KP_II_5_B3_DYN_REGION" localSheetId="35">#REF!</definedName>
    <definedName name="KP_5_KP_II_5_B3_DYN_REGION" localSheetId="36">#REF!</definedName>
    <definedName name="KP_5_KP_II_5_B3_DYN_REGION" localSheetId="31">#REF!</definedName>
    <definedName name="KP_5_KP_II_5_B3_DYN_REGION" localSheetId="41">#REF!</definedName>
    <definedName name="KP_5_KP_II_5_B3_DYN_REGION" localSheetId="40">#REF!</definedName>
    <definedName name="KP_5_KP_II_5_B3_DYN_REGION" localSheetId="54">#REF!</definedName>
    <definedName name="KP_5_KP_II_5_B3_DYN_REGION" localSheetId="42">#REF!</definedName>
    <definedName name="KP_5_KP_II_5_B3_DYN_REGION" localSheetId="44">#REF!</definedName>
    <definedName name="KP_5_KP_II_5_B3_DYN_REGION" localSheetId="48">#REF!</definedName>
    <definedName name="KP_5_KP_II_5_B3_DYN_REGION" localSheetId="51">#REF!</definedName>
    <definedName name="KP_5_KP_II_5_B3_DYN_REGION" localSheetId="45">#REF!</definedName>
    <definedName name="KP_5_KP_II_5_B3_DYN_REGION" localSheetId="46">#REF!</definedName>
    <definedName name="KP_5_KP_II_5_B3_DYN_REGION" localSheetId="47">#REF!</definedName>
    <definedName name="KP_5_KP_II_5_B3_DYN_REGION" localSheetId="50">#REF!</definedName>
    <definedName name="KP_5_KP_II_5_B3_DYN_REGION" localSheetId="53">#REF!</definedName>
    <definedName name="KP_5_KP_II_5_B3_DYN_REGION" localSheetId="52">#REF!</definedName>
    <definedName name="KP_5_KP_II_5_B3_DYN_REGION" localSheetId="57">#REF!</definedName>
    <definedName name="KP_5_KP_II_5_B3_DYN_REGION" localSheetId="60">#REF!</definedName>
    <definedName name="KP_5_KP_II_5_B3_DYN_REGION" localSheetId="59">#REF!</definedName>
    <definedName name="KP_5_KP_II_5_B3_DYN_REGION" localSheetId="58">#REF!</definedName>
    <definedName name="KP_5_KP_II_5_B3_DYN_REGION" localSheetId="61">#REF!</definedName>
    <definedName name="KP_5_KP_II_5_B3_DYN_REGION" localSheetId="56">#REF!</definedName>
    <definedName name="KP_5_KP_II_5_B3_DYN_REGION" localSheetId="55">#REF!</definedName>
    <definedName name="KP_5_KP_II_5_B3_DYN_REGION" localSheetId="62">#REF!</definedName>
    <definedName name="KP_5_KP_II_5_B3_DYN_REGION" localSheetId="66">#REF!</definedName>
    <definedName name="KP_5_KP_II_5_B3_DYN_REGION" localSheetId="63">#REF!</definedName>
    <definedName name="KP_5_KP_II_5_B3_DYN_REGION" localSheetId="70">#REF!</definedName>
    <definedName name="KP_5_KP_II_5_B3_DYN_REGION" localSheetId="71">#REF!</definedName>
    <definedName name="KP_5_KP_II_5_B3_DYN_REGION" localSheetId="68">#REF!</definedName>
    <definedName name="KP_5_KP_II_5_B3_DYN_REGION" localSheetId="64">#REF!</definedName>
    <definedName name="KP_5_KP_II_5_B3_DYN_REGION" localSheetId="73">#REF!</definedName>
    <definedName name="KP_5_KP_II_5_B3_DYN_REGION" localSheetId="74">#REF!</definedName>
    <definedName name="KP_5_KP_II_5_B3_DYN_REGION" localSheetId="75">#REF!</definedName>
    <definedName name="KP_5_KP_II_5_B3_DYN_REGION" localSheetId="72">#REF!</definedName>
    <definedName name="KP_5_KP_II_5_B3_DYN_REGION">#REF!</definedName>
    <definedName name="KP_5_KP_II_5_B3_DYNROWS" localSheetId="1">#REF!</definedName>
    <definedName name="KP_5_KP_II_5_B3_DYNROWS" localSheetId="5">#REF!</definedName>
    <definedName name="KP_5_KP_II_5_B3_DYNROWS" localSheetId="7">#REF!</definedName>
    <definedName name="KP_5_KP_II_5_B3_DYNROWS" localSheetId="10">#REF!</definedName>
    <definedName name="KP_5_KP_II_5_B3_DYNROWS" localSheetId="17">#REF!</definedName>
    <definedName name="KP_5_KP_II_5_B3_DYNROWS" localSheetId="15">#REF!</definedName>
    <definedName name="KP_5_KP_II_5_B3_DYNROWS">#REF!</definedName>
    <definedName name="KP_5_KP_II_5_B3_FORMULA_HEADER_ID" localSheetId="1">#REF!</definedName>
    <definedName name="KP_5_KP_II_5_B3_FORMULA_HEADER_ID" localSheetId="5">#REF!</definedName>
    <definedName name="KP_5_KP_II_5_B3_FORMULA_HEADER_ID" localSheetId="7">#REF!</definedName>
    <definedName name="KP_5_KP_II_5_B3_FORMULA_HEADER_ID" localSheetId="10">#REF!</definedName>
    <definedName name="KP_5_KP_II_5_B3_FORMULA_HEADER_ID" localSheetId="17">#REF!</definedName>
    <definedName name="KP_5_KP_II_5_B3_FORMULA_HEADER_ID" localSheetId="15">#REF!</definedName>
    <definedName name="KP_5_KP_II_5_B3_FORMULA_HEADER_ID">#REF!</definedName>
    <definedName name="KP_5_KP_II_5_B3_IDCODE" localSheetId="1">'[34]5(KP-II)5'!#REF!</definedName>
    <definedName name="KP_5_KP_II_5_B3_IDCODE" localSheetId="5">'[35]5(KP-II)5'!#REF!</definedName>
    <definedName name="KP_5_KP_II_5_B3_IDCODE" localSheetId="7">'[35]5(KP-II)5'!#REF!</definedName>
    <definedName name="KP_5_KP_II_5_B3_IDCODE" localSheetId="6">'[35]5(KP-II)5'!#REF!</definedName>
    <definedName name="KP_5_KP_II_5_B3_IDCODE" localSheetId="10">'[34]5(KP-II)5'!#REF!</definedName>
    <definedName name="KP_5_KP_II_5_B3_IDCODE" localSheetId="11">'[35]5(KP-II)5'!#REF!</definedName>
    <definedName name="KP_5_KP_II_5_B3_IDCODE" localSheetId="17">'[34]5(KP-II)5'!#REF!</definedName>
    <definedName name="KP_5_KP_II_5_B3_IDCODE" localSheetId="15">'[34]5(KP-II)5'!#REF!</definedName>
    <definedName name="KP_5_KP_II_5_B3_IDCODE">'[34]5(KP-II)5'!#REF!</definedName>
    <definedName name="KP_5_KP_II_5_B3_IDCODE_HEADER" localSheetId="1">'[34]5(KP-II)5'!#REF!</definedName>
    <definedName name="KP_5_KP_II_5_B3_IDCODE_HEADER" localSheetId="5">'[35]5(KP-II)5'!#REF!</definedName>
    <definedName name="KP_5_KP_II_5_B3_IDCODE_HEADER" localSheetId="7">'[35]5(KP-II)5'!#REF!</definedName>
    <definedName name="KP_5_KP_II_5_B3_IDCODE_HEADER" localSheetId="6">'[35]5(KP-II)5'!#REF!</definedName>
    <definedName name="KP_5_KP_II_5_B3_IDCODE_HEADER" localSheetId="10">'[34]5(KP-II)5'!#REF!</definedName>
    <definedName name="KP_5_KP_II_5_B3_IDCODE_HEADER" localSheetId="11">'[35]5(KP-II)5'!#REF!</definedName>
    <definedName name="KP_5_KP_II_5_B3_IDCODE_HEADER" localSheetId="17">'[34]5(KP-II)5'!#REF!</definedName>
    <definedName name="KP_5_KP_II_5_B3_IDCODE_HEADER" localSheetId="15">'[34]5(KP-II)5'!#REF!</definedName>
    <definedName name="KP_5_KP_II_5_B3_IDCODE_HEADER">'[34]5(KP-II)5'!#REF!</definedName>
    <definedName name="KP_5_KP_II_5_B4_DYN_REGION" localSheetId="67">#REF!</definedName>
    <definedName name="KP_5_KP_II_5_B4_DYN_REGION" localSheetId="69">#REF!</definedName>
    <definedName name="KP_5_KP_II_5_B4_DYN_REGION" localSheetId="65">#REF!</definedName>
    <definedName name="KP_5_KP_II_5_B4_DYN_REGION" localSheetId="4">#REF!</definedName>
    <definedName name="KP_5_KP_II_5_B4_DYN_REGION" localSheetId="1">#REF!</definedName>
    <definedName name="KP_5_KP_II_5_B4_DYN_REGION" localSheetId="3">#REF!</definedName>
    <definedName name="KP_5_KP_II_5_B4_DYN_REGION" localSheetId="2">#REF!</definedName>
    <definedName name="KP_5_KP_II_5_B4_DYN_REGION" localSheetId="5">#REF!</definedName>
    <definedName name="KP_5_KP_II_5_B4_DYN_REGION" localSheetId="7">#REF!</definedName>
    <definedName name="KP_5_KP_II_5_B4_DYN_REGION" localSheetId="6">#REF!</definedName>
    <definedName name="KP_5_KP_II_5_B4_DYN_REGION" localSheetId="10">#REF!</definedName>
    <definedName name="KP_5_KP_II_5_B4_DYN_REGION" localSheetId="11">#REF!</definedName>
    <definedName name="KP_5_KP_II_5_B4_DYN_REGION" localSheetId="17">#REF!</definedName>
    <definedName name="KP_5_KP_II_5_B4_DYN_REGION" localSheetId="19">#REF!</definedName>
    <definedName name="KP_5_KP_II_5_B4_DYN_REGION" localSheetId="20">#REF!</definedName>
    <definedName name="KP_5_KP_II_5_B4_DYN_REGION" localSheetId="23">#REF!</definedName>
    <definedName name="KP_5_KP_II_5_B4_DYN_REGION" localSheetId="15">#REF!</definedName>
    <definedName name="KP_5_KP_II_5_B4_DYN_REGION" localSheetId="21">#REF!</definedName>
    <definedName name="KP_5_KP_II_5_B4_DYN_REGION" localSheetId="22">#REF!</definedName>
    <definedName name="KP_5_KP_II_5_B4_DYN_REGION" localSheetId="18">#REF!</definedName>
    <definedName name="KP_5_KP_II_5_B4_DYN_REGION" localSheetId="25">#REF!</definedName>
    <definedName name="KP_5_KP_II_5_B4_DYN_REGION" localSheetId="24">#REF!</definedName>
    <definedName name="KP_5_KP_II_5_B4_DYN_REGION" localSheetId="27">#REF!</definedName>
    <definedName name="KP_5_KP_II_5_B4_DYN_REGION" localSheetId="30">#REF!</definedName>
    <definedName name="KP_5_KP_II_5_B4_DYN_REGION" localSheetId="26">#REF!</definedName>
    <definedName name="KP_5_KP_II_5_B4_DYN_REGION" localSheetId="28">#REF!</definedName>
    <definedName name="KP_5_KP_II_5_B4_DYN_REGION" localSheetId="29">#REF!</definedName>
    <definedName name="KP_5_KP_II_5_B4_DYN_REGION" localSheetId="32">#REF!</definedName>
    <definedName name="KP_5_KP_II_5_B4_DYN_REGION" localSheetId="33">#REF!</definedName>
    <definedName name="KP_5_KP_II_5_B4_DYN_REGION" localSheetId="38">#REF!</definedName>
    <definedName name="KP_5_KP_II_5_B4_DYN_REGION" localSheetId="37">#REF!</definedName>
    <definedName name="KP_5_KP_II_5_B4_DYN_REGION" localSheetId="34">#REF!</definedName>
    <definedName name="KP_5_KP_II_5_B4_DYN_REGION" localSheetId="39">#REF!</definedName>
    <definedName name="KP_5_KP_II_5_B4_DYN_REGION" localSheetId="35">#REF!</definedName>
    <definedName name="KP_5_KP_II_5_B4_DYN_REGION" localSheetId="36">#REF!</definedName>
    <definedName name="KP_5_KP_II_5_B4_DYN_REGION" localSheetId="31">#REF!</definedName>
    <definedName name="KP_5_KP_II_5_B4_DYN_REGION" localSheetId="41">#REF!</definedName>
    <definedName name="KP_5_KP_II_5_B4_DYN_REGION" localSheetId="40">#REF!</definedName>
    <definedName name="KP_5_KP_II_5_B4_DYN_REGION" localSheetId="54">#REF!</definedName>
    <definedName name="KP_5_KP_II_5_B4_DYN_REGION" localSheetId="42">#REF!</definedName>
    <definedName name="KP_5_KP_II_5_B4_DYN_REGION" localSheetId="44">#REF!</definedName>
    <definedName name="KP_5_KP_II_5_B4_DYN_REGION" localSheetId="48">#REF!</definedName>
    <definedName name="KP_5_KP_II_5_B4_DYN_REGION" localSheetId="51">#REF!</definedName>
    <definedName name="KP_5_KP_II_5_B4_DYN_REGION" localSheetId="45">#REF!</definedName>
    <definedName name="KP_5_KP_II_5_B4_DYN_REGION" localSheetId="46">#REF!</definedName>
    <definedName name="KP_5_KP_II_5_B4_DYN_REGION" localSheetId="47">#REF!</definedName>
    <definedName name="KP_5_KP_II_5_B4_DYN_REGION" localSheetId="50">#REF!</definedName>
    <definedName name="KP_5_KP_II_5_B4_DYN_REGION" localSheetId="53">#REF!</definedName>
    <definedName name="KP_5_KP_II_5_B4_DYN_REGION" localSheetId="52">#REF!</definedName>
    <definedName name="KP_5_KP_II_5_B4_DYN_REGION" localSheetId="57">#REF!</definedName>
    <definedName name="KP_5_KP_II_5_B4_DYN_REGION" localSheetId="60">#REF!</definedName>
    <definedName name="KP_5_KP_II_5_B4_DYN_REGION" localSheetId="59">#REF!</definedName>
    <definedName name="KP_5_KP_II_5_B4_DYN_REGION" localSheetId="58">#REF!</definedName>
    <definedName name="KP_5_KP_II_5_B4_DYN_REGION" localSheetId="61">#REF!</definedName>
    <definedName name="KP_5_KP_II_5_B4_DYN_REGION" localSheetId="56">#REF!</definedName>
    <definedName name="KP_5_KP_II_5_B4_DYN_REGION" localSheetId="55">#REF!</definedName>
    <definedName name="KP_5_KP_II_5_B4_DYN_REGION" localSheetId="62">#REF!</definedName>
    <definedName name="KP_5_KP_II_5_B4_DYN_REGION" localSheetId="66">#REF!</definedName>
    <definedName name="KP_5_KP_II_5_B4_DYN_REGION" localSheetId="63">#REF!</definedName>
    <definedName name="KP_5_KP_II_5_B4_DYN_REGION" localSheetId="70">#REF!</definedName>
    <definedName name="KP_5_KP_II_5_B4_DYN_REGION" localSheetId="71">#REF!</definedName>
    <definedName name="KP_5_KP_II_5_B4_DYN_REGION" localSheetId="68">#REF!</definedName>
    <definedName name="KP_5_KP_II_5_B4_DYN_REGION" localSheetId="64">#REF!</definedName>
    <definedName name="KP_5_KP_II_5_B4_DYN_REGION" localSheetId="73">#REF!</definedName>
    <definedName name="KP_5_KP_II_5_B4_DYN_REGION" localSheetId="74">#REF!</definedName>
    <definedName name="KP_5_KP_II_5_B4_DYN_REGION" localSheetId="75">#REF!</definedName>
    <definedName name="KP_5_KP_II_5_B4_DYN_REGION" localSheetId="72">#REF!</definedName>
    <definedName name="KP_5_KP_II_5_B4_DYN_REGION">#REF!</definedName>
    <definedName name="KP_5_KP_II_5_B4_DYNROWS" localSheetId="1">#REF!</definedName>
    <definedName name="KP_5_KP_II_5_B4_DYNROWS" localSheetId="5">#REF!</definedName>
    <definedName name="KP_5_KP_II_5_B4_DYNROWS" localSheetId="7">#REF!</definedName>
    <definedName name="KP_5_KP_II_5_B4_DYNROWS" localSheetId="10">#REF!</definedName>
    <definedName name="KP_5_KP_II_5_B4_DYNROWS" localSheetId="17">#REF!</definedName>
    <definedName name="KP_5_KP_II_5_B4_DYNROWS" localSheetId="15">#REF!</definedName>
    <definedName name="KP_5_KP_II_5_B4_DYNROWS">#REF!</definedName>
    <definedName name="KP_5_KP_II_5_B4_FORMULA_HEADER_ID" localSheetId="1">#REF!</definedName>
    <definedName name="KP_5_KP_II_5_B4_FORMULA_HEADER_ID" localSheetId="5">#REF!</definedName>
    <definedName name="KP_5_KP_II_5_B4_FORMULA_HEADER_ID" localSheetId="7">#REF!</definedName>
    <definedName name="KP_5_KP_II_5_B4_FORMULA_HEADER_ID" localSheetId="10">#REF!</definedName>
    <definedName name="KP_5_KP_II_5_B4_FORMULA_HEADER_ID" localSheetId="17">#REF!</definedName>
    <definedName name="KP_5_KP_II_5_B4_FORMULA_HEADER_ID" localSheetId="15">#REF!</definedName>
    <definedName name="KP_5_KP_II_5_B4_FORMULA_HEADER_ID">#REF!</definedName>
    <definedName name="KP_5_KP_II_5_B4_IDCODE" localSheetId="1">'[34]5(KP-II)5'!#REF!</definedName>
    <definedName name="KP_5_KP_II_5_B4_IDCODE" localSheetId="5">'[35]5(KP-II)5'!#REF!</definedName>
    <definedName name="KP_5_KP_II_5_B4_IDCODE" localSheetId="7">'[35]5(KP-II)5'!#REF!</definedName>
    <definedName name="KP_5_KP_II_5_B4_IDCODE" localSheetId="6">'[35]5(KP-II)5'!#REF!</definedName>
    <definedName name="KP_5_KP_II_5_B4_IDCODE" localSheetId="10">'[34]5(KP-II)5'!#REF!</definedName>
    <definedName name="KP_5_KP_II_5_B4_IDCODE" localSheetId="11">'[35]5(KP-II)5'!#REF!</definedName>
    <definedName name="KP_5_KP_II_5_B4_IDCODE" localSheetId="17">'[34]5(KP-II)5'!#REF!</definedName>
    <definedName name="KP_5_KP_II_5_B4_IDCODE" localSheetId="15">'[34]5(KP-II)5'!#REF!</definedName>
    <definedName name="KP_5_KP_II_5_B4_IDCODE">'[34]5(KP-II)5'!#REF!</definedName>
    <definedName name="KP_5_KP_II_5_H15" localSheetId="1">'[34]5(KP-II)5'!#REF!</definedName>
    <definedName name="KP_5_KP_II_5_H15" localSheetId="5">'[35]5(KP-II)5'!#REF!</definedName>
    <definedName name="KP_5_KP_II_5_H15" localSheetId="7">'[35]5(KP-II)5'!#REF!</definedName>
    <definedName name="KP_5_KP_II_5_H15" localSheetId="6">'[35]5(KP-II)5'!#REF!</definedName>
    <definedName name="KP_5_KP_II_5_H15" localSheetId="10">'[34]5(KP-II)5'!#REF!</definedName>
    <definedName name="KP_5_KP_II_5_H15" localSheetId="11">'[35]5(KP-II)5'!#REF!</definedName>
    <definedName name="KP_5_KP_II_5_H15" localSheetId="17">'[34]5(KP-II)5'!#REF!</definedName>
    <definedName name="KP_5_KP_II_5_H15" localSheetId="15">'[34]5(KP-II)5'!#REF!</definedName>
    <definedName name="KP_5_KP_II_5_H15">'[34]5(KP-II)5'!#REF!</definedName>
    <definedName name="KP_5_KP_II_5_H27" localSheetId="1">'[34]5(KP-II)5'!#REF!</definedName>
    <definedName name="KP_5_KP_II_5_H27" localSheetId="5">'[35]5(KP-II)5'!#REF!</definedName>
    <definedName name="KP_5_KP_II_5_H27" localSheetId="7">'[35]5(KP-II)5'!#REF!</definedName>
    <definedName name="KP_5_KP_II_5_H27" localSheetId="6">'[35]5(KP-II)5'!#REF!</definedName>
    <definedName name="KP_5_KP_II_5_H27" localSheetId="10">'[34]5(KP-II)5'!#REF!</definedName>
    <definedName name="KP_5_KP_II_5_H27" localSheetId="11">'[35]5(KP-II)5'!#REF!</definedName>
    <definedName name="KP_5_KP_II_5_H27" localSheetId="17">'[34]5(KP-II)5'!#REF!</definedName>
    <definedName name="KP_5_KP_II_5_H27" localSheetId="15">'[34]5(KP-II)5'!#REF!</definedName>
    <definedName name="KP_5_KP_II_5_H27">'[34]5(KP-II)5'!#REF!</definedName>
    <definedName name="KP_5_KP_II_5_H39" localSheetId="1">'[34]5(KP-II)5'!#REF!</definedName>
    <definedName name="KP_5_KP_II_5_H39" localSheetId="5">'[35]5(KP-II)5'!#REF!</definedName>
    <definedName name="KP_5_KP_II_5_H39" localSheetId="7">'[35]5(KP-II)5'!#REF!</definedName>
    <definedName name="KP_5_KP_II_5_H39" localSheetId="6">'[35]5(KP-II)5'!#REF!</definedName>
    <definedName name="KP_5_KP_II_5_H39" localSheetId="10">'[34]5(KP-II)5'!#REF!</definedName>
    <definedName name="KP_5_KP_II_5_H39" localSheetId="11">'[35]5(KP-II)5'!#REF!</definedName>
    <definedName name="KP_5_KP_II_5_H39" localSheetId="17">'[34]5(KP-II)5'!#REF!</definedName>
    <definedName name="KP_5_KP_II_5_H39" localSheetId="15">'[34]5(KP-II)5'!#REF!</definedName>
    <definedName name="KP_5_KP_II_5_H39">'[34]5(KP-II)5'!#REF!</definedName>
    <definedName name="KP_5_KP_II_5_I15" localSheetId="1">'[34]5(KP-II)5'!#REF!</definedName>
    <definedName name="KP_5_KP_II_5_I15" localSheetId="5">'[35]5(KP-II)5'!#REF!</definedName>
    <definedName name="KP_5_KP_II_5_I15" localSheetId="7">'[35]5(KP-II)5'!#REF!</definedName>
    <definedName name="KP_5_KP_II_5_I15" localSheetId="6">'[35]5(KP-II)5'!#REF!</definedName>
    <definedName name="KP_5_KP_II_5_I15" localSheetId="10">'[34]5(KP-II)5'!#REF!</definedName>
    <definedName name="KP_5_KP_II_5_I15" localSheetId="11">'[35]5(KP-II)5'!#REF!</definedName>
    <definedName name="KP_5_KP_II_5_I15" localSheetId="17">'[34]5(KP-II)5'!#REF!</definedName>
    <definedName name="KP_5_KP_II_5_I15" localSheetId="15">'[34]5(KP-II)5'!#REF!</definedName>
    <definedName name="KP_5_KP_II_5_I15">'[34]5(KP-II)5'!#REF!</definedName>
    <definedName name="KP_5_KP_II_5_I27" localSheetId="1">'[34]5(KP-II)5'!#REF!</definedName>
    <definedName name="KP_5_KP_II_5_I27" localSheetId="5">'[35]5(KP-II)5'!#REF!</definedName>
    <definedName name="KP_5_KP_II_5_I27" localSheetId="7">'[35]5(KP-II)5'!#REF!</definedName>
    <definedName name="KP_5_KP_II_5_I27" localSheetId="6">'[35]5(KP-II)5'!#REF!</definedName>
    <definedName name="KP_5_KP_II_5_I27" localSheetId="10">'[34]5(KP-II)5'!#REF!</definedName>
    <definedName name="KP_5_KP_II_5_I27" localSheetId="11">'[35]5(KP-II)5'!#REF!</definedName>
    <definedName name="KP_5_KP_II_5_I27" localSheetId="17">'[34]5(KP-II)5'!#REF!</definedName>
    <definedName name="KP_5_KP_II_5_I27" localSheetId="15">'[34]5(KP-II)5'!#REF!</definedName>
    <definedName name="KP_5_KP_II_5_I27">'[34]5(KP-II)5'!#REF!</definedName>
    <definedName name="KP_5_KP_II_5_I39" localSheetId="1">'[34]5(KP-II)5'!#REF!</definedName>
    <definedName name="KP_5_KP_II_5_I39" localSheetId="5">'[35]5(KP-II)5'!#REF!</definedName>
    <definedName name="KP_5_KP_II_5_I39" localSheetId="7">'[35]5(KP-II)5'!#REF!</definedName>
    <definedName name="KP_5_KP_II_5_I39" localSheetId="6">'[35]5(KP-II)5'!#REF!</definedName>
    <definedName name="KP_5_KP_II_5_I39" localSheetId="10">'[34]5(KP-II)5'!#REF!</definedName>
    <definedName name="KP_5_KP_II_5_I39" localSheetId="11">'[35]5(KP-II)5'!#REF!</definedName>
    <definedName name="KP_5_KP_II_5_I39" localSheetId="17">'[34]5(KP-II)5'!#REF!</definedName>
    <definedName name="KP_5_KP_II_5_I39" localSheetId="15">'[34]5(KP-II)5'!#REF!</definedName>
    <definedName name="KP_5_KP_II_5_I39">'[34]5(KP-II)5'!#REF!</definedName>
    <definedName name="KP_5_KP_II_5_J15" localSheetId="1">'[34]5(KP-II)5'!#REF!</definedName>
    <definedName name="KP_5_KP_II_5_J15" localSheetId="5">'[35]5(KP-II)5'!#REF!</definedName>
    <definedName name="KP_5_KP_II_5_J15" localSheetId="7">'[35]5(KP-II)5'!#REF!</definedName>
    <definedName name="KP_5_KP_II_5_J15" localSheetId="6">'[35]5(KP-II)5'!#REF!</definedName>
    <definedName name="KP_5_KP_II_5_J15" localSheetId="10">'[34]5(KP-II)5'!#REF!</definedName>
    <definedName name="KP_5_KP_II_5_J15" localSheetId="11">'[35]5(KP-II)5'!#REF!</definedName>
    <definedName name="KP_5_KP_II_5_J15" localSheetId="17">'[34]5(KP-II)5'!#REF!</definedName>
    <definedName name="KP_5_KP_II_5_J15" localSheetId="15">'[34]5(KP-II)5'!#REF!</definedName>
    <definedName name="KP_5_KP_II_5_J15">'[34]5(KP-II)5'!#REF!</definedName>
    <definedName name="KP_5_KP_II_5_J27" localSheetId="1">'[34]5(KP-II)5'!#REF!</definedName>
    <definedName name="KP_5_KP_II_5_J27" localSheetId="5">'[35]5(KP-II)5'!#REF!</definedName>
    <definedName name="KP_5_KP_II_5_J27" localSheetId="7">'[35]5(KP-II)5'!#REF!</definedName>
    <definedName name="KP_5_KP_II_5_J27" localSheetId="6">'[35]5(KP-II)5'!#REF!</definedName>
    <definedName name="KP_5_KP_II_5_J27" localSheetId="10">'[34]5(KP-II)5'!#REF!</definedName>
    <definedName name="KP_5_KP_II_5_J27" localSheetId="11">'[35]5(KP-II)5'!#REF!</definedName>
    <definedName name="KP_5_KP_II_5_J27" localSheetId="17">'[34]5(KP-II)5'!#REF!</definedName>
    <definedName name="KP_5_KP_II_5_J27" localSheetId="15">'[34]5(KP-II)5'!#REF!</definedName>
    <definedName name="KP_5_KP_II_5_J27">'[34]5(KP-II)5'!#REF!</definedName>
    <definedName name="KP_5_KP_II_5_J39" localSheetId="1">'[34]5(KP-II)5'!#REF!</definedName>
    <definedName name="KP_5_KP_II_5_J39" localSheetId="5">'[35]5(KP-II)5'!#REF!</definedName>
    <definedName name="KP_5_KP_II_5_J39" localSheetId="7">'[35]5(KP-II)5'!#REF!</definedName>
    <definedName name="KP_5_KP_II_5_J39" localSheetId="6">'[35]5(KP-II)5'!#REF!</definedName>
    <definedName name="KP_5_KP_II_5_J39" localSheetId="10">'[34]5(KP-II)5'!#REF!</definedName>
    <definedName name="KP_5_KP_II_5_J39" localSheetId="11">'[35]5(KP-II)5'!#REF!</definedName>
    <definedName name="KP_5_KP_II_5_J39" localSheetId="17">'[34]5(KP-II)5'!#REF!</definedName>
    <definedName name="KP_5_KP_II_5_J39" localSheetId="15">'[34]5(KP-II)5'!#REF!</definedName>
    <definedName name="KP_5_KP_II_5_J39">'[34]5(KP-II)5'!#REF!</definedName>
    <definedName name="KP_5_KP_INFO_DYN_REGION" localSheetId="67">#REF!</definedName>
    <definedName name="KP_5_KP_INFO_DYN_REGION" localSheetId="69">#REF!</definedName>
    <definedName name="KP_5_KP_INFO_DYN_REGION" localSheetId="65">#REF!</definedName>
    <definedName name="KP_5_KP_INFO_DYN_REGION" localSheetId="4">#REF!</definedName>
    <definedName name="KP_5_KP_INFO_DYN_REGION" localSheetId="1">#REF!</definedName>
    <definedName name="KP_5_KP_INFO_DYN_REGION" localSheetId="3">#REF!</definedName>
    <definedName name="KP_5_KP_INFO_DYN_REGION" localSheetId="2">#REF!</definedName>
    <definedName name="KP_5_KP_INFO_DYN_REGION" localSheetId="5">#REF!</definedName>
    <definedName name="KP_5_KP_INFO_DYN_REGION" localSheetId="7">#REF!</definedName>
    <definedName name="KP_5_KP_INFO_DYN_REGION" localSheetId="6">#REF!</definedName>
    <definedName name="KP_5_KP_INFO_DYN_REGION" localSheetId="10">#REF!</definedName>
    <definedName name="KP_5_KP_INFO_DYN_REGION" localSheetId="11">#REF!</definedName>
    <definedName name="KP_5_KP_INFO_DYN_REGION" localSheetId="17">#REF!</definedName>
    <definedName name="KP_5_KP_INFO_DYN_REGION" localSheetId="19">#REF!</definedName>
    <definedName name="KP_5_KP_INFO_DYN_REGION" localSheetId="20">#REF!</definedName>
    <definedName name="KP_5_KP_INFO_DYN_REGION" localSheetId="23">#REF!</definedName>
    <definedName name="KP_5_KP_INFO_DYN_REGION" localSheetId="15">#REF!</definedName>
    <definedName name="KP_5_KP_INFO_DYN_REGION" localSheetId="21">#REF!</definedName>
    <definedName name="KP_5_KP_INFO_DYN_REGION" localSheetId="22">#REF!</definedName>
    <definedName name="KP_5_KP_INFO_DYN_REGION" localSheetId="18">#REF!</definedName>
    <definedName name="KP_5_KP_INFO_DYN_REGION" localSheetId="25">#REF!</definedName>
    <definedName name="KP_5_KP_INFO_DYN_REGION" localSheetId="24">#REF!</definedName>
    <definedName name="KP_5_KP_INFO_DYN_REGION" localSheetId="27">#REF!</definedName>
    <definedName name="KP_5_KP_INFO_DYN_REGION" localSheetId="30">#REF!</definedName>
    <definedName name="KP_5_KP_INFO_DYN_REGION" localSheetId="26">#REF!</definedName>
    <definedName name="KP_5_KP_INFO_DYN_REGION" localSheetId="28">#REF!</definedName>
    <definedName name="KP_5_KP_INFO_DYN_REGION" localSheetId="29">#REF!</definedName>
    <definedName name="KP_5_KP_INFO_DYN_REGION" localSheetId="32">#REF!</definedName>
    <definedName name="KP_5_KP_INFO_DYN_REGION" localSheetId="33">#REF!</definedName>
    <definedName name="KP_5_KP_INFO_DYN_REGION" localSheetId="38">#REF!</definedName>
    <definedName name="KP_5_KP_INFO_DYN_REGION" localSheetId="37">#REF!</definedName>
    <definedName name="KP_5_KP_INFO_DYN_REGION" localSheetId="34">#REF!</definedName>
    <definedName name="KP_5_KP_INFO_DYN_REGION" localSheetId="39">#REF!</definedName>
    <definedName name="KP_5_KP_INFO_DYN_REGION" localSheetId="35">#REF!</definedName>
    <definedName name="KP_5_KP_INFO_DYN_REGION" localSheetId="36">#REF!</definedName>
    <definedName name="KP_5_KP_INFO_DYN_REGION" localSheetId="31">#REF!</definedName>
    <definedName name="KP_5_KP_INFO_DYN_REGION" localSheetId="41">#REF!</definedName>
    <definedName name="KP_5_KP_INFO_DYN_REGION" localSheetId="40">#REF!</definedName>
    <definedName name="KP_5_KP_INFO_DYN_REGION" localSheetId="54">#REF!</definedName>
    <definedName name="KP_5_KP_INFO_DYN_REGION" localSheetId="42">#REF!</definedName>
    <definedName name="KP_5_KP_INFO_DYN_REGION" localSheetId="44">#REF!</definedName>
    <definedName name="KP_5_KP_INFO_DYN_REGION" localSheetId="48">#REF!</definedName>
    <definedName name="KP_5_KP_INFO_DYN_REGION" localSheetId="51">#REF!</definedName>
    <definedName name="KP_5_KP_INFO_DYN_REGION" localSheetId="45">#REF!</definedName>
    <definedName name="KP_5_KP_INFO_DYN_REGION" localSheetId="46">#REF!</definedName>
    <definedName name="KP_5_KP_INFO_DYN_REGION" localSheetId="47">#REF!</definedName>
    <definedName name="KP_5_KP_INFO_DYN_REGION" localSheetId="50">#REF!</definedName>
    <definedName name="KP_5_KP_INFO_DYN_REGION" localSheetId="53">#REF!</definedName>
    <definedName name="KP_5_KP_INFO_DYN_REGION" localSheetId="52">#REF!</definedName>
    <definedName name="KP_5_KP_INFO_DYN_REGION" localSheetId="57">#REF!</definedName>
    <definedName name="KP_5_KP_INFO_DYN_REGION" localSheetId="60">#REF!</definedName>
    <definedName name="KP_5_KP_INFO_DYN_REGION" localSheetId="59">#REF!</definedName>
    <definedName name="KP_5_KP_INFO_DYN_REGION" localSheetId="58">#REF!</definedName>
    <definedName name="KP_5_KP_INFO_DYN_REGION" localSheetId="61">#REF!</definedName>
    <definedName name="KP_5_KP_INFO_DYN_REGION" localSheetId="56">#REF!</definedName>
    <definedName name="KP_5_KP_INFO_DYN_REGION" localSheetId="55">#REF!</definedName>
    <definedName name="KP_5_KP_INFO_DYN_REGION" localSheetId="62">#REF!</definedName>
    <definedName name="KP_5_KP_INFO_DYN_REGION" localSheetId="66">#REF!</definedName>
    <definedName name="KP_5_KP_INFO_DYN_REGION" localSheetId="63">#REF!</definedName>
    <definedName name="KP_5_KP_INFO_DYN_REGION" localSheetId="70">#REF!</definedName>
    <definedName name="KP_5_KP_INFO_DYN_REGION" localSheetId="71">#REF!</definedName>
    <definedName name="KP_5_KP_INFO_DYN_REGION" localSheetId="68">#REF!</definedName>
    <definedName name="KP_5_KP_INFO_DYN_REGION" localSheetId="64">#REF!</definedName>
    <definedName name="KP_5_KP_INFO_DYN_REGION" localSheetId="73">#REF!</definedName>
    <definedName name="KP_5_KP_INFO_DYN_REGION" localSheetId="74">#REF!</definedName>
    <definedName name="KP_5_KP_INFO_DYN_REGION" localSheetId="75">#REF!</definedName>
    <definedName name="KP_5_KP_INFO_DYN_REGION" localSheetId="72">#REF!</definedName>
    <definedName name="KP_5_KP_INFO_DYN_REGION">#REF!</definedName>
    <definedName name="KP_5_KP_INFO_DYNROWS" localSheetId="1">#REF!</definedName>
    <definedName name="KP_5_KP_INFO_DYNROWS" localSheetId="5">#REF!</definedName>
    <definedName name="KP_5_KP_INFO_DYNROWS" localSheetId="7">#REF!</definedName>
    <definedName name="KP_5_KP_INFO_DYNROWS" localSheetId="10">#REF!</definedName>
    <definedName name="KP_5_KP_INFO_DYNROWS" localSheetId="17">#REF!</definedName>
    <definedName name="KP_5_KP_INFO_DYNROWS" localSheetId="15">#REF!</definedName>
    <definedName name="KP_5_KP_INFO_DYNROWS">#REF!</definedName>
    <definedName name="KP_5_KP_INFO_FORMULA_HEADER_ID" localSheetId="1">#REF!</definedName>
    <definedName name="KP_5_KP_INFO_FORMULA_HEADER_ID" localSheetId="5">#REF!</definedName>
    <definedName name="KP_5_KP_INFO_FORMULA_HEADER_ID" localSheetId="7">#REF!</definedName>
    <definedName name="KP_5_KP_INFO_FORMULA_HEADER_ID" localSheetId="10">#REF!</definedName>
    <definedName name="KP_5_KP_INFO_FORMULA_HEADER_ID" localSheetId="17">#REF!</definedName>
    <definedName name="KP_5_KP_INFO_FORMULA_HEADER_ID" localSheetId="15">#REF!</definedName>
    <definedName name="KP_5_KP_INFO_FORMULA_HEADER_ID">#REF!</definedName>
    <definedName name="KP_5_KP_INFO_IDCODE" localSheetId="1">'[34]5(KP)'!#REF!</definedName>
    <definedName name="KP_5_KP_INFO_IDCODE" localSheetId="5">'[35]5(KP)'!#REF!</definedName>
    <definedName name="KP_5_KP_INFO_IDCODE" localSheetId="7">'[35]5(KP)'!#REF!</definedName>
    <definedName name="KP_5_KP_INFO_IDCODE" localSheetId="6">'[35]5(KP)'!#REF!</definedName>
    <definedName name="KP_5_KP_INFO_IDCODE" localSheetId="10">'[34]5(KP)'!#REF!</definedName>
    <definedName name="KP_5_KP_INFO_IDCODE" localSheetId="11">'[35]5(KP)'!#REF!</definedName>
    <definedName name="KP_5_KP_INFO_IDCODE" localSheetId="17">'[34]5(KP)'!#REF!</definedName>
    <definedName name="KP_5_KP_INFO_IDCODE" localSheetId="15">'[34]5(KP)'!#REF!</definedName>
    <definedName name="KP_5_KP_INFO_IDCODE">'[34]5(KP)'!#REF!</definedName>
    <definedName name="KP_5KP_IA.1.3_A11_IDSUB" localSheetId="67">#REF!</definedName>
    <definedName name="KP_5KP_IA.1.3_A11_IDSUB" localSheetId="69">#REF!</definedName>
    <definedName name="KP_5KP_IA.1.3_A11_IDSUB" localSheetId="65">#REF!</definedName>
    <definedName name="KP_5KP_IA.1.3_A11_IDSUB" localSheetId="4">#REF!</definedName>
    <definedName name="KP_5KP_IA.1.3_A11_IDSUB" localSheetId="1">#REF!</definedName>
    <definedName name="KP_5KP_IA.1.3_A11_IDSUB" localSheetId="3">#REF!</definedName>
    <definedName name="KP_5KP_IA.1.3_A11_IDSUB" localSheetId="2">#REF!</definedName>
    <definedName name="KP_5KP_IA.1.3_A11_IDSUB" localSheetId="5">#REF!</definedName>
    <definedName name="KP_5KP_IA.1.3_A11_IDSUB" localSheetId="7">#REF!</definedName>
    <definedName name="KP_5KP_IA.1.3_A11_IDSUB" localSheetId="6">#REF!</definedName>
    <definedName name="KP_5KP_IA.1.3_A11_IDSUB" localSheetId="10">#REF!</definedName>
    <definedName name="KP_5KP_IA.1.3_A11_IDSUB" localSheetId="11">#REF!</definedName>
    <definedName name="KP_5KP_IA.1.3_A11_IDSUB" localSheetId="17">#REF!</definedName>
    <definedName name="KP_5KP_IA.1.3_A11_IDSUB" localSheetId="19">#REF!</definedName>
    <definedName name="KP_5KP_IA.1.3_A11_IDSUB" localSheetId="20">#REF!</definedName>
    <definedName name="KP_5KP_IA.1.3_A11_IDSUB" localSheetId="23">#REF!</definedName>
    <definedName name="KP_5KP_IA.1.3_A11_IDSUB" localSheetId="15">#REF!</definedName>
    <definedName name="KP_5KP_IA.1.3_A11_IDSUB" localSheetId="21">#REF!</definedName>
    <definedName name="KP_5KP_IA.1.3_A11_IDSUB" localSheetId="22">#REF!</definedName>
    <definedName name="KP_5KP_IA.1.3_A11_IDSUB" localSheetId="18">#REF!</definedName>
    <definedName name="KP_5KP_IA.1.3_A11_IDSUB" localSheetId="25">#REF!</definedName>
    <definedName name="KP_5KP_IA.1.3_A11_IDSUB" localSheetId="24">#REF!</definedName>
    <definedName name="KP_5KP_IA.1.3_A11_IDSUB" localSheetId="27">#REF!</definedName>
    <definedName name="KP_5KP_IA.1.3_A11_IDSUB" localSheetId="30">#REF!</definedName>
    <definedName name="KP_5KP_IA.1.3_A11_IDSUB" localSheetId="26">#REF!</definedName>
    <definedName name="KP_5KP_IA.1.3_A11_IDSUB" localSheetId="28">#REF!</definedName>
    <definedName name="KP_5KP_IA.1.3_A11_IDSUB" localSheetId="29">#REF!</definedName>
    <definedName name="KP_5KP_IA.1.3_A11_IDSUB" localSheetId="32">#REF!</definedName>
    <definedName name="KP_5KP_IA.1.3_A11_IDSUB" localSheetId="33">#REF!</definedName>
    <definedName name="KP_5KP_IA.1.3_A11_IDSUB" localSheetId="38">#REF!</definedName>
    <definedName name="KP_5KP_IA.1.3_A11_IDSUB" localSheetId="37">#REF!</definedName>
    <definedName name="KP_5KP_IA.1.3_A11_IDSUB" localSheetId="34">#REF!</definedName>
    <definedName name="KP_5KP_IA.1.3_A11_IDSUB" localSheetId="39">#REF!</definedName>
    <definedName name="KP_5KP_IA.1.3_A11_IDSUB" localSheetId="35">#REF!</definedName>
    <definedName name="KP_5KP_IA.1.3_A11_IDSUB" localSheetId="36">#REF!</definedName>
    <definedName name="KP_5KP_IA.1.3_A11_IDSUB" localSheetId="31">#REF!</definedName>
    <definedName name="KP_5KP_IA.1.3_A11_IDSUB" localSheetId="41">#REF!</definedName>
    <definedName name="KP_5KP_IA.1.3_A11_IDSUB" localSheetId="40">#REF!</definedName>
    <definedName name="KP_5KP_IA.1.3_A11_IDSUB" localSheetId="54">#REF!</definedName>
    <definedName name="KP_5KP_IA.1.3_A11_IDSUB" localSheetId="42">#REF!</definedName>
    <definedName name="KP_5KP_IA.1.3_A11_IDSUB" localSheetId="44">#REF!</definedName>
    <definedName name="KP_5KP_IA.1.3_A11_IDSUB" localSheetId="48">#REF!</definedName>
    <definedName name="KP_5KP_IA.1.3_A11_IDSUB" localSheetId="51">#REF!</definedName>
    <definedName name="KP_5KP_IA.1.3_A11_IDSUB" localSheetId="45">#REF!</definedName>
    <definedName name="KP_5KP_IA.1.3_A11_IDSUB" localSheetId="46">#REF!</definedName>
    <definedName name="KP_5KP_IA.1.3_A11_IDSUB" localSheetId="47">#REF!</definedName>
    <definedName name="KP_5KP_IA.1.3_A11_IDSUB" localSheetId="50">#REF!</definedName>
    <definedName name="KP_5KP_IA.1.3_A11_IDSUB" localSheetId="53">#REF!</definedName>
    <definedName name="KP_5KP_IA.1.3_A11_IDSUB" localSheetId="52">#REF!</definedName>
    <definedName name="KP_5KP_IA.1.3_A11_IDSUB" localSheetId="57">#REF!</definedName>
    <definedName name="KP_5KP_IA.1.3_A11_IDSUB" localSheetId="60">#REF!</definedName>
    <definedName name="KP_5KP_IA.1.3_A11_IDSUB" localSheetId="59">#REF!</definedName>
    <definedName name="KP_5KP_IA.1.3_A11_IDSUB" localSheetId="58">#REF!</definedName>
    <definedName name="KP_5KP_IA.1.3_A11_IDSUB" localSheetId="61">#REF!</definedName>
    <definedName name="KP_5KP_IA.1.3_A11_IDSUB" localSheetId="56">#REF!</definedName>
    <definedName name="KP_5KP_IA.1.3_A11_IDSUB" localSheetId="55">#REF!</definedName>
    <definedName name="KP_5KP_IA.1.3_A11_IDSUB" localSheetId="62">#REF!</definedName>
    <definedName name="KP_5KP_IA.1.3_A11_IDSUB" localSheetId="66">#REF!</definedName>
    <definedName name="KP_5KP_IA.1.3_A11_IDSUB" localSheetId="63">#REF!</definedName>
    <definedName name="KP_5KP_IA.1.3_A11_IDSUB" localSheetId="70">#REF!</definedName>
    <definedName name="KP_5KP_IA.1.3_A11_IDSUB" localSheetId="71">#REF!</definedName>
    <definedName name="KP_5KP_IA.1.3_A11_IDSUB" localSheetId="68">#REF!</definedName>
    <definedName name="KP_5KP_IA.1.3_A11_IDSUB" localSheetId="64">#REF!</definedName>
    <definedName name="KP_5KP_IA.1.3_A11_IDSUB" localSheetId="73">#REF!</definedName>
    <definedName name="KP_5KP_IA.1.3_A11_IDSUB" localSheetId="74">#REF!</definedName>
    <definedName name="KP_5KP_IA.1.3_A11_IDSUB" localSheetId="75">#REF!</definedName>
    <definedName name="KP_5KP_IA.1.3_A11_IDSUB" localSheetId="72">#REF!</definedName>
    <definedName name="KP_5KP_IA.1.3_A11_IDSUB">#REF!</definedName>
    <definedName name="KP_5KP_IA.1.3_Dyn1A111" localSheetId="1">#REF!</definedName>
    <definedName name="KP_5KP_IA.1.3_Dyn1A111" localSheetId="5">#REF!</definedName>
    <definedName name="KP_5KP_IA.1.3_Dyn1A111" localSheetId="7">#REF!</definedName>
    <definedName name="KP_5KP_IA.1.3_Dyn1A111" localSheetId="10">#REF!</definedName>
    <definedName name="KP_5KP_IA.1.3_Dyn1A111" localSheetId="17">#REF!</definedName>
    <definedName name="KP_5KP_IA.1.3_Dyn1A111" localSheetId="15">#REF!</definedName>
    <definedName name="KP_5KP_IA.1.3_Dyn1A111">#REF!</definedName>
    <definedName name="KP_Accounting_A1_DYN_REGION" localSheetId="1">#REF!</definedName>
    <definedName name="KP_Accounting_A1_DYN_REGION" localSheetId="5">#REF!</definedName>
    <definedName name="KP_Accounting_A1_DYN_REGION" localSheetId="7">#REF!</definedName>
    <definedName name="KP_Accounting_A1_DYN_REGION" localSheetId="10">#REF!</definedName>
    <definedName name="KP_Accounting_A1_DYN_REGION" localSheetId="17">#REF!</definedName>
    <definedName name="KP_Accounting_A1_DYN_REGION" localSheetId="15">#REF!</definedName>
    <definedName name="KP_Accounting_A1_DYN_REGION">#REF!</definedName>
    <definedName name="KP_Accounting_A1_DYNROWS" localSheetId="1">#REF!</definedName>
    <definedName name="KP_Accounting_A1_DYNROWS" localSheetId="5">#REF!</definedName>
    <definedName name="KP_Accounting_A1_DYNROWS" localSheetId="7">#REF!</definedName>
    <definedName name="KP_Accounting_A1_DYNROWS" localSheetId="10">#REF!</definedName>
    <definedName name="KP_Accounting_A1_DYNROWS" localSheetId="17">#REF!</definedName>
    <definedName name="KP_Accounting_A1_DYNROWS" localSheetId="15">#REF!</definedName>
    <definedName name="KP_Accounting_A1_DYNROWS">#REF!</definedName>
    <definedName name="KP_Accounting_A1_FORMULA_HEADER_ID" localSheetId="1">#REF!</definedName>
    <definedName name="KP_Accounting_A1_FORMULA_HEADER_ID" localSheetId="5">#REF!</definedName>
    <definedName name="KP_Accounting_A1_FORMULA_HEADER_ID" localSheetId="7">#REF!</definedName>
    <definedName name="KP_Accounting_A1_FORMULA_HEADER_ID" localSheetId="10">#REF!</definedName>
    <definedName name="KP_Accounting_A1_FORMULA_HEADER_ID" localSheetId="17">#REF!</definedName>
    <definedName name="KP_Accounting_A1_FORMULA_HEADER_ID" localSheetId="15">#REF!</definedName>
    <definedName name="KP_Accounting_A1_FORMULA_HEADER_ID">#REF!</definedName>
    <definedName name="KP_Accounting_A1_IDCODE" localSheetId="1">#REF!</definedName>
    <definedName name="KP_Accounting_A1_IDCODE" localSheetId="5">#REF!</definedName>
    <definedName name="KP_Accounting_A1_IDCODE" localSheetId="7">#REF!</definedName>
    <definedName name="KP_Accounting_A1_IDCODE" localSheetId="10">#REF!</definedName>
    <definedName name="KP_Accounting_A1_IDCODE" localSheetId="17">#REF!</definedName>
    <definedName name="KP_Accounting_A1_IDCODE" localSheetId="15">#REF!</definedName>
    <definedName name="KP_Accounting_A1_IDCODE">#REF!</definedName>
    <definedName name="KP_Accounting_A1_IDCODE_HEADER" localSheetId="1">#REF!</definedName>
    <definedName name="KP_Accounting_A1_IDCODE_HEADER" localSheetId="5">#REF!</definedName>
    <definedName name="KP_Accounting_A1_IDCODE_HEADER" localSheetId="7">#REF!</definedName>
    <definedName name="KP_Accounting_A1_IDCODE_HEADER" localSheetId="10">#REF!</definedName>
    <definedName name="KP_Accounting_A1_IDCODE_HEADER" localSheetId="17">#REF!</definedName>
    <definedName name="KP_Accounting_A1_IDCODE_HEADER" localSheetId="15">#REF!</definedName>
    <definedName name="KP_Accounting_A1_IDCODE_HEADER">#REF!</definedName>
    <definedName name="KP_Accounting_MAIN" localSheetId="1">#REF!</definedName>
    <definedName name="KP_Accounting_MAIN" localSheetId="5">#REF!</definedName>
    <definedName name="KP_Accounting_MAIN" localSheetId="7">#REF!</definedName>
    <definedName name="KP_Accounting_MAIN" localSheetId="10">#REF!</definedName>
    <definedName name="KP_Accounting_MAIN" localSheetId="17">#REF!</definedName>
    <definedName name="KP_Accounting_MAIN" localSheetId="15">#REF!</definedName>
    <definedName name="KP_Accounting_MAIN">#REF!</definedName>
    <definedName name="KP_Accounting_VALUE" localSheetId="1">#REF!</definedName>
    <definedName name="KP_Accounting_VALUE" localSheetId="5">#REF!</definedName>
    <definedName name="KP_Accounting_VALUE" localSheetId="7">#REF!</definedName>
    <definedName name="KP_Accounting_VALUE" localSheetId="10">#REF!</definedName>
    <definedName name="KP_Accounting_VALUE" localSheetId="17">#REF!</definedName>
    <definedName name="KP_Accounting_VALUE" localSheetId="15">#REF!</definedName>
    <definedName name="KP_Accounting_VALUE">#REF!</definedName>
    <definedName name="KP_NIR3_ADD" localSheetId="1">'[34]NIR-3'!#REF!</definedName>
    <definedName name="KP_NIR3_ADD" localSheetId="5">'[35]NIR-3'!#REF!</definedName>
    <definedName name="KP_NIR3_ADD" localSheetId="7">'[35]NIR-3'!#REF!</definedName>
    <definedName name="KP_NIR3_ADD" localSheetId="6">'[35]NIR-3'!#REF!</definedName>
    <definedName name="KP_NIR3_ADD" localSheetId="10">'[34]NIR-3'!#REF!</definedName>
    <definedName name="KP_NIR3_ADD" localSheetId="11">'[35]NIR-3'!#REF!</definedName>
    <definedName name="KP_NIR3_ADD" localSheetId="17">'[34]NIR-3'!#REF!</definedName>
    <definedName name="KP_NIR3_ADD" localSheetId="15">'[34]NIR-3'!#REF!</definedName>
    <definedName name="KP_NIR3_ADD">'[34]NIR-3'!#REF!</definedName>
    <definedName name="KP_NIR3_NEW" localSheetId="1">'[34]NIR-3'!#REF!</definedName>
    <definedName name="KP_NIR3_NEW" localSheetId="5">'[35]NIR-3'!#REF!</definedName>
    <definedName name="KP_NIR3_NEW" localSheetId="7">'[35]NIR-3'!#REF!</definedName>
    <definedName name="KP_NIR3_NEW" localSheetId="6">'[35]NIR-3'!#REF!</definedName>
    <definedName name="KP_NIR3_NEW" localSheetId="10">'[34]NIR-3'!#REF!</definedName>
    <definedName name="KP_NIR3_NEW" localSheetId="11">'[35]NIR-3'!#REF!</definedName>
    <definedName name="KP_NIR3_NEW" localSheetId="17">'[34]NIR-3'!#REF!</definedName>
    <definedName name="KP_NIR3_NEW" localSheetId="15">'[34]NIR-3'!#REF!</definedName>
    <definedName name="KP_NIR3_NEW">'[34]NIR-3'!#REF!</definedName>
    <definedName name="KP_NIR3_VALUE" localSheetId="67">'[34]NIR-3'!$C$7:$F$11,'[34]NIR-3'!#REF!</definedName>
    <definedName name="KP_NIR3_VALUE" localSheetId="69">'[34]NIR-3'!$C$7:$F$11,'[34]NIR-3'!#REF!</definedName>
    <definedName name="KP_NIR3_VALUE" localSheetId="65">'[34]NIR-3'!$C$7:$F$11,'[34]NIR-3'!#REF!</definedName>
    <definedName name="KP_NIR3_VALUE" localSheetId="4">'[34]NIR-3'!$C$7:$F$11,'[34]NIR-3'!#REF!</definedName>
    <definedName name="KP_NIR3_VALUE" localSheetId="1">'[34]NIR-3'!$C$7:$F$11,'[34]NIR-3'!#REF!</definedName>
    <definedName name="KP_NIR3_VALUE" localSheetId="3">'[34]NIR-3'!$C$7:$F$11,'[34]NIR-3'!#REF!</definedName>
    <definedName name="KP_NIR3_VALUE" localSheetId="2">'[34]NIR-3'!$C$7:$F$11,'[34]NIR-3'!#REF!</definedName>
    <definedName name="KP_NIR3_VALUE" localSheetId="5">'[35]NIR-3'!$C$7:$F$13,'[35]NIR-3'!#REF!</definedName>
    <definedName name="KP_NIR3_VALUE" localSheetId="7">'[35]NIR-3'!$C$7:$F$13,'[35]NIR-3'!#REF!</definedName>
    <definedName name="KP_NIR3_VALUE" localSheetId="6">'[35]NIR-3'!$C$7:$F$13,'[35]NIR-3'!#REF!</definedName>
    <definedName name="KP_NIR3_VALUE" localSheetId="10">'[34]NIR-3'!$C$7:$F$11,'[34]NIR-3'!#REF!</definedName>
    <definedName name="KP_NIR3_VALUE" localSheetId="11">'[35]NIR-3'!$C$7:$F$13,'[35]NIR-3'!#REF!</definedName>
    <definedName name="KP_NIR3_VALUE" localSheetId="17">'[34]NIR-3'!$C$7:$F$11,'[34]NIR-3'!#REF!</definedName>
    <definedName name="KP_NIR3_VALUE" localSheetId="19">'[34]NIR-3'!$C$7:$F$11,'[34]NIR-3'!#REF!</definedName>
    <definedName name="KP_NIR3_VALUE" localSheetId="20">'[34]NIR-3'!$C$7:$F$11,'[34]NIR-3'!#REF!</definedName>
    <definedName name="KP_NIR3_VALUE" localSheetId="23">'[34]NIR-3'!$C$7:$F$11,'[34]NIR-3'!#REF!</definedName>
    <definedName name="KP_NIR3_VALUE" localSheetId="15">'[34]NIR-3'!$C$7:$F$11,'[34]NIR-3'!#REF!</definedName>
    <definedName name="KP_NIR3_VALUE" localSheetId="21">'[34]NIR-3'!$C$7:$F$11,'[34]NIR-3'!#REF!</definedName>
    <definedName name="KP_NIR3_VALUE" localSheetId="22">'[34]NIR-3'!$C$7:$F$11,'[34]NIR-3'!#REF!</definedName>
    <definedName name="KP_NIR3_VALUE" localSheetId="18">'[34]NIR-3'!$C$7:$F$11,'[34]NIR-3'!#REF!</definedName>
    <definedName name="KP_NIR3_VALUE" localSheetId="25">'[34]NIR-3'!$C$7:$F$11,'[34]NIR-3'!#REF!</definedName>
    <definedName name="KP_NIR3_VALUE" localSheetId="24">'[34]NIR-3'!$C$7:$F$11,'[34]NIR-3'!#REF!</definedName>
    <definedName name="KP_NIR3_VALUE" localSheetId="27">'[34]NIR-3'!$C$7:$F$11,'[34]NIR-3'!#REF!</definedName>
    <definedName name="KP_NIR3_VALUE" localSheetId="30">'[34]NIR-3'!$C$7:$F$11,'[34]NIR-3'!#REF!</definedName>
    <definedName name="KP_NIR3_VALUE" localSheetId="26">'[34]NIR-3'!$C$7:$F$11,'[34]NIR-3'!#REF!</definedName>
    <definedName name="KP_NIR3_VALUE" localSheetId="28">'[34]NIR-3'!$C$7:$F$11,'[34]NIR-3'!#REF!</definedName>
    <definedName name="KP_NIR3_VALUE" localSheetId="29">'[34]NIR-3'!$C$7:$F$11,'[34]NIR-3'!#REF!</definedName>
    <definedName name="KP_NIR3_VALUE" localSheetId="32">'[34]NIR-3'!$C$7:$F$11,'[34]NIR-3'!#REF!</definedName>
    <definedName name="KP_NIR3_VALUE" localSheetId="33">'[34]NIR-3'!$C$7:$F$11,'[34]NIR-3'!#REF!</definedName>
    <definedName name="KP_NIR3_VALUE" localSheetId="38">'[34]NIR-3'!$C$7:$F$11,'[34]NIR-3'!#REF!</definedName>
    <definedName name="KP_NIR3_VALUE" localSheetId="37">'[34]NIR-3'!$C$7:$F$11,'[34]NIR-3'!#REF!</definedName>
    <definedName name="KP_NIR3_VALUE" localSheetId="34">'[34]NIR-3'!$C$7:$F$11,'[34]NIR-3'!#REF!</definedName>
    <definedName name="KP_NIR3_VALUE" localSheetId="39">'[34]NIR-3'!$C$7:$F$11,'[34]NIR-3'!#REF!</definedName>
    <definedName name="KP_NIR3_VALUE" localSheetId="35">'[34]NIR-3'!$C$7:$F$11,'[34]NIR-3'!#REF!</definedName>
    <definedName name="KP_NIR3_VALUE" localSheetId="36">'[34]NIR-3'!$C$7:$F$11,'[34]NIR-3'!#REF!</definedName>
    <definedName name="KP_NIR3_VALUE" localSheetId="31">'[34]NIR-3'!$C$7:$F$11,'[34]NIR-3'!#REF!</definedName>
    <definedName name="KP_NIR3_VALUE" localSheetId="41">'[34]NIR-3'!$C$7:$F$11,'[34]NIR-3'!#REF!</definedName>
    <definedName name="KP_NIR3_VALUE" localSheetId="40">'[34]NIR-3'!$C$7:$F$11,'[34]NIR-3'!#REF!</definedName>
    <definedName name="KP_NIR3_VALUE" localSheetId="54">'[34]NIR-3'!$C$7:$F$11,'[34]NIR-3'!#REF!</definedName>
    <definedName name="KP_NIR3_VALUE" localSheetId="42">'[34]NIR-3'!$C$7:$F$11,'[34]NIR-3'!#REF!</definedName>
    <definedName name="KP_NIR3_VALUE" localSheetId="44">'[34]NIR-3'!$C$7:$F$11,'[34]NIR-3'!#REF!</definedName>
    <definedName name="KP_NIR3_VALUE" localSheetId="48">'[34]NIR-3'!$C$7:$F$11,'[34]NIR-3'!#REF!</definedName>
    <definedName name="KP_NIR3_VALUE" localSheetId="51">'[34]NIR-3'!$C$7:$F$11,'[34]NIR-3'!#REF!</definedName>
    <definedName name="KP_NIR3_VALUE" localSheetId="45">'[34]NIR-3'!$C$7:$F$11,'[34]NIR-3'!#REF!</definedName>
    <definedName name="KP_NIR3_VALUE" localSheetId="46">'[34]NIR-3'!$C$7:$F$11,'[34]NIR-3'!#REF!</definedName>
    <definedName name="KP_NIR3_VALUE" localSheetId="47">'[34]NIR-3'!$C$7:$F$11,'[34]NIR-3'!#REF!</definedName>
    <definedName name="KP_NIR3_VALUE" localSheetId="43">'[34]NIR-3'!$C$7:$F$11,'[34]NIR-3'!#REF!</definedName>
    <definedName name="KP_NIR3_VALUE" localSheetId="50">'[34]NIR-3'!$C$7:$F$11,'[34]NIR-3'!#REF!</definedName>
    <definedName name="KP_NIR3_VALUE" localSheetId="53">'[34]NIR-3'!$C$7:$F$11,'[34]NIR-3'!#REF!</definedName>
    <definedName name="KP_NIR3_VALUE" localSheetId="52">'[34]NIR-3'!$C$7:$F$11,'[34]NIR-3'!#REF!</definedName>
    <definedName name="KP_NIR3_VALUE" localSheetId="57">'[34]NIR-3'!$C$7:$F$11,'[34]NIR-3'!#REF!</definedName>
    <definedName name="KP_NIR3_VALUE" localSheetId="60">'[34]NIR-3'!$C$7:$F$11,'[34]NIR-3'!#REF!</definedName>
    <definedName name="KP_NIR3_VALUE" localSheetId="59">'[34]NIR-3'!$C$7:$F$11,'[34]NIR-3'!#REF!</definedName>
    <definedName name="KP_NIR3_VALUE" localSheetId="58">'[34]NIR-3'!$C$7:$F$11,'[34]NIR-3'!#REF!</definedName>
    <definedName name="KP_NIR3_VALUE" localSheetId="61">'[34]NIR-3'!$C$7:$F$11,'[34]NIR-3'!#REF!</definedName>
    <definedName name="KP_NIR3_VALUE" localSheetId="56">'[34]NIR-3'!$C$7:$F$11,'[34]NIR-3'!#REF!</definedName>
    <definedName name="KP_NIR3_VALUE" localSheetId="55">'[34]NIR-3'!$C$7:$F$11,'[34]NIR-3'!#REF!</definedName>
    <definedName name="KP_NIR3_VALUE" localSheetId="62">'[34]NIR-3'!$C$7:$F$11,'[34]NIR-3'!#REF!</definedName>
    <definedName name="KP_NIR3_VALUE" localSheetId="66">'[34]NIR-3'!$C$7:$F$11,'[34]NIR-3'!#REF!</definedName>
    <definedName name="KP_NIR3_VALUE" localSheetId="63">'[34]NIR-3'!$C$7:$F$11,'[34]NIR-3'!#REF!</definedName>
    <definedName name="KP_NIR3_VALUE" localSheetId="70">'[34]NIR-3'!$C$7:$F$11,'[34]NIR-3'!#REF!</definedName>
    <definedName name="KP_NIR3_VALUE" localSheetId="71">'[34]NIR-3'!$C$7:$F$11,'[34]NIR-3'!#REF!</definedName>
    <definedName name="KP_NIR3_VALUE" localSheetId="68">'[34]NIR-3'!$C$7:$F$11,'[34]NIR-3'!#REF!</definedName>
    <definedName name="KP_NIR3_VALUE" localSheetId="64">'[34]NIR-3'!$C$7:$F$11,'[34]NIR-3'!#REF!</definedName>
    <definedName name="KP_NIR3_VALUE" localSheetId="73">'[34]NIR-3'!$C$7:$F$11,'[34]NIR-3'!#REF!</definedName>
    <definedName name="KP_NIR3_VALUE" localSheetId="74">'[34]NIR-3'!$C$7:$F$11,'[34]NIR-3'!#REF!</definedName>
    <definedName name="KP_NIR3_VALUE" localSheetId="75">'[34]NIR-3'!$C$7:$F$11,'[34]NIR-3'!#REF!</definedName>
    <definedName name="KP_NIR3_VALUE" localSheetId="72">'[34]NIR-3'!$C$7:$F$11,'[34]NIR-3'!#REF!</definedName>
    <definedName name="KP_NIR3_VALUE">'[34]NIR-3'!$C$7:$F$11,'[34]NIR-3'!#REF!</definedName>
    <definedName name="l" localSheetId="67">'[16]3.1'!#REF!</definedName>
    <definedName name="l" localSheetId="69">'[16]3.1'!#REF!</definedName>
    <definedName name="l" localSheetId="65">'[16]3.1'!#REF!</definedName>
    <definedName name="l" localSheetId="4">'[16]3.1'!#REF!</definedName>
    <definedName name="l" localSheetId="1">'[16]3.1'!#REF!</definedName>
    <definedName name="l" localSheetId="3">'[16]3.1'!#REF!</definedName>
    <definedName name="l" localSheetId="2">'[16]3.1'!#REF!</definedName>
    <definedName name="l" localSheetId="5">'[16]3.1'!#REF!</definedName>
    <definedName name="l" localSheetId="10">'[16]3.1'!#REF!</definedName>
    <definedName name="l" localSheetId="11">'[16]3.1'!#REF!</definedName>
    <definedName name="l" localSheetId="17">'[16]3.1'!#REF!</definedName>
    <definedName name="l" localSheetId="19">'[16]3.1'!#REF!</definedName>
    <definedName name="l" localSheetId="20">'[16]3.1'!#REF!</definedName>
    <definedName name="l" localSheetId="23">'[16]3.1'!#REF!</definedName>
    <definedName name="l" localSheetId="15">'[16]3.1'!#REF!</definedName>
    <definedName name="l" localSheetId="21">'[16]3.1'!#REF!</definedName>
    <definedName name="l" localSheetId="22">'[16]3.1'!#REF!</definedName>
    <definedName name="l" localSheetId="18">'[16]3.1'!#REF!</definedName>
    <definedName name="l" localSheetId="25">'[16]3.1'!#REF!</definedName>
    <definedName name="l" localSheetId="24">'[16]3.1'!#REF!</definedName>
    <definedName name="l" localSheetId="27">'[16]3.1'!#REF!</definedName>
    <definedName name="l" localSheetId="30">'[16]3.1'!#REF!</definedName>
    <definedName name="l" localSheetId="26">'[16]3.1'!#REF!</definedName>
    <definedName name="l" localSheetId="28">'[16]3.1'!#REF!</definedName>
    <definedName name="l" localSheetId="29">'[16]3.1'!#REF!</definedName>
    <definedName name="l" localSheetId="32">'[16]3.1'!#REF!</definedName>
    <definedName name="l" localSheetId="33">'[16]3.1'!#REF!</definedName>
    <definedName name="l" localSheetId="38">'[16]3.1'!#REF!</definedName>
    <definedName name="l" localSheetId="37">'[16]3.1'!#REF!</definedName>
    <definedName name="l" localSheetId="34">'[16]3.1'!#REF!</definedName>
    <definedName name="l" localSheetId="39">'[16]3.1'!#REF!</definedName>
    <definedName name="l" localSheetId="35">'[16]3.1'!#REF!</definedName>
    <definedName name="l" localSheetId="36">'[16]3.1'!#REF!</definedName>
    <definedName name="l" localSheetId="31">'[16]3.1'!#REF!</definedName>
    <definedName name="l" localSheetId="41">'[16]3.1'!#REF!</definedName>
    <definedName name="l" localSheetId="40">'[16]3.1'!#REF!</definedName>
    <definedName name="l" localSheetId="54">'[16]3.1'!#REF!</definedName>
    <definedName name="l" localSheetId="42">'[16]3.1'!#REF!</definedName>
    <definedName name="l" localSheetId="44">'[16]3.1'!#REF!</definedName>
    <definedName name="l" localSheetId="48">'[16]3.1'!#REF!</definedName>
    <definedName name="l" localSheetId="51">'[16]3.1'!#REF!</definedName>
    <definedName name="l" localSheetId="45">'[16]3.1'!#REF!</definedName>
    <definedName name="l" localSheetId="46">'[16]3.1'!#REF!</definedName>
    <definedName name="l" localSheetId="47">'[16]3.1'!#REF!</definedName>
    <definedName name="l" localSheetId="43">'[16]3.1'!#REF!</definedName>
    <definedName name="l" localSheetId="50">'[16]3.1'!#REF!</definedName>
    <definedName name="l" localSheetId="53">'[16]3.1'!#REF!</definedName>
    <definedName name="l" localSheetId="52">'[16]3.1'!#REF!</definedName>
    <definedName name="l" localSheetId="57">'[16]3.1'!#REF!</definedName>
    <definedName name="l" localSheetId="60">'[16]3.1'!#REF!</definedName>
    <definedName name="l" localSheetId="59">'[16]3.1'!#REF!</definedName>
    <definedName name="l" localSheetId="58">'[16]3.1'!#REF!</definedName>
    <definedName name="l" localSheetId="61">'[16]3.1'!#REF!</definedName>
    <definedName name="l" localSheetId="56">'[16]3.1'!#REF!</definedName>
    <definedName name="l" localSheetId="55">'[16]3.1'!#REF!</definedName>
    <definedName name="l" localSheetId="62">'[16]3.1'!#REF!</definedName>
    <definedName name="l" localSheetId="66">'[16]3.1'!#REF!</definedName>
    <definedName name="l" localSheetId="63">'[16]3.1'!#REF!</definedName>
    <definedName name="l" localSheetId="70">'[16]3.1'!#REF!</definedName>
    <definedName name="l" localSheetId="71">'[16]3.1'!#REF!</definedName>
    <definedName name="l" localSheetId="68">'[16]3.1'!#REF!</definedName>
    <definedName name="l" localSheetId="64">'[16]3.1'!#REF!</definedName>
    <definedName name="l" localSheetId="73">'[16]3.1'!#REF!</definedName>
    <definedName name="l" localSheetId="74">'[16]3.1'!#REF!</definedName>
    <definedName name="l" localSheetId="75">'[16]3.1'!#REF!</definedName>
    <definedName name="l" localSheetId="72">'[16]3.1'!#REF!</definedName>
    <definedName name="l">'[16]3.1'!#REF!</definedName>
    <definedName name="LISTAS">#N/A</definedName>
    <definedName name="MENSAJE">#N/A</definedName>
    <definedName name="MENU">#N/A</definedName>
    <definedName name="Mes1_N" localSheetId="5">[17]BALANCE!$V$1:$W$2</definedName>
    <definedName name="Mes1_N" localSheetId="7">[17]BALANCE!$V$1:$W$2</definedName>
    <definedName name="Mes1_N" localSheetId="6">[17]BALANCE!$V$1:$W$2</definedName>
    <definedName name="Mes1_N" localSheetId="10">[17]BALANCE!$V$1:$W$2</definedName>
    <definedName name="Mes1_N" localSheetId="11">[17]BALANCE!$V$1:$W$2</definedName>
    <definedName name="Mes1_N">[18]BALANCE!$V$1:$W$2</definedName>
    <definedName name="Mes1_N_1" localSheetId="5">[17]BALANCE!$T$1:$U$2</definedName>
    <definedName name="Mes1_N_1" localSheetId="7">[17]BALANCE!$T$1:$U$2</definedName>
    <definedName name="Mes1_N_1" localSheetId="6">[17]BALANCE!$T$1:$U$2</definedName>
    <definedName name="Mes1_N_1" localSheetId="10">[17]BALANCE!$T$1:$U$2</definedName>
    <definedName name="Mes1_N_1" localSheetId="11">[17]BALANCE!$T$1:$U$2</definedName>
    <definedName name="Mes1_N_1">[18]BALANCE!$T$1:$U$2</definedName>
    <definedName name="Mes1_N_2" localSheetId="5">[17]BALANCE!$R$1:$S$2</definedName>
    <definedName name="Mes1_N_2" localSheetId="7">[17]BALANCE!$R$1:$S$2</definedName>
    <definedName name="Mes1_N_2" localSheetId="6">[17]BALANCE!$R$1:$S$2</definedName>
    <definedName name="Mes1_N_2" localSheetId="10">[17]BALANCE!$R$1:$S$2</definedName>
    <definedName name="Mes1_N_2" localSheetId="11">[17]BALANCE!$R$1:$S$2</definedName>
    <definedName name="Mes1_N_2">[18]BALANCE!$R$1:$S$2</definedName>
    <definedName name="Mes10_N" localSheetId="5">[17]BALANCE!$V$19:$W$20</definedName>
    <definedName name="Mes10_N" localSheetId="7">[17]BALANCE!$V$19:$W$20</definedName>
    <definedName name="Mes10_N" localSheetId="6">[17]BALANCE!$V$19:$W$20</definedName>
    <definedName name="Mes10_N" localSheetId="10">[17]BALANCE!$V$19:$W$20</definedName>
    <definedName name="Mes10_N" localSheetId="11">[17]BALANCE!$V$19:$W$20</definedName>
    <definedName name="Mes10_N">[18]BALANCE!$V$19:$W$20</definedName>
    <definedName name="Mes10_N_1" localSheetId="5">[17]BALANCE!$T$19:$U$20</definedName>
    <definedName name="Mes10_N_1" localSheetId="7">[17]BALANCE!$T$19:$U$20</definedName>
    <definedName name="Mes10_N_1" localSheetId="6">[17]BALANCE!$T$19:$U$20</definedName>
    <definedName name="Mes10_N_1" localSheetId="10">[17]BALANCE!$T$19:$U$20</definedName>
    <definedName name="Mes10_N_1" localSheetId="11">[17]BALANCE!$T$19:$U$20</definedName>
    <definedName name="Mes10_N_1">[18]BALANCE!$T$19:$U$20</definedName>
    <definedName name="Mes10_N_2" localSheetId="5">[17]BALANCE!$R$19:$S$20</definedName>
    <definedName name="Mes10_N_2" localSheetId="7">[17]BALANCE!$R$19:$S$20</definedName>
    <definedName name="Mes10_N_2" localSheetId="6">[17]BALANCE!$R$19:$S$20</definedName>
    <definedName name="Mes10_N_2" localSheetId="10">[17]BALANCE!$R$19:$S$20</definedName>
    <definedName name="Mes10_N_2" localSheetId="11">[17]BALANCE!$R$19:$S$20</definedName>
    <definedName name="Mes10_N_2">[18]BALANCE!$R$19:$S$20</definedName>
    <definedName name="Mes11_N" localSheetId="5">[17]BALANCE!$V$21:$W$22</definedName>
    <definedName name="Mes11_N" localSheetId="7">[17]BALANCE!$V$21:$W$22</definedName>
    <definedName name="Mes11_N" localSheetId="6">[17]BALANCE!$V$21:$W$22</definedName>
    <definedName name="Mes11_N" localSheetId="10">[17]BALANCE!$V$21:$W$22</definedName>
    <definedName name="Mes11_N" localSheetId="11">[17]BALANCE!$V$21:$W$22</definedName>
    <definedName name="Mes11_N">[18]BALANCE!$V$21:$W$22</definedName>
    <definedName name="Mes11_N_1" localSheetId="5">[17]BALANCE!$T$21:$U$22</definedName>
    <definedName name="Mes11_N_1" localSheetId="7">[17]BALANCE!$T$21:$U$22</definedName>
    <definedName name="Mes11_N_1" localSheetId="6">[17]BALANCE!$T$21:$U$22</definedName>
    <definedName name="Mes11_N_1" localSheetId="10">[17]BALANCE!$T$21:$U$22</definedName>
    <definedName name="Mes11_N_1" localSheetId="11">[17]BALANCE!$T$21:$U$22</definedName>
    <definedName name="Mes11_N_1">[18]BALANCE!$T$21:$U$22</definedName>
    <definedName name="Mes11_N_2" localSheetId="5">[17]BALANCE!$R$21:$S$22</definedName>
    <definedName name="Mes11_N_2" localSheetId="7">[17]BALANCE!$R$21:$S$22</definedName>
    <definedName name="Mes11_N_2" localSheetId="6">[17]BALANCE!$R$21:$S$22</definedName>
    <definedName name="Mes11_N_2" localSheetId="10">[17]BALANCE!$R$21:$S$22</definedName>
    <definedName name="Mes11_N_2" localSheetId="11">[17]BALANCE!$R$21:$S$22</definedName>
    <definedName name="Mes11_N_2">[18]BALANCE!$R$21:$S$22</definedName>
    <definedName name="Mes12_N" localSheetId="5">[17]BALANCE!$V$23:$W$24</definedName>
    <definedName name="Mes12_N" localSheetId="7">[17]BALANCE!$V$23:$W$24</definedName>
    <definedName name="Mes12_N" localSheetId="6">[17]BALANCE!$V$23:$W$24</definedName>
    <definedName name="Mes12_N" localSheetId="10">[17]BALANCE!$V$23:$W$24</definedName>
    <definedName name="Mes12_N" localSheetId="11">[17]BALANCE!$V$23:$W$24</definedName>
    <definedName name="Mes12_N">[18]BALANCE!$V$23:$W$24</definedName>
    <definedName name="Mes12_N_1" localSheetId="5">[17]BALANCE!$T$23:$U$24</definedName>
    <definedName name="Mes12_N_1" localSheetId="7">[17]BALANCE!$T$23:$U$24</definedName>
    <definedName name="Mes12_N_1" localSheetId="6">[17]BALANCE!$T$23:$U$24</definedName>
    <definedName name="Mes12_N_1" localSheetId="10">[17]BALANCE!$T$23:$U$24</definedName>
    <definedName name="Mes12_N_1" localSheetId="11">[17]BALANCE!$T$23:$U$24</definedName>
    <definedName name="Mes12_N_1">[18]BALANCE!$T$23:$U$24</definedName>
    <definedName name="Mes12_N_2" localSheetId="5">[17]BALANCE!$R$23:$S$24</definedName>
    <definedName name="Mes12_N_2" localSheetId="7">[17]BALANCE!$R$23:$S$24</definedName>
    <definedName name="Mes12_N_2" localSheetId="6">[17]BALANCE!$R$23:$S$24</definedName>
    <definedName name="Mes12_N_2" localSheetId="10">[17]BALANCE!$R$23:$S$24</definedName>
    <definedName name="Mes12_N_2" localSheetId="11">[17]BALANCE!$R$23:$S$24</definedName>
    <definedName name="Mes12_N_2">[18]BALANCE!$R$23:$S$24</definedName>
    <definedName name="Mes2_N" localSheetId="5">[17]BALANCE!$V$3:$W$4</definedName>
    <definedName name="Mes2_N" localSheetId="7">[17]BALANCE!$V$3:$W$4</definedName>
    <definedName name="Mes2_N" localSheetId="6">[17]BALANCE!$V$3:$W$4</definedName>
    <definedName name="Mes2_N" localSheetId="10">[17]BALANCE!$V$3:$W$4</definedName>
    <definedName name="Mes2_N" localSheetId="11">[17]BALANCE!$V$3:$W$4</definedName>
    <definedName name="Mes2_N">[18]BALANCE!$V$3:$W$4</definedName>
    <definedName name="Mes2_N_1" localSheetId="5">[17]BALANCE!$T$3:$U$4</definedName>
    <definedName name="Mes2_N_1" localSheetId="7">[17]BALANCE!$T$3:$U$4</definedName>
    <definedName name="Mes2_N_1" localSheetId="6">[17]BALANCE!$T$3:$U$4</definedName>
    <definedName name="Mes2_N_1" localSheetId="10">[17]BALANCE!$T$3:$U$4</definedName>
    <definedName name="Mes2_N_1" localSheetId="11">[17]BALANCE!$T$3:$U$4</definedName>
    <definedName name="Mes2_N_1">[18]BALANCE!$T$3:$U$4</definedName>
    <definedName name="Mes2_N_2" localSheetId="5">[17]BALANCE!$R$3:$S$4</definedName>
    <definedName name="Mes2_N_2" localSheetId="7">[17]BALANCE!$R$3:$S$4</definedName>
    <definedName name="Mes2_N_2" localSheetId="6">[17]BALANCE!$R$3:$S$4</definedName>
    <definedName name="Mes2_N_2" localSheetId="10">[17]BALANCE!$R$3:$S$4</definedName>
    <definedName name="Mes2_N_2" localSheetId="11">[17]BALANCE!$R$3:$S$4</definedName>
    <definedName name="Mes2_N_2">[18]BALANCE!$R$3:$S$4</definedName>
    <definedName name="Mes3_N" localSheetId="5">[17]BALANCE!$V$5:$W$6</definedName>
    <definedName name="Mes3_N" localSheetId="7">[17]BALANCE!$V$5:$W$6</definedName>
    <definedName name="Mes3_N" localSheetId="6">[17]BALANCE!$V$5:$W$6</definedName>
    <definedName name="Mes3_N" localSheetId="10">[17]BALANCE!$V$5:$W$6</definedName>
    <definedName name="Mes3_N" localSheetId="11">[17]BALANCE!$V$5:$W$6</definedName>
    <definedName name="Mes3_N">[18]BALANCE!$V$5:$W$6</definedName>
    <definedName name="Mes3_N_1" localSheetId="5">[17]BALANCE!$T$5:$U$6</definedName>
    <definedName name="Mes3_N_1" localSheetId="7">[17]BALANCE!$T$5:$U$6</definedName>
    <definedName name="Mes3_N_1" localSheetId="6">[17]BALANCE!$T$5:$U$6</definedName>
    <definedName name="Mes3_N_1" localSheetId="10">[17]BALANCE!$T$5:$U$6</definedName>
    <definedName name="Mes3_N_1" localSheetId="11">[17]BALANCE!$T$5:$U$6</definedName>
    <definedName name="Mes3_N_1">[18]BALANCE!$T$5:$U$6</definedName>
    <definedName name="Mes3_N_2" localSheetId="5">[17]BALANCE!$R$5:$S$6</definedName>
    <definedName name="Mes3_N_2" localSheetId="7">[17]BALANCE!$R$5:$S$6</definedName>
    <definedName name="Mes3_N_2" localSheetId="6">[17]BALANCE!$R$5:$S$6</definedName>
    <definedName name="Mes3_N_2" localSheetId="10">[17]BALANCE!$R$5:$S$6</definedName>
    <definedName name="Mes3_N_2" localSheetId="11">[17]BALANCE!$R$5:$S$6</definedName>
    <definedName name="Mes3_N_2">[18]BALANCE!$R$5:$S$6</definedName>
    <definedName name="Mes4_N" localSheetId="5">[17]BALANCE!$V$7:$W$8</definedName>
    <definedName name="Mes4_N" localSheetId="7">[17]BALANCE!$V$7:$W$8</definedName>
    <definedName name="Mes4_N" localSheetId="6">[17]BALANCE!$V$7:$W$8</definedName>
    <definedName name="Mes4_N" localSheetId="10">[17]BALANCE!$V$7:$W$8</definedName>
    <definedName name="Mes4_N" localSheetId="11">[17]BALANCE!$V$7:$W$8</definedName>
    <definedName name="Mes4_N">[18]BALANCE!$V$7:$W$8</definedName>
    <definedName name="Mes4_N_1" localSheetId="5">[17]BALANCE!$T$7:$U$8</definedName>
    <definedName name="Mes4_N_1" localSheetId="7">[17]BALANCE!$T$7:$U$8</definedName>
    <definedName name="Mes4_N_1" localSheetId="6">[17]BALANCE!$T$7:$U$8</definedName>
    <definedName name="Mes4_N_1" localSheetId="10">[17]BALANCE!$T$7:$U$8</definedName>
    <definedName name="Mes4_N_1" localSheetId="11">[17]BALANCE!$T$7:$U$8</definedName>
    <definedName name="Mes4_N_1">[18]BALANCE!$T$7:$U$8</definedName>
    <definedName name="Mes4_N_2" localSheetId="5">[17]BALANCE!$R$7:$S$8</definedName>
    <definedName name="Mes4_N_2" localSheetId="7">[17]BALANCE!$R$7:$S$8</definedName>
    <definedName name="Mes4_N_2" localSheetId="6">[17]BALANCE!$R$7:$S$8</definedName>
    <definedName name="Mes4_N_2" localSheetId="10">[17]BALANCE!$R$7:$S$8</definedName>
    <definedName name="Mes4_N_2" localSheetId="11">[17]BALANCE!$R$7:$S$8</definedName>
    <definedName name="Mes4_N_2">[18]BALANCE!$R$7:$S$8</definedName>
    <definedName name="Mes5_N" localSheetId="5">[17]BALANCE!$V$9:$W$10</definedName>
    <definedName name="Mes5_N" localSheetId="7">[17]BALANCE!$V$9:$W$10</definedName>
    <definedName name="Mes5_N" localSheetId="6">[17]BALANCE!$V$9:$W$10</definedName>
    <definedName name="Mes5_N" localSheetId="10">[17]BALANCE!$V$9:$W$10</definedName>
    <definedName name="Mes5_N" localSheetId="11">[17]BALANCE!$V$9:$W$10</definedName>
    <definedName name="Mes5_N">[18]BALANCE!$V$9:$W$10</definedName>
    <definedName name="Mes5_N_1" localSheetId="5">[17]BALANCE!$T$9:$U$10</definedName>
    <definedName name="Mes5_N_1" localSheetId="7">[17]BALANCE!$T$9:$U$10</definedName>
    <definedName name="Mes5_N_1" localSheetId="6">[17]BALANCE!$T$9:$U$10</definedName>
    <definedName name="Mes5_N_1" localSheetId="10">[17]BALANCE!$T$9:$U$10</definedName>
    <definedName name="Mes5_N_1" localSheetId="11">[17]BALANCE!$T$9:$U$10</definedName>
    <definedName name="Mes5_N_1">[18]BALANCE!$T$9:$U$10</definedName>
    <definedName name="Mes5_N_2" localSheetId="5">[17]BALANCE!$R$9:$S$10</definedName>
    <definedName name="Mes5_N_2" localSheetId="7">[17]BALANCE!$R$9:$S$10</definedName>
    <definedName name="Mes5_N_2" localSheetId="6">[17]BALANCE!$R$9:$S$10</definedName>
    <definedName name="Mes5_N_2" localSheetId="10">[17]BALANCE!$R$9:$S$10</definedName>
    <definedName name="Mes5_N_2" localSheetId="11">[17]BALANCE!$R$9:$S$10</definedName>
    <definedName name="Mes5_N_2">[18]BALANCE!$R$9:$S$10</definedName>
    <definedName name="Mes6_N" localSheetId="5">[17]BALANCE!$V$11:$W$12</definedName>
    <definedName name="Mes6_N" localSheetId="7">[17]BALANCE!$V$11:$W$12</definedName>
    <definedName name="Mes6_N" localSheetId="6">[17]BALANCE!$V$11:$W$12</definedName>
    <definedName name="Mes6_N" localSheetId="10">[17]BALANCE!$V$11:$W$12</definedName>
    <definedName name="Mes6_N" localSheetId="11">[17]BALANCE!$V$11:$W$12</definedName>
    <definedName name="Mes6_N">[18]BALANCE!$V$11:$W$12</definedName>
    <definedName name="Mes6_N_1" localSheetId="5">[17]BALANCE!$T$11:$U$12</definedName>
    <definedName name="Mes6_N_1" localSheetId="7">[17]BALANCE!$T$11:$U$12</definedName>
    <definedName name="Mes6_N_1" localSheetId="6">[17]BALANCE!$T$11:$U$12</definedName>
    <definedName name="Mes6_N_1" localSheetId="10">[17]BALANCE!$T$11:$U$12</definedName>
    <definedName name="Mes6_N_1" localSheetId="11">[17]BALANCE!$T$11:$U$12</definedName>
    <definedName name="Mes6_N_1">[18]BALANCE!$T$11:$U$12</definedName>
    <definedName name="Mes6_N_2" localSheetId="5">[17]BALANCE!$R$11:$S$12</definedName>
    <definedName name="Mes6_N_2" localSheetId="7">[17]BALANCE!$R$11:$S$12</definedName>
    <definedName name="Mes6_N_2" localSheetId="6">[17]BALANCE!$R$11:$S$12</definedName>
    <definedName name="Mes6_N_2" localSheetId="10">[17]BALANCE!$R$11:$S$12</definedName>
    <definedName name="Mes6_N_2" localSheetId="11">[17]BALANCE!$R$11:$S$12</definedName>
    <definedName name="Mes6_N_2">[18]BALANCE!$R$11:$S$12</definedName>
    <definedName name="Mes7_N" localSheetId="5">[17]BALANCE!$V$13:$W$14</definedName>
    <definedName name="Mes7_N" localSheetId="7">[17]BALANCE!$V$13:$W$14</definedName>
    <definedName name="Mes7_N" localSheetId="6">[17]BALANCE!$V$13:$W$14</definedName>
    <definedName name="Mes7_N" localSheetId="10">[17]BALANCE!$V$13:$W$14</definedName>
    <definedName name="Mes7_N" localSheetId="11">[17]BALANCE!$V$13:$W$14</definedName>
    <definedName name="Mes7_N">[18]BALANCE!$V$13:$W$14</definedName>
    <definedName name="Mes7_N_1" localSheetId="5">[17]BALANCE!$T$13:$U$14</definedName>
    <definedName name="Mes7_N_1" localSheetId="7">[17]BALANCE!$T$13:$U$14</definedName>
    <definedName name="Mes7_N_1" localSheetId="6">[17]BALANCE!$T$13:$U$14</definedName>
    <definedName name="Mes7_N_1" localSheetId="10">[17]BALANCE!$T$13:$U$14</definedName>
    <definedName name="Mes7_N_1" localSheetId="11">[17]BALANCE!$T$13:$U$14</definedName>
    <definedName name="Mes7_N_1">[18]BALANCE!$T$13:$U$14</definedName>
    <definedName name="Mes7_N_2" localSheetId="5">[17]BALANCE!$R$13:$S$14</definedName>
    <definedName name="Mes7_N_2" localSheetId="7">[17]BALANCE!$R$13:$S$14</definedName>
    <definedName name="Mes7_N_2" localSheetId="6">[17]BALANCE!$R$13:$S$14</definedName>
    <definedName name="Mes7_N_2" localSheetId="10">[17]BALANCE!$R$13:$S$14</definedName>
    <definedName name="Mes7_N_2" localSheetId="11">[17]BALANCE!$R$13:$S$14</definedName>
    <definedName name="Mes7_N_2">[18]BALANCE!$R$13:$S$14</definedName>
    <definedName name="Mes8_N" localSheetId="5">[17]BALANCE!$V$15:$W$16</definedName>
    <definedName name="Mes8_N" localSheetId="7">[17]BALANCE!$V$15:$W$16</definedName>
    <definedName name="Mes8_N" localSheetId="6">[17]BALANCE!$V$15:$W$16</definedName>
    <definedName name="Mes8_N" localSheetId="10">[17]BALANCE!$V$15:$W$16</definedName>
    <definedName name="Mes8_N" localSheetId="11">[17]BALANCE!$V$15:$W$16</definedName>
    <definedName name="Mes8_N">[18]BALANCE!$V$15:$W$16</definedName>
    <definedName name="Mes8_N_1" localSheetId="5">[17]BALANCE!$T$15:$U$16</definedName>
    <definedName name="Mes8_N_1" localSheetId="7">[17]BALANCE!$T$15:$U$16</definedName>
    <definedName name="Mes8_N_1" localSheetId="6">[17]BALANCE!$T$15:$U$16</definedName>
    <definedName name="Mes8_N_1" localSheetId="10">[17]BALANCE!$T$15:$U$16</definedName>
    <definedName name="Mes8_N_1" localSheetId="11">[17]BALANCE!$T$15:$U$16</definedName>
    <definedName name="Mes8_N_1">[18]BALANCE!$T$15:$U$16</definedName>
    <definedName name="Mes8_N_2" localSheetId="5">[17]BALANCE!$R$15:$S$16</definedName>
    <definedName name="Mes8_N_2" localSheetId="7">[17]BALANCE!$R$15:$S$16</definedName>
    <definedName name="Mes8_N_2" localSheetId="6">[17]BALANCE!$R$15:$S$16</definedName>
    <definedName name="Mes8_N_2" localSheetId="10">[17]BALANCE!$R$15:$S$16</definedName>
    <definedName name="Mes8_N_2" localSheetId="11">[17]BALANCE!$R$15:$S$16</definedName>
    <definedName name="Mes8_N_2">[18]BALANCE!$R$15:$S$16</definedName>
    <definedName name="Mes9_N" localSheetId="5">[17]BALANCE!$V$17:$W$18</definedName>
    <definedName name="Mes9_N" localSheetId="7">[17]BALANCE!$V$17:$W$18</definedName>
    <definedName name="Mes9_N" localSheetId="6">[17]BALANCE!$V$17:$W$18</definedName>
    <definedName name="Mes9_N" localSheetId="10">[17]BALANCE!$V$17:$W$18</definedName>
    <definedName name="Mes9_N" localSheetId="11">[17]BALANCE!$V$17:$W$18</definedName>
    <definedName name="Mes9_N">[18]BALANCE!$V$17:$W$18</definedName>
    <definedName name="Mes9_N_1" localSheetId="5">[17]BALANCE!$T$17:$U$18</definedName>
    <definedName name="Mes9_N_1" localSheetId="7">[17]BALANCE!$T$17:$U$18</definedName>
    <definedName name="Mes9_N_1" localSheetId="6">[17]BALANCE!$T$17:$U$18</definedName>
    <definedName name="Mes9_N_1" localSheetId="10">[17]BALANCE!$T$17:$U$18</definedName>
    <definedName name="Mes9_N_1" localSheetId="11">[17]BALANCE!$T$17:$U$18</definedName>
    <definedName name="Mes9_N_1">[18]BALANCE!$T$17:$U$18</definedName>
    <definedName name="Mes9_N_2" localSheetId="5">[17]BALANCE!$R$17:$S$18</definedName>
    <definedName name="Mes9_N_2" localSheetId="7">[17]BALANCE!$R$17:$S$18</definedName>
    <definedName name="Mes9_N_2" localSheetId="6">[17]BALANCE!$R$17:$S$18</definedName>
    <definedName name="Mes9_N_2" localSheetId="10">[17]BALANCE!$R$17:$S$18</definedName>
    <definedName name="Mes9_N_2" localSheetId="11">[17]BALANCE!$R$17:$S$18</definedName>
    <definedName name="Mes9_N_2">[18]BALANCE!$R$17:$S$18</definedName>
    <definedName name="n" localSheetId="67"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 localSheetId="69"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 localSheetId="65"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 localSheetId="7"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 localSheetId="6"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 localSheetId="10"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 localSheetId="11"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 localSheetId="54"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 localSheetId="57"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 localSheetId="60"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 localSheetId="59"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 localSheetId="58"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 localSheetId="61"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 localSheetId="56"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 localSheetId="55"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 localSheetId="62"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 localSheetId="66"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 localSheetId="63"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 localSheetId="70"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 localSheetId="71"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 localSheetId="68"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 localSheetId="64"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localSheetId="67"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localSheetId="69"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localSheetId="65"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localSheetId="7"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localSheetId="6"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localSheetId="10"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localSheetId="11"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localSheetId="54"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localSheetId="57"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localSheetId="60"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localSheetId="59"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localSheetId="58"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localSheetId="61"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localSheetId="56"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localSheetId="55"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localSheetId="62"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localSheetId="66"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localSheetId="63"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localSheetId="70"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localSheetId="71"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localSheetId="68"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localSheetId="64"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nnn">[24]!nnn</definedName>
    <definedName name="nnnn">[24]!nnnn</definedName>
    <definedName name="NO2_EM_FACT" localSheetId="1">[36]OUT_FILE_NO2!$A$17:$P$256</definedName>
    <definedName name="NO2_EM_FACT" localSheetId="5">[37]OUT_FILE_NO2!$A$17:$P$256</definedName>
    <definedName name="NO2_EM_FACT" localSheetId="7">[37]OUT_FILE_NO2!$A$17:$P$256</definedName>
    <definedName name="NO2_EM_FACT" localSheetId="6">[37]OUT_FILE_NO2!$A$17:$P$256</definedName>
    <definedName name="NO2_EM_FACT" localSheetId="10">[38]OUT_FILE_NO2!$A$17:$P$256</definedName>
    <definedName name="NO2_EM_FACT" localSheetId="11">[37]OUT_FILE_NO2!$A$17:$P$256</definedName>
    <definedName name="NO2_EM_FACT">[38]OUT_FILE_NO2!$A$17:$P$256</definedName>
    <definedName name="NOMCULT">#N/A</definedName>
    <definedName name="NOMGRUP">#N/A</definedName>
    <definedName name="nu">[24]!nu</definedName>
    <definedName name="PEP" localSheetId="5">[14]GANADE1!$B$79</definedName>
    <definedName name="PEP" localSheetId="7">[14]GANADE1!$B$79</definedName>
    <definedName name="PEP" localSheetId="6">[14]GANADE1!$B$79</definedName>
    <definedName name="PEP" localSheetId="10">[14]GANADE1!$B$79</definedName>
    <definedName name="PEP" localSheetId="11">[14]GANADE1!$B$79</definedName>
    <definedName name="PEP">[15]GANADE1!$B$79</definedName>
    <definedName name="POLL_APF" localSheetId="67">#REF!</definedName>
    <definedName name="POLL_APF" localSheetId="69">#REF!</definedName>
    <definedName name="POLL_APF" localSheetId="65">#REF!</definedName>
    <definedName name="POLL_APF" localSheetId="4">#REF!</definedName>
    <definedName name="POLL_APF" localSheetId="1">#REF!</definedName>
    <definedName name="POLL_APF" localSheetId="3">#REF!</definedName>
    <definedName name="POLL_APF" localSheetId="2">#REF!</definedName>
    <definedName name="POLL_APF" localSheetId="5">#REF!</definedName>
    <definedName name="POLL_APF" localSheetId="7">#REF!</definedName>
    <definedName name="POLL_APF" localSheetId="6">#REF!</definedName>
    <definedName name="POLL_APF" localSheetId="10">#REF!</definedName>
    <definedName name="POLL_APF" localSheetId="11">#REF!</definedName>
    <definedName name="POLL_APF" localSheetId="17">#REF!</definedName>
    <definedName name="POLL_APF" localSheetId="19">#REF!</definedName>
    <definedName name="POLL_APF" localSheetId="20">#REF!</definedName>
    <definedName name="POLL_APF" localSheetId="23">#REF!</definedName>
    <definedName name="POLL_APF" localSheetId="15">#REF!</definedName>
    <definedName name="POLL_APF" localSheetId="21">#REF!</definedName>
    <definedName name="POLL_APF" localSheetId="22">#REF!</definedName>
    <definedName name="POLL_APF" localSheetId="18">#REF!</definedName>
    <definedName name="POLL_APF" localSheetId="25">#REF!</definedName>
    <definedName name="POLL_APF" localSheetId="24">#REF!</definedName>
    <definedName name="POLL_APF" localSheetId="27">#REF!</definedName>
    <definedName name="POLL_APF" localSheetId="30">#REF!</definedName>
    <definedName name="POLL_APF" localSheetId="26">#REF!</definedName>
    <definedName name="POLL_APF" localSheetId="28">#REF!</definedName>
    <definedName name="POLL_APF" localSheetId="29">#REF!</definedName>
    <definedName name="POLL_APF" localSheetId="32">#REF!</definedName>
    <definedName name="POLL_APF" localSheetId="33">#REF!</definedName>
    <definedName name="POLL_APF" localSheetId="38">#REF!</definedName>
    <definedName name="POLL_APF" localSheetId="37">#REF!</definedName>
    <definedName name="POLL_APF" localSheetId="34">#REF!</definedName>
    <definedName name="POLL_APF" localSheetId="39">#REF!</definedName>
    <definedName name="POLL_APF" localSheetId="35">#REF!</definedName>
    <definedName name="POLL_APF" localSheetId="36">#REF!</definedName>
    <definedName name="POLL_APF" localSheetId="31">#REF!</definedName>
    <definedName name="POLL_APF" localSheetId="41">#REF!</definedName>
    <definedName name="POLL_APF" localSheetId="40">#REF!</definedName>
    <definedName name="POLL_APF" localSheetId="54">#REF!</definedName>
    <definedName name="POLL_APF" localSheetId="42">#REF!</definedName>
    <definedName name="POLL_APF" localSheetId="44">#REF!</definedName>
    <definedName name="POLL_APF" localSheetId="48">#REF!</definedName>
    <definedName name="POLL_APF" localSheetId="51">#REF!</definedName>
    <definedName name="POLL_APF" localSheetId="45">#REF!</definedName>
    <definedName name="POLL_APF" localSheetId="46">#REF!</definedName>
    <definedName name="POLL_APF" localSheetId="47">#REF!</definedName>
    <definedName name="POLL_APF" localSheetId="43">#REF!</definedName>
    <definedName name="POLL_APF" localSheetId="50">#REF!</definedName>
    <definedName name="POLL_APF" localSheetId="53">#REF!</definedName>
    <definedName name="POLL_APF" localSheetId="52">#REF!</definedName>
    <definedName name="POLL_APF" localSheetId="57">#REF!</definedName>
    <definedName name="POLL_APF" localSheetId="60">#REF!</definedName>
    <definedName name="POLL_APF" localSheetId="59">#REF!</definedName>
    <definedName name="POLL_APF" localSheetId="58">#REF!</definedName>
    <definedName name="POLL_APF" localSheetId="61">#REF!</definedName>
    <definedName name="POLL_APF" localSheetId="56">#REF!</definedName>
    <definedName name="POLL_APF" localSheetId="55">#REF!</definedName>
    <definedName name="POLL_APF" localSheetId="62">#REF!</definedName>
    <definedName name="POLL_APF" localSheetId="66">#REF!</definedName>
    <definedName name="POLL_APF" localSheetId="63">#REF!</definedName>
    <definedName name="POLL_APF" localSheetId="70">#REF!</definedName>
    <definedName name="POLL_APF" localSheetId="71">#REF!</definedName>
    <definedName name="POLL_APF" localSheetId="68">#REF!</definedName>
    <definedName name="POLL_APF" localSheetId="64">#REF!</definedName>
    <definedName name="POLL_APF" localSheetId="73">#REF!</definedName>
    <definedName name="POLL_APF" localSheetId="74">#REF!</definedName>
    <definedName name="POLL_APF" localSheetId="75">#REF!</definedName>
    <definedName name="POLL_APF" localSheetId="72">#REF!</definedName>
    <definedName name="POLL_APF">#REF!</definedName>
    <definedName name="PRINCIPAL">[24]!PRINCIPAL</definedName>
    <definedName name="PWD" localSheetId="1">#REF!</definedName>
    <definedName name="PWD" localSheetId="5">#REF!</definedName>
    <definedName name="PWD" localSheetId="7">#REF!</definedName>
    <definedName name="PWD" localSheetId="6">#REF!</definedName>
    <definedName name="PWD" localSheetId="10">#REF!</definedName>
    <definedName name="PWD" localSheetId="11">#REF!</definedName>
    <definedName name="PWD" localSheetId="17">#REF!</definedName>
    <definedName name="PWD" localSheetId="15">#REF!</definedName>
    <definedName name="PWD">#REF!</definedName>
    <definedName name="REGI">#N/A</definedName>
    <definedName name="REGISTRO">#N/A</definedName>
    <definedName name="RELLENAR">#N/A</definedName>
    <definedName name="REND1">#N/A</definedName>
    <definedName name="REND2">#N/A</definedName>
    <definedName name="REND3">#N/A</definedName>
    <definedName name="RepYear" localSheetId="67">#REF!</definedName>
    <definedName name="RepYear" localSheetId="69">#REF!</definedName>
    <definedName name="RepYear" localSheetId="65">#REF!</definedName>
    <definedName name="RepYear" localSheetId="4">#REF!</definedName>
    <definedName name="RepYear" localSheetId="1">#REF!</definedName>
    <definedName name="RepYear" localSheetId="3">#REF!</definedName>
    <definedName name="RepYear" localSheetId="2">#REF!</definedName>
    <definedName name="RepYear" localSheetId="5">#REF!</definedName>
    <definedName name="RepYear" localSheetId="7">#REF!</definedName>
    <definedName name="RepYear" localSheetId="10">#REF!</definedName>
    <definedName name="RepYear" localSheetId="17">#REF!</definedName>
    <definedName name="RepYear" localSheetId="19">#REF!</definedName>
    <definedName name="RepYear" localSheetId="20">#REF!</definedName>
    <definedName name="RepYear" localSheetId="23">#REF!</definedName>
    <definedName name="RepYear" localSheetId="15">#REF!</definedName>
    <definedName name="RepYear" localSheetId="21">#REF!</definedName>
    <definedName name="RepYear" localSheetId="22">#REF!</definedName>
    <definedName name="RepYear" localSheetId="18">#REF!</definedName>
    <definedName name="RepYear" localSheetId="25">#REF!</definedName>
    <definedName name="RepYear" localSheetId="24">#REF!</definedName>
    <definedName name="RepYear" localSheetId="27">#REF!</definedName>
    <definedName name="RepYear" localSheetId="30">#REF!</definedName>
    <definedName name="RepYear" localSheetId="26">#REF!</definedName>
    <definedName name="RepYear" localSheetId="28">#REF!</definedName>
    <definedName name="RepYear" localSheetId="29">#REF!</definedName>
    <definedName name="RepYear" localSheetId="32">#REF!</definedName>
    <definedName name="RepYear" localSheetId="33">#REF!</definedName>
    <definedName name="RepYear" localSheetId="38">#REF!</definedName>
    <definedName name="RepYear" localSheetId="37">#REF!</definedName>
    <definedName name="RepYear" localSheetId="34">#REF!</definedName>
    <definedName name="RepYear" localSheetId="39">#REF!</definedName>
    <definedName name="RepYear" localSheetId="35">#REF!</definedName>
    <definedName name="RepYear" localSheetId="36">#REF!</definedName>
    <definedName name="RepYear" localSheetId="31">#REF!</definedName>
    <definedName name="RepYear" localSheetId="41">#REF!</definedName>
    <definedName name="RepYear" localSheetId="40">#REF!</definedName>
    <definedName name="RepYear" localSheetId="54">#REF!</definedName>
    <definedName name="RepYear" localSheetId="42">#REF!</definedName>
    <definedName name="RepYear" localSheetId="44">#REF!</definedName>
    <definedName name="RepYear" localSheetId="48">#REF!</definedName>
    <definedName name="RepYear" localSheetId="51">#REF!</definedName>
    <definedName name="RepYear" localSheetId="45">#REF!</definedName>
    <definedName name="RepYear" localSheetId="46">#REF!</definedName>
    <definedName name="RepYear" localSheetId="47">#REF!</definedName>
    <definedName name="RepYear" localSheetId="43">#REF!</definedName>
    <definedName name="RepYear" localSheetId="50">#REF!</definedName>
    <definedName name="RepYear" localSheetId="53">#REF!</definedName>
    <definedName name="RepYear" localSheetId="52">#REF!</definedName>
    <definedName name="RepYear" localSheetId="57">#REF!</definedName>
    <definedName name="RepYear" localSheetId="60">#REF!</definedName>
    <definedName name="RepYear" localSheetId="59">#REF!</definedName>
    <definedName name="RepYear" localSheetId="58">#REF!</definedName>
    <definedName name="RepYear" localSheetId="61">#REF!</definedName>
    <definedName name="RepYear" localSheetId="56">#REF!</definedName>
    <definedName name="RepYear" localSheetId="55">#REF!</definedName>
    <definedName name="RepYear" localSheetId="62">#REF!</definedName>
    <definedName name="RepYear" localSheetId="66">#REF!</definedName>
    <definedName name="RepYear" localSheetId="63">#REF!</definedName>
    <definedName name="RepYear" localSheetId="70">#REF!</definedName>
    <definedName name="RepYear" localSheetId="71">#REF!</definedName>
    <definedName name="RepYear" localSheetId="68">#REF!</definedName>
    <definedName name="RepYear" localSheetId="64">#REF!</definedName>
    <definedName name="RepYear" localSheetId="73">#REF!</definedName>
    <definedName name="RepYear" localSheetId="74">#REF!</definedName>
    <definedName name="RepYear" localSheetId="75">#REF!</definedName>
    <definedName name="RepYear" localSheetId="72">#REF!</definedName>
    <definedName name="RepYear">#REF!</definedName>
    <definedName name="rosa">[24]!rosa</definedName>
    <definedName name="rosa2">[24]!rosa2</definedName>
    <definedName name="RUTINA" localSheetId="4">#REF!</definedName>
    <definedName name="RUTINA" localSheetId="1">#REF!</definedName>
    <definedName name="RUTINA" localSheetId="3">#REF!</definedName>
    <definedName name="RUTINA" localSheetId="2">#REF!</definedName>
    <definedName name="RUTINA" localSheetId="5">#REF!</definedName>
    <definedName name="RUTINA" localSheetId="7">#REF!</definedName>
    <definedName name="RUTINA" localSheetId="6">#REF!</definedName>
    <definedName name="RUTINA" localSheetId="10">#REF!</definedName>
    <definedName name="RUTINA" localSheetId="11">#REF!</definedName>
    <definedName name="RUTINA" localSheetId="17">#REF!</definedName>
    <definedName name="RUTINA" localSheetId="15">#REF!</definedName>
    <definedName name="RUTINA">#REF!</definedName>
    <definedName name="SetEntryCellsEmpty" localSheetId="1">#REF!</definedName>
    <definedName name="SetEntryCellsEmpty" localSheetId="5">#REF!</definedName>
    <definedName name="SetEntryCellsEmpty" localSheetId="7">#REF!</definedName>
    <definedName name="SetEntryCellsEmpty" localSheetId="10">#REF!</definedName>
    <definedName name="SetEntryCellsEmpty" localSheetId="17">#REF!</definedName>
    <definedName name="SetEntryCellsEmpty" localSheetId="15">#REF!</definedName>
    <definedName name="SetEntryCellsEmpty">#REF!</definedName>
    <definedName name="Sheet51Range1" localSheetId="5">#REF!</definedName>
    <definedName name="Sheet51Range1" localSheetId="7">#REF!</definedName>
    <definedName name="Sheet51Range1" localSheetId="10">#REF!</definedName>
    <definedName name="Sheet51Range1" localSheetId="17">#REF!</definedName>
    <definedName name="Sheet51Range1" localSheetId="15">#REF!</definedName>
    <definedName name="Sheet51Range1">#REF!</definedName>
    <definedName name="Sheet51Range2" localSheetId="5">#REF!</definedName>
    <definedName name="Sheet51Range2" localSheetId="7">#REF!</definedName>
    <definedName name="Sheet51Range2" localSheetId="10">#REF!</definedName>
    <definedName name="Sheet51Range2" localSheetId="17">#REF!</definedName>
    <definedName name="Sheet51Range2" localSheetId="15">#REF!</definedName>
    <definedName name="Sheet51Range2">#REF!</definedName>
    <definedName name="Sheet51Range4" localSheetId="5">#REF!</definedName>
    <definedName name="Sheet51Range4" localSheetId="7">#REF!</definedName>
    <definedName name="Sheet51Range4" localSheetId="10">#REF!</definedName>
    <definedName name="Sheet51Range4" localSheetId="17">#REF!</definedName>
    <definedName name="Sheet51Range4" localSheetId="15">#REF!</definedName>
    <definedName name="Sheet51Range4">#REF!</definedName>
    <definedName name="Sheet51Range5" localSheetId="5">#REF!</definedName>
    <definedName name="Sheet51Range5" localSheetId="7">#REF!</definedName>
    <definedName name="Sheet51Range5" localSheetId="10">#REF!</definedName>
    <definedName name="Sheet51Range5" localSheetId="17">#REF!</definedName>
    <definedName name="Sheet51Range5" localSheetId="15">#REF!</definedName>
    <definedName name="Sheet51Range5">#REF!</definedName>
    <definedName name="shortpoll" localSheetId="1">#REF!</definedName>
    <definedName name="shortpoll" localSheetId="5">#REF!</definedName>
    <definedName name="shortpoll" localSheetId="10">#REF!</definedName>
    <definedName name="shortpoll" localSheetId="17">#REF!</definedName>
    <definedName name="shortpoll" localSheetId="15">#REF!</definedName>
    <definedName name="shortpoll">#REF!</definedName>
    <definedName name="SIGUI">#N/A</definedName>
    <definedName name="SO2_EM_FACT" localSheetId="1">[36]OUT_FILE_SO2!$A$12:$L$203</definedName>
    <definedName name="SO2_EM_FACT" localSheetId="5">[37]OUT_FILE_SO2!$A$12:$L$203</definedName>
    <definedName name="SO2_EM_FACT" localSheetId="7">[37]OUT_FILE_SO2!$A$12:$L$203</definedName>
    <definedName name="SO2_EM_FACT" localSheetId="6">[37]OUT_FILE_SO2!$A$12:$L$203</definedName>
    <definedName name="SO2_EM_FACT" localSheetId="10">[38]OUT_FILE_SO2!$A$12:$L$203</definedName>
    <definedName name="SO2_EM_FACT" localSheetId="11">[37]OUT_FILE_SO2!$A$12:$L$203</definedName>
    <definedName name="SO2_EM_FACT">[38]OUT_FILE_SO2!$A$12:$L$203</definedName>
    <definedName name="TCULTSEÑA">#N/A</definedName>
    <definedName name="TO">#N/A</definedName>
    <definedName name="TODOS">#N/A</definedName>
    <definedName name="ValidateZero" localSheetId="67">#REF!</definedName>
    <definedName name="ValidateZero" localSheetId="69">#REF!</definedName>
    <definedName name="ValidateZero" localSheetId="65">#REF!</definedName>
    <definedName name="ValidateZero" localSheetId="4">#REF!</definedName>
    <definedName name="ValidateZero" localSheetId="1">#REF!</definedName>
    <definedName name="ValidateZero" localSheetId="3">#REF!</definedName>
    <definedName name="ValidateZero" localSheetId="2">#REF!</definedName>
    <definedName name="ValidateZero" localSheetId="5">#REF!</definedName>
    <definedName name="ValidateZero" localSheetId="7">#REF!</definedName>
    <definedName name="ValidateZero" localSheetId="10">#REF!</definedName>
    <definedName name="ValidateZero" localSheetId="11">#REF!</definedName>
    <definedName name="ValidateZero" localSheetId="17">#REF!</definedName>
    <definedName name="ValidateZero" localSheetId="19">#REF!</definedName>
    <definedName name="ValidateZero" localSheetId="20">#REF!</definedName>
    <definedName name="ValidateZero" localSheetId="23">#REF!</definedName>
    <definedName name="ValidateZero" localSheetId="15">#REF!</definedName>
    <definedName name="ValidateZero" localSheetId="21">#REF!</definedName>
    <definedName name="ValidateZero" localSheetId="22">#REF!</definedName>
    <definedName name="ValidateZero" localSheetId="18">#REF!</definedName>
    <definedName name="ValidateZero" localSheetId="25">#REF!</definedName>
    <definedName name="ValidateZero" localSheetId="24">#REF!</definedName>
    <definedName name="ValidateZero" localSheetId="27">#REF!</definedName>
    <definedName name="ValidateZero" localSheetId="30">#REF!</definedName>
    <definedName name="ValidateZero" localSheetId="26">#REF!</definedName>
    <definedName name="ValidateZero" localSheetId="28">#REF!</definedName>
    <definedName name="ValidateZero" localSheetId="29">#REF!</definedName>
    <definedName name="ValidateZero" localSheetId="32">#REF!</definedName>
    <definedName name="ValidateZero" localSheetId="33">#REF!</definedName>
    <definedName name="ValidateZero" localSheetId="38">#REF!</definedName>
    <definedName name="ValidateZero" localSheetId="37">#REF!</definedName>
    <definedName name="ValidateZero" localSheetId="34">#REF!</definedName>
    <definedName name="ValidateZero" localSheetId="39">#REF!</definedName>
    <definedName name="ValidateZero" localSheetId="35">#REF!</definedName>
    <definedName name="ValidateZero" localSheetId="36">#REF!</definedName>
    <definedName name="ValidateZero" localSheetId="31">#REF!</definedName>
    <definedName name="ValidateZero" localSheetId="41">#REF!</definedName>
    <definedName name="ValidateZero" localSheetId="40">#REF!</definedName>
    <definedName name="ValidateZero" localSheetId="54">#REF!</definedName>
    <definedName name="ValidateZero" localSheetId="42">#REF!</definedName>
    <definedName name="ValidateZero" localSheetId="44">#REF!</definedName>
    <definedName name="ValidateZero" localSheetId="48">#REF!</definedName>
    <definedName name="ValidateZero" localSheetId="51">#REF!</definedName>
    <definedName name="ValidateZero" localSheetId="45">#REF!</definedName>
    <definedName name="ValidateZero" localSheetId="46">#REF!</definedName>
    <definedName name="ValidateZero" localSheetId="47">#REF!</definedName>
    <definedName name="ValidateZero" localSheetId="50">#REF!</definedName>
    <definedName name="ValidateZero" localSheetId="53">#REF!</definedName>
    <definedName name="ValidateZero" localSheetId="52">#REF!</definedName>
    <definedName name="ValidateZero" localSheetId="57">#REF!</definedName>
    <definedName name="ValidateZero" localSheetId="60">#REF!</definedName>
    <definedName name="ValidateZero" localSheetId="59">#REF!</definedName>
    <definedName name="ValidateZero" localSheetId="58">#REF!</definedName>
    <definedName name="ValidateZero" localSheetId="61">#REF!</definedName>
    <definedName name="ValidateZero" localSheetId="56">#REF!</definedName>
    <definedName name="ValidateZero" localSheetId="55">#REF!</definedName>
    <definedName name="ValidateZero" localSheetId="62">#REF!</definedName>
    <definedName name="ValidateZero" localSheetId="66">#REF!</definedName>
    <definedName name="ValidateZero" localSheetId="63">#REF!</definedName>
    <definedName name="ValidateZero" localSheetId="70">#REF!</definedName>
    <definedName name="ValidateZero" localSheetId="71">#REF!</definedName>
    <definedName name="ValidateZero" localSheetId="68">#REF!</definedName>
    <definedName name="ValidateZero" localSheetId="64">#REF!</definedName>
    <definedName name="ValidateZero" localSheetId="73">#REF!</definedName>
    <definedName name="ValidateZero" localSheetId="74">#REF!</definedName>
    <definedName name="ValidateZero" localSheetId="75">#REF!</definedName>
    <definedName name="ValidateZero" localSheetId="72">#REF!</definedName>
    <definedName name="ValidateZero">#REF!</definedName>
    <definedName name="VV">[24]!VV</definedName>
    <definedName name="wrn.Completo." localSheetId="67"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rn.Completo." localSheetId="69"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rn.Completo." localSheetId="65"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rn.Completo." localSheetId="7"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rn.Completo." localSheetId="6"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rn.Completo." localSheetId="10"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rn.Completo." localSheetId="11"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rn.Completo." localSheetId="54"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rn.Completo." localSheetId="57"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rn.Completo." localSheetId="60"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rn.Completo." localSheetId="59"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rn.Completo." localSheetId="58"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rn.Completo." localSheetId="61"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rn.Completo." localSheetId="56"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rn.Completo." localSheetId="55"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rn.Completo." localSheetId="62"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rn.Completo." localSheetId="66"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rn.Completo." localSheetId="63"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rn.Completo." localSheetId="70"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rn.Completo." localSheetId="71"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rn.Completo." localSheetId="68"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rn.Completo." localSheetId="64"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rn.Completo."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localSheetId="67"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localSheetId="69"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localSheetId="65"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localSheetId="7"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localSheetId="6"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localSheetId="10"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localSheetId="11"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localSheetId="54"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localSheetId="57"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localSheetId="60"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localSheetId="59"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localSheetId="58"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localSheetId="61"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localSheetId="56"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localSheetId="55"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localSheetId="62"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localSheetId="66"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localSheetId="63"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localSheetId="70"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localSheetId="71"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localSheetId="68"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localSheetId="64"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WW" hidden="1">{#N/A,#N/A,FALSE,"Portada";#N/A,#N/A,FALSE,"Creditos";#N/A,#N/A,FALSE,"Introducción";#N/A,#N/A,FALSE,"Balance";#N/A,#N/A,FALSE,"Demanda_1";#N/A,#N/A,FALSE,"Demanda_2";#N/A,#N/A,FALSE,"Demanda_3";#N/A,#N/A,FALSE,"Demanda_4";#N/A,#N/A,FALSE,"Hidraulicidad_1";#N/A,#N/A,FALSE,"Hidraulicidad_2";#N/A,#N/A,FALSE,"Equipo_Generador";#N/A,#N/A,FALSE,"Equipo_Transporte_1";#N/A,#N/A,FALSE,"Equipo_Transporte_2";#N/A,#N/A,FALSE,"Intercambios_Internacionales";#N/A,#N/A,FALSE,"Extrapeninsulares"}</definedName>
    <definedName name="x">[24]!x</definedName>
    <definedName name="XX">[24]!XX</definedName>
    <definedName name="xxx">[24]!xxx</definedName>
    <definedName name="XXXX">[24]!XXXX</definedName>
    <definedName name="xxxxx">[24]!xxxxx</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2" i="143" l="1"/>
  <c r="A3" i="74" l="1"/>
  <c r="A4" i="74" s="1"/>
  <c r="A5" i="74" s="1"/>
  <c r="A6" i="74" s="1"/>
  <c r="A7" i="74" s="1"/>
  <c r="A8" i="74" s="1"/>
  <c r="A9" i="74" s="1"/>
  <c r="A10" i="74" s="1"/>
  <c r="A11" i="74" s="1"/>
  <c r="A12" i="74" s="1"/>
  <c r="A13" i="74" s="1"/>
  <c r="A14" i="74" s="1"/>
  <c r="A15" i="74" s="1"/>
  <c r="A16" i="74" s="1"/>
  <c r="A17" i="74" s="1"/>
  <c r="A18" i="74" s="1"/>
  <c r="A19" i="74" s="1"/>
  <c r="A20" i="74" s="1"/>
  <c r="A21" i="74" s="1"/>
  <c r="A22" i="74" s="1"/>
  <c r="A23" i="74" s="1"/>
  <c r="A24" i="74" s="1"/>
  <c r="A25" i="74" s="1"/>
  <c r="A26" i="74" s="1"/>
  <c r="A27" i="74" s="1"/>
  <c r="A28" i="74" s="1"/>
  <c r="A29" i="74" s="1"/>
  <c r="A30" i="74" s="1"/>
  <c r="A31" i="74" s="1"/>
  <c r="A32" i="74" s="1"/>
  <c r="A33" i="74" s="1"/>
  <c r="A34" i="74" s="1"/>
  <c r="A35" i="74" s="1"/>
  <c r="A36" i="74" s="1"/>
  <c r="A37" i="74" s="1"/>
  <c r="A38" i="74" s="1"/>
  <c r="A39" i="74" s="1"/>
  <c r="A40" i="74" s="1"/>
  <c r="A41" i="74" s="1"/>
  <c r="A42" i="74" s="1"/>
  <c r="A43" i="74" s="1"/>
  <c r="A44" i="74" s="1"/>
  <c r="A45" i="74" s="1"/>
  <c r="A46" i="74" s="1"/>
  <c r="A47" i="74" s="1"/>
  <c r="A48" i="74" s="1"/>
  <c r="A49" i="74" s="1"/>
  <c r="A50" i="74" s="1"/>
  <c r="A51" i="74" s="1"/>
  <c r="A52" i="74" s="1"/>
  <c r="A53" i="74" s="1"/>
  <c r="A54" i="74" s="1"/>
  <c r="A55" i="74" s="1"/>
  <c r="A56" i="74" s="1"/>
  <c r="A57" i="74" s="1"/>
  <c r="A58" i="74" s="1"/>
  <c r="A59" i="74" s="1"/>
  <c r="A60" i="74" s="1"/>
  <c r="A61" i="74" s="1"/>
  <c r="A62" i="74" s="1"/>
  <c r="A63" i="74" s="1"/>
  <c r="A64" i="74" s="1"/>
  <c r="A65" i="74" s="1"/>
  <c r="A66" i="74" s="1"/>
  <c r="A67" i="74" s="1"/>
  <c r="A68" i="74" s="1"/>
  <c r="A69" i="74" s="1"/>
  <c r="A70" i="74" s="1"/>
  <c r="A71" i="74" s="1"/>
  <c r="A72" i="74" s="1"/>
  <c r="A73" i="74" s="1"/>
  <c r="A74" i="74" s="1"/>
  <c r="A75" i="74" s="1"/>
  <c r="A76" i="74" s="1"/>
  <c r="A77" i="74" s="1"/>
  <c r="A78" i="74" s="1"/>
  <c r="A79" i="74" s="1"/>
  <c r="A80" i="74" s="1"/>
  <c r="R22" i="143"/>
  <c r="Q22" i="143"/>
  <c r="P22" i="143"/>
  <c r="O22" i="143"/>
  <c r="N22" i="143"/>
  <c r="M22" i="143"/>
  <c r="L22" i="143"/>
  <c r="K22" i="143"/>
  <c r="J22" i="143"/>
  <c r="I22" i="143"/>
  <c r="H22" i="143"/>
  <c r="G22" i="143"/>
  <c r="F22" i="143"/>
  <c r="E22" i="143"/>
  <c r="D22" i="143"/>
  <c r="C22" i="143"/>
  <c r="T12" i="125" l="1"/>
  <c r="S12" i="125"/>
  <c r="R12" i="125"/>
  <c r="Q12" i="125"/>
  <c r="P12" i="125"/>
  <c r="O12" i="125"/>
  <c r="N12" i="125"/>
  <c r="M12" i="125"/>
  <c r="L12" i="125"/>
  <c r="K12" i="125"/>
  <c r="J12" i="125"/>
  <c r="I12" i="125"/>
  <c r="H12" i="125"/>
  <c r="G12" i="125"/>
  <c r="F12" i="125"/>
  <c r="E12" i="125"/>
  <c r="D12" i="125"/>
  <c r="C12" i="125"/>
  <c r="G21" i="110" l="1"/>
  <c r="F20" i="110"/>
  <c r="F19" i="110"/>
  <c r="F18" i="110"/>
  <c r="F17" i="110"/>
  <c r="F16" i="110"/>
  <c r="F15" i="110"/>
  <c r="F14" i="110"/>
  <c r="F13" i="110"/>
  <c r="F12" i="110"/>
  <c r="F11" i="110"/>
  <c r="F10" i="110"/>
  <c r="J62" i="107"/>
  <c r="I62" i="107"/>
  <c r="H62" i="107"/>
  <c r="G62" i="107"/>
  <c r="F62" i="107"/>
  <c r="E62" i="107"/>
  <c r="D62" i="107"/>
  <c r="S27" i="104" l="1"/>
  <c r="R27" i="104"/>
  <c r="Q27" i="104"/>
  <c r="S26" i="104"/>
  <c r="R26" i="104"/>
  <c r="Q26" i="104"/>
  <c r="S25" i="104"/>
  <c r="R25" i="104"/>
  <c r="Q25" i="104"/>
  <c r="S24" i="104"/>
  <c r="R24" i="104"/>
  <c r="Q24" i="104"/>
  <c r="S23" i="104"/>
  <c r="R23" i="104"/>
  <c r="Q23" i="104"/>
  <c r="S22" i="104"/>
  <c r="R22" i="104"/>
  <c r="Q22" i="104"/>
  <c r="S21" i="104"/>
  <c r="R21" i="104"/>
  <c r="Q21" i="104"/>
  <c r="S20" i="104"/>
  <c r="R20" i="104"/>
  <c r="Q20" i="104"/>
  <c r="S19" i="104"/>
  <c r="R19" i="104"/>
  <c r="Q19" i="104"/>
  <c r="S18" i="104"/>
  <c r="R18" i="104"/>
  <c r="Q18" i="104"/>
  <c r="S17" i="104"/>
  <c r="R17" i="104"/>
  <c r="Q17" i="104"/>
  <c r="S16" i="104"/>
  <c r="R16" i="104"/>
  <c r="Q16" i="104"/>
  <c r="S15" i="104"/>
  <c r="R15" i="104"/>
  <c r="Q15" i="104"/>
  <c r="S14" i="104"/>
  <c r="R14" i="104"/>
  <c r="Q14" i="104"/>
  <c r="S13" i="104"/>
  <c r="R13" i="104"/>
  <c r="Q13" i="104"/>
  <c r="S12" i="104"/>
  <c r="R12" i="104"/>
  <c r="Q12" i="104"/>
  <c r="S11" i="104"/>
  <c r="R11" i="104"/>
  <c r="Q11" i="104"/>
  <c r="H18" i="103"/>
  <c r="G18" i="103"/>
  <c r="F18" i="103"/>
  <c r="E18" i="103"/>
  <c r="D18" i="103"/>
  <c r="C18" i="103"/>
  <c r="L16" i="103"/>
  <c r="L18" i="103" s="1"/>
  <c r="K16" i="103"/>
  <c r="K18" i="103" s="1"/>
  <c r="J16" i="103"/>
  <c r="J18" i="103" s="1"/>
  <c r="I16" i="103"/>
  <c r="I18" i="103" s="1"/>
  <c r="BS58" i="103"/>
  <c r="BR58" i="103"/>
  <c r="BQ58" i="103"/>
  <c r="BP58" i="103"/>
  <c r="BF58" i="103"/>
  <c r="BE58" i="103"/>
  <c r="BD58" i="103"/>
  <c r="BC58" i="103"/>
  <c r="AS58" i="103"/>
  <c r="AR58" i="103"/>
  <c r="AQ58" i="103"/>
  <c r="AP58" i="103"/>
  <c r="AF58" i="103"/>
  <c r="AE58" i="103"/>
  <c r="AD58" i="103"/>
  <c r="AC58" i="103"/>
  <c r="S58" i="103"/>
  <c r="R58" i="103"/>
  <c r="Q58" i="103"/>
  <c r="P58" i="103"/>
  <c r="F58" i="103"/>
  <c r="E58" i="103"/>
  <c r="D58" i="103"/>
  <c r="C58" i="103"/>
  <c r="BT57" i="103"/>
  <c r="T57" i="103"/>
  <c r="G57" i="103"/>
  <c r="BT56" i="103"/>
  <c r="BG56" i="103"/>
  <c r="BG58" i="103" s="1"/>
  <c r="AT56" i="103"/>
  <c r="AT58" i="103" s="1"/>
  <c r="AG56" i="103"/>
  <c r="AG58" i="103" s="1"/>
  <c r="T56" i="103"/>
  <c r="G56" i="103"/>
  <c r="G58" i="103" s="1"/>
  <c r="BS54" i="103"/>
  <c r="BR54" i="103"/>
  <c r="BP54" i="103"/>
  <c r="BF54" i="103"/>
  <c r="BE54" i="103"/>
  <c r="BC54" i="103"/>
  <c r="AS54" i="103"/>
  <c r="AR54" i="103"/>
  <c r="AP54" i="103"/>
  <c r="AF54" i="103"/>
  <c r="AE54" i="103"/>
  <c r="AC54" i="103"/>
  <c r="S54" i="103"/>
  <c r="R54" i="103"/>
  <c r="P54" i="103"/>
  <c r="F54" i="103"/>
  <c r="E54" i="103"/>
  <c r="C54" i="103"/>
  <c r="BT53" i="103"/>
  <c r="BG53" i="103"/>
  <c r="AT53" i="103"/>
  <c r="T53" i="103"/>
  <c r="BT52" i="103"/>
  <c r="BT54" i="103" s="1"/>
  <c r="BG52" i="103"/>
  <c r="BG54" i="103" s="1"/>
  <c r="AT52" i="103"/>
  <c r="AG52" i="103"/>
  <c r="AG54" i="103" s="1"/>
  <c r="T52" i="103"/>
  <c r="T54" i="103" s="1"/>
  <c r="G52" i="103"/>
  <c r="G54" i="103" s="1"/>
  <c r="BS50" i="103"/>
  <c r="BR50" i="103"/>
  <c r="BQ50" i="103"/>
  <c r="BP50" i="103"/>
  <c r="BF50" i="103"/>
  <c r="BE50" i="103"/>
  <c r="BD50" i="103"/>
  <c r="BC50" i="103"/>
  <c r="AS50" i="103"/>
  <c r="AR50" i="103"/>
  <c r="AQ50" i="103"/>
  <c r="AP50" i="103"/>
  <c r="AF50" i="103"/>
  <c r="AE50" i="103"/>
  <c r="AD50" i="103"/>
  <c r="AC50" i="103"/>
  <c r="S50" i="103"/>
  <c r="R50" i="103"/>
  <c r="Q50" i="103"/>
  <c r="P50" i="103"/>
  <c r="F50" i="103"/>
  <c r="E50" i="103"/>
  <c r="D50" i="103"/>
  <c r="C50" i="103"/>
  <c r="BT49" i="103"/>
  <c r="T49" i="103"/>
  <c r="BT48" i="103"/>
  <c r="BG48" i="103"/>
  <c r="BG50" i="103" s="1"/>
  <c r="AT48" i="103"/>
  <c r="AT50" i="103" s="1"/>
  <c r="AG48" i="103"/>
  <c r="AG50" i="103" s="1"/>
  <c r="T48" i="103"/>
  <c r="T50" i="103" s="1"/>
  <c r="G48" i="103"/>
  <c r="G50" i="103" s="1"/>
  <c r="S46" i="103"/>
  <c r="R46" i="103"/>
  <c r="Q46" i="103"/>
  <c r="P46" i="103"/>
  <c r="T45" i="103"/>
  <c r="T44" i="103"/>
  <c r="S42" i="103"/>
  <c r="R42" i="103"/>
  <c r="Q42" i="103"/>
  <c r="P42" i="103"/>
  <c r="T41" i="103"/>
  <c r="T40" i="103"/>
  <c r="S38" i="103"/>
  <c r="R38" i="103"/>
  <c r="Q38" i="103"/>
  <c r="P38" i="103"/>
  <c r="T37" i="103"/>
  <c r="T36" i="103"/>
  <c r="S34" i="103"/>
  <c r="R34" i="103"/>
  <c r="Q34" i="103"/>
  <c r="P34" i="103"/>
  <c r="T33" i="103"/>
  <c r="T32" i="103"/>
  <c r="S30" i="103"/>
  <c r="R30" i="103"/>
  <c r="Q30" i="103"/>
  <c r="P30" i="103"/>
  <c r="T29" i="103"/>
  <c r="T28" i="103"/>
  <c r="S26" i="103"/>
  <c r="R26" i="103"/>
  <c r="Q26" i="103"/>
  <c r="P26" i="103"/>
  <c r="AG25" i="103"/>
  <c r="T25" i="103"/>
  <c r="G25" i="103"/>
  <c r="T24" i="103"/>
  <c r="AA41" i="102"/>
  <c r="Z41" i="102"/>
  <c r="Y41" i="102"/>
  <c r="X41" i="102"/>
  <c r="W41" i="102"/>
  <c r="V41" i="102"/>
  <c r="U41" i="102"/>
  <c r="T41" i="102"/>
  <c r="S41" i="102"/>
  <c r="R41" i="102"/>
  <c r="Q41" i="102"/>
  <c r="P41" i="102"/>
  <c r="O41" i="102"/>
  <c r="N41" i="102"/>
  <c r="M41" i="102"/>
  <c r="L41" i="102"/>
  <c r="K41" i="102"/>
  <c r="J41" i="102"/>
  <c r="I41" i="102"/>
  <c r="H41" i="102"/>
  <c r="G41" i="102"/>
  <c r="F41" i="102"/>
  <c r="E41" i="102"/>
  <c r="D41" i="102"/>
  <c r="C41" i="102"/>
  <c r="AB40" i="102"/>
  <c r="AB41" i="102" s="1"/>
  <c r="AB23" i="102"/>
  <c r="AA23" i="102"/>
  <c r="Z23" i="102"/>
  <c r="Y23" i="102"/>
  <c r="X23" i="102"/>
  <c r="W23" i="102"/>
  <c r="V23" i="102"/>
  <c r="U23" i="102"/>
  <c r="T23" i="102"/>
  <c r="S23" i="102"/>
  <c r="R23" i="102"/>
  <c r="Q23" i="102"/>
  <c r="P23" i="102"/>
  <c r="O23" i="102"/>
  <c r="N23" i="102"/>
  <c r="M23" i="102"/>
  <c r="L23" i="102"/>
  <c r="K23" i="102"/>
  <c r="J23" i="102"/>
  <c r="I23" i="102"/>
  <c r="H23" i="102"/>
  <c r="G23" i="102"/>
  <c r="F23" i="102"/>
  <c r="E23" i="102"/>
  <c r="D23" i="102"/>
  <c r="C23" i="102"/>
  <c r="AB22" i="102"/>
  <c r="AB21" i="102"/>
  <c r="T58" i="103" l="1"/>
  <c r="AT54" i="103"/>
  <c r="T38" i="103"/>
  <c r="T46" i="103"/>
  <c r="BT58" i="103"/>
  <c r="T42" i="103"/>
  <c r="T30" i="103"/>
  <c r="T34" i="103"/>
  <c r="BT50" i="103"/>
  <c r="T26" i="103"/>
  <c r="E36" i="100" l="1"/>
  <c r="D36" i="100"/>
  <c r="L27" i="100"/>
  <c r="L26" i="100"/>
  <c r="L25" i="100"/>
  <c r="L24" i="100"/>
  <c r="L23" i="100"/>
  <c r="L22" i="100"/>
  <c r="L21" i="100"/>
  <c r="L20" i="100"/>
  <c r="L19" i="100"/>
  <c r="L18" i="100"/>
  <c r="L17" i="100"/>
  <c r="L16" i="100"/>
  <c r="L15" i="100"/>
  <c r="L14" i="100"/>
  <c r="L13" i="100"/>
  <c r="L12" i="100"/>
  <c r="L11" i="100"/>
  <c r="L10" i="100"/>
  <c r="F27" i="100" l="1"/>
  <c r="F26" i="100"/>
  <c r="F25" i="100"/>
  <c r="F24" i="100"/>
  <c r="F23" i="100"/>
  <c r="F22" i="100"/>
  <c r="F21" i="100"/>
  <c r="F20" i="100"/>
  <c r="F19" i="100"/>
  <c r="F18" i="100"/>
  <c r="F17" i="100"/>
  <c r="F16" i="100"/>
  <c r="F15" i="100"/>
  <c r="F14" i="100"/>
  <c r="F13" i="100"/>
  <c r="F12" i="100"/>
  <c r="F11" i="100"/>
  <c r="F10" i="100"/>
  <c r="X12" i="98"/>
  <c r="X13" i="98"/>
  <c r="X14" i="98"/>
  <c r="X15" i="98"/>
  <c r="X11" i="98"/>
  <c r="V12" i="98"/>
  <c r="V13" i="98"/>
  <c r="V14" i="98"/>
  <c r="V15" i="98"/>
  <c r="V11" i="98"/>
  <c r="J24" i="97"/>
  <c r="H24" i="97"/>
  <c r="G24" i="97"/>
  <c r="F24" i="97"/>
  <c r="E24" i="97"/>
  <c r="D24" i="97"/>
  <c r="K23" i="97"/>
  <c r="I23" i="97"/>
  <c r="C23" i="97"/>
  <c r="K22" i="97"/>
  <c r="I22" i="97"/>
  <c r="C22" i="97"/>
  <c r="K21" i="97"/>
  <c r="I21" i="97"/>
  <c r="C21" i="97"/>
  <c r="K20" i="97"/>
  <c r="I20" i="97"/>
  <c r="C20" i="97"/>
  <c r="K19" i="97"/>
  <c r="I19" i="97"/>
  <c r="I24" i="97" s="1"/>
  <c r="C19" i="97"/>
  <c r="K18" i="97"/>
  <c r="I18" i="97"/>
  <c r="C18" i="97"/>
  <c r="K17" i="97"/>
  <c r="I17" i="97"/>
  <c r="C17" i="97"/>
  <c r="C24" i="97" s="1"/>
  <c r="K16" i="97"/>
  <c r="K15" i="97"/>
  <c r="K14" i="97"/>
  <c r="K13" i="97"/>
  <c r="K12" i="97"/>
  <c r="K11" i="97"/>
  <c r="AK41" i="96"/>
  <c r="AI41" i="96"/>
  <c r="AH41" i="96"/>
  <c r="AG41" i="96"/>
  <c r="AF41" i="96"/>
  <c r="AE41" i="96"/>
  <c r="AD41" i="96"/>
  <c r="AC41" i="96"/>
  <c r="AB41" i="96"/>
  <c r="AA41" i="96"/>
  <c r="Z41" i="96"/>
  <c r="Y41" i="96"/>
  <c r="X41" i="96"/>
  <c r="W41" i="96"/>
  <c r="V41" i="96"/>
  <c r="U41" i="96"/>
  <c r="T41" i="96"/>
  <c r="S41" i="96"/>
  <c r="R41" i="96"/>
  <c r="Q41" i="96"/>
  <c r="P41" i="96"/>
  <c r="O41" i="96"/>
  <c r="N41" i="96"/>
  <c r="M41" i="96"/>
  <c r="L41" i="96"/>
  <c r="K41" i="96"/>
  <c r="J41" i="96"/>
  <c r="I41" i="96"/>
  <c r="H41" i="96"/>
  <c r="G41" i="96"/>
  <c r="F41" i="96"/>
  <c r="E41" i="96"/>
  <c r="D41" i="96"/>
  <c r="C41" i="96"/>
  <c r="E41" i="93"/>
  <c r="E40" i="93"/>
  <c r="E39" i="93"/>
  <c r="E38" i="93"/>
  <c r="E37" i="93"/>
  <c r="E36" i="93"/>
  <c r="E35" i="93"/>
  <c r="K24" i="97" l="1"/>
  <c r="L22" i="88" l="1"/>
  <c r="L21" i="88"/>
  <c r="L19" i="88"/>
  <c r="L20" i="88"/>
  <c r="J22" i="88"/>
  <c r="I22" i="88"/>
  <c r="H22" i="88"/>
  <c r="G22" i="88"/>
  <c r="F22" i="88"/>
  <c r="E22" i="88"/>
  <c r="D22" i="88"/>
  <c r="C22" i="88"/>
  <c r="AI503" i="86"/>
  <c r="AH503" i="86"/>
  <c r="AG503" i="86"/>
  <c r="AF503" i="86"/>
  <c r="AE503" i="86"/>
  <c r="AD503" i="86"/>
  <c r="AC503" i="86"/>
  <c r="AB503" i="86"/>
  <c r="AA503" i="86"/>
  <c r="Z503" i="86"/>
  <c r="Y503" i="86"/>
  <c r="X503" i="86"/>
  <c r="W503" i="86"/>
  <c r="V503" i="86"/>
  <c r="U503" i="86"/>
  <c r="T503" i="86"/>
  <c r="S503" i="86"/>
  <c r="R503" i="86"/>
  <c r="Q503" i="86"/>
  <c r="P503" i="86"/>
  <c r="O503" i="86"/>
  <c r="N503" i="86"/>
  <c r="M503" i="86"/>
  <c r="L503" i="86"/>
  <c r="K503" i="86"/>
  <c r="J503" i="86"/>
  <c r="I503" i="86"/>
  <c r="H503" i="86"/>
  <c r="G503" i="86"/>
  <c r="F503" i="86"/>
  <c r="E503" i="86"/>
  <c r="D503" i="86"/>
  <c r="AI502" i="86"/>
  <c r="AH502" i="86"/>
  <c r="AG502" i="86"/>
  <c r="AF502" i="86"/>
  <c r="AE502" i="86"/>
  <c r="AD502" i="86"/>
  <c r="AC502" i="86"/>
  <c r="AB502" i="86"/>
  <c r="AA502" i="86"/>
  <c r="Z502" i="86"/>
  <c r="Y502" i="86"/>
  <c r="X502" i="86"/>
  <c r="W502" i="86"/>
  <c r="V502" i="86"/>
  <c r="U502" i="86"/>
  <c r="T502" i="86"/>
  <c r="S502" i="86"/>
  <c r="R502" i="86"/>
  <c r="Q502" i="86"/>
  <c r="P502" i="86"/>
  <c r="O502" i="86"/>
  <c r="N502" i="86"/>
  <c r="M502" i="86"/>
  <c r="L502" i="86"/>
  <c r="K502" i="86"/>
  <c r="J502" i="86"/>
  <c r="I502" i="86"/>
  <c r="H502" i="86"/>
  <c r="G502" i="86"/>
  <c r="F502" i="86"/>
  <c r="E502" i="86"/>
  <c r="D502" i="86"/>
  <c r="AI501" i="86"/>
  <c r="AH501" i="86"/>
  <c r="AG501" i="86"/>
  <c r="AF501" i="86"/>
  <c r="AE501" i="86"/>
  <c r="AD501" i="86"/>
  <c r="AC501" i="86"/>
  <c r="AB501" i="86"/>
  <c r="AA501" i="86"/>
  <c r="Z501" i="86"/>
  <c r="Y501" i="86"/>
  <c r="X501" i="86"/>
  <c r="W501" i="86"/>
  <c r="V501" i="86"/>
  <c r="U501" i="86"/>
  <c r="T501" i="86"/>
  <c r="S501" i="86"/>
  <c r="R501" i="86"/>
  <c r="Q501" i="86"/>
  <c r="P501" i="86"/>
  <c r="O501" i="86"/>
  <c r="N501" i="86"/>
  <c r="M501" i="86"/>
  <c r="L501" i="86"/>
  <c r="K501" i="86"/>
  <c r="J501" i="86"/>
  <c r="I501" i="86"/>
  <c r="H501" i="86"/>
  <c r="G501" i="86"/>
  <c r="F501" i="86"/>
  <c r="E501" i="86"/>
  <c r="D501" i="86"/>
  <c r="AI500" i="86"/>
  <c r="AH500" i="86"/>
  <c r="AG500" i="86"/>
  <c r="AF500" i="86"/>
  <c r="AE500" i="86"/>
  <c r="AD500" i="86"/>
  <c r="AC500" i="86"/>
  <c r="AB500" i="86"/>
  <c r="AA500" i="86"/>
  <c r="Z500" i="86"/>
  <c r="Y500" i="86"/>
  <c r="X500" i="86"/>
  <c r="W500" i="86"/>
  <c r="V500" i="86"/>
  <c r="U500" i="86"/>
  <c r="T500" i="86"/>
  <c r="S500" i="86"/>
  <c r="R500" i="86"/>
  <c r="Q500" i="86"/>
  <c r="P500" i="86"/>
  <c r="O500" i="86"/>
  <c r="N500" i="86"/>
  <c r="M500" i="86"/>
  <c r="L500" i="86"/>
  <c r="K500" i="86"/>
  <c r="J500" i="86"/>
  <c r="I500" i="86"/>
  <c r="H500" i="86"/>
  <c r="G500" i="86"/>
  <c r="F500" i="86"/>
  <c r="E500" i="86"/>
  <c r="D500" i="86"/>
  <c r="AI499" i="86"/>
  <c r="AH499" i="86"/>
  <c r="AG499" i="86"/>
  <c r="AF499" i="86"/>
  <c r="AF504" i="86" s="1"/>
  <c r="AE499" i="86"/>
  <c r="AD499" i="86"/>
  <c r="AC499" i="86"/>
  <c r="AB499" i="86"/>
  <c r="AB504" i="86" s="1"/>
  <c r="AA499" i="86"/>
  <c r="Z499" i="86"/>
  <c r="Y499" i="86"/>
  <c r="X499" i="86"/>
  <c r="W499" i="86"/>
  <c r="V499" i="86"/>
  <c r="U499" i="86"/>
  <c r="T499" i="86"/>
  <c r="S499" i="86"/>
  <c r="R499" i="86"/>
  <c r="Q499" i="86"/>
  <c r="P499" i="86"/>
  <c r="P504" i="86" s="1"/>
  <c r="O499" i="86"/>
  <c r="N499" i="86"/>
  <c r="M499" i="86"/>
  <c r="L499" i="86"/>
  <c r="L504" i="86" s="1"/>
  <c r="K499" i="86"/>
  <c r="J499" i="86"/>
  <c r="I499" i="86"/>
  <c r="H499" i="86"/>
  <c r="G499" i="86"/>
  <c r="F499" i="86"/>
  <c r="E499" i="86"/>
  <c r="D499" i="86"/>
  <c r="D504" i="86" l="1"/>
  <c r="H504" i="86"/>
  <c r="T504" i="86"/>
  <c r="X504" i="86"/>
  <c r="I504" i="86"/>
  <c r="Q504" i="86"/>
  <c r="AG504" i="86"/>
  <c r="F504" i="86"/>
  <c r="J504" i="86"/>
  <c r="N504" i="86"/>
  <c r="R504" i="86"/>
  <c r="V504" i="86"/>
  <c r="Z504" i="86"/>
  <c r="AD504" i="86"/>
  <c r="AH504" i="86"/>
  <c r="M504" i="86"/>
  <c r="Y504" i="86"/>
  <c r="G504" i="86"/>
  <c r="K504" i="86"/>
  <c r="O504" i="86"/>
  <c r="S504" i="86"/>
  <c r="W504" i="86"/>
  <c r="AA504" i="86"/>
  <c r="AE504" i="86"/>
  <c r="AI504" i="86"/>
  <c r="E504" i="86"/>
  <c r="U504" i="86"/>
  <c r="AC504" i="86"/>
  <c r="X31" i="81" l="1"/>
  <c r="W31" i="81"/>
  <c r="X44" i="80"/>
  <c r="W44" i="80"/>
  <c r="V44" i="80"/>
  <c r="U44" i="80"/>
  <c r="T44" i="80"/>
  <c r="S44" i="80"/>
  <c r="R44" i="80"/>
  <c r="Q44" i="80"/>
  <c r="P44" i="80"/>
  <c r="O44" i="80"/>
  <c r="N44" i="80"/>
  <c r="M44" i="80"/>
  <c r="L44" i="80"/>
  <c r="K44" i="80"/>
  <c r="J44" i="80"/>
  <c r="I44" i="80"/>
  <c r="H44" i="80"/>
  <c r="G44" i="80"/>
  <c r="F44" i="80"/>
  <c r="E44" i="80"/>
  <c r="D44" i="80"/>
  <c r="C44" i="80"/>
  <c r="X42" i="80"/>
  <c r="W42" i="80"/>
  <c r="V42" i="80"/>
  <c r="U42" i="80"/>
  <c r="T42" i="80"/>
  <c r="S42" i="80"/>
  <c r="R42" i="80"/>
  <c r="Q42" i="80"/>
  <c r="P42" i="80"/>
  <c r="O42" i="80"/>
  <c r="N42" i="80"/>
  <c r="M42" i="80"/>
  <c r="L42" i="80"/>
  <c r="K42" i="80"/>
  <c r="J42" i="80"/>
  <c r="I42" i="80"/>
  <c r="H42" i="80"/>
  <c r="G42" i="80"/>
  <c r="F42" i="80"/>
  <c r="E42" i="80"/>
  <c r="D42" i="80"/>
  <c r="C42" i="80"/>
  <c r="X40" i="80"/>
  <c r="W40" i="80"/>
  <c r="V40" i="80"/>
  <c r="U40" i="80"/>
  <c r="T40" i="80"/>
  <c r="S40" i="80"/>
  <c r="R40" i="80"/>
  <c r="Q40" i="80"/>
  <c r="P40" i="80"/>
  <c r="O40" i="80"/>
  <c r="N40" i="80"/>
  <c r="M40" i="80"/>
  <c r="L40" i="80"/>
  <c r="K40" i="80"/>
  <c r="J40" i="80"/>
  <c r="I40" i="80"/>
  <c r="H40" i="80"/>
  <c r="G40" i="80"/>
  <c r="F40" i="80"/>
  <c r="E40" i="80"/>
  <c r="D40" i="80"/>
  <c r="C40" i="80"/>
  <c r="X38" i="80"/>
  <c r="W38" i="80"/>
  <c r="V38" i="80"/>
  <c r="U38" i="80"/>
  <c r="T38" i="80"/>
  <c r="S38" i="80"/>
  <c r="R38" i="80"/>
  <c r="Q38" i="80"/>
  <c r="P38" i="80"/>
  <c r="O38" i="80"/>
  <c r="N38" i="80"/>
  <c r="M38" i="80"/>
  <c r="L38" i="80"/>
  <c r="K38" i="80"/>
  <c r="J38" i="80"/>
  <c r="I38" i="80"/>
  <c r="H38" i="80"/>
  <c r="G38" i="80"/>
  <c r="F38" i="80"/>
  <c r="E38" i="80"/>
  <c r="D38" i="80"/>
  <c r="C38" i="80"/>
  <c r="X36" i="80"/>
  <c r="W36" i="80"/>
  <c r="V36" i="80"/>
  <c r="U36" i="80"/>
  <c r="T36" i="80"/>
  <c r="S36" i="80"/>
  <c r="R36" i="80"/>
  <c r="Q36" i="80"/>
  <c r="P36" i="80"/>
  <c r="O36" i="80"/>
  <c r="N36" i="80"/>
  <c r="M36" i="80"/>
  <c r="L36" i="80"/>
  <c r="K36" i="80"/>
  <c r="J36" i="80"/>
  <c r="I36" i="80"/>
  <c r="H36" i="80"/>
  <c r="G36" i="80"/>
  <c r="F36" i="80"/>
  <c r="E36" i="80"/>
  <c r="D36" i="80"/>
  <c r="C36" i="80"/>
  <c r="X34" i="80"/>
  <c r="W34" i="80"/>
  <c r="V34" i="80"/>
  <c r="U34" i="80"/>
  <c r="T34" i="80"/>
  <c r="S34" i="80"/>
  <c r="R34" i="80"/>
  <c r="Q34" i="80"/>
  <c r="P34" i="80"/>
  <c r="O34" i="80"/>
  <c r="N34" i="80"/>
  <c r="M34" i="80"/>
  <c r="L34" i="80"/>
  <c r="K34" i="80"/>
  <c r="J34" i="80"/>
  <c r="I34" i="80"/>
  <c r="H34" i="80"/>
  <c r="G34" i="80"/>
  <c r="F34" i="80"/>
  <c r="E34" i="80"/>
  <c r="D34" i="80"/>
  <c r="C34" i="80"/>
  <c r="X32" i="80"/>
  <c r="W32" i="80"/>
  <c r="V32" i="80"/>
  <c r="U32" i="80"/>
  <c r="T32" i="80"/>
  <c r="S32" i="80"/>
  <c r="R32" i="80"/>
  <c r="Q32" i="80"/>
  <c r="P32" i="80"/>
  <c r="O32" i="80"/>
  <c r="N32" i="80"/>
  <c r="M32" i="80"/>
  <c r="L32" i="80"/>
  <c r="K32" i="80"/>
  <c r="J32" i="80"/>
  <c r="I32" i="80"/>
  <c r="H32" i="80"/>
  <c r="G32" i="80"/>
  <c r="F32" i="80"/>
  <c r="E32" i="80"/>
  <c r="D32" i="80"/>
  <c r="C32" i="80"/>
  <c r="X26" i="80"/>
  <c r="W26" i="80"/>
  <c r="V26" i="80"/>
  <c r="U26" i="80"/>
  <c r="T26" i="80"/>
  <c r="S26" i="80"/>
  <c r="R26" i="80"/>
  <c r="Q26" i="80"/>
  <c r="P26" i="80"/>
  <c r="O26" i="80"/>
  <c r="N26" i="80"/>
  <c r="M26" i="80"/>
  <c r="L26" i="80"/>
  <c r="K26" i="80"/>
  <c r="J26" i="80"/>
  <c r="I26" i="80"/>
  <c r="H26" i="80"/>
  <c r="G26" i="80"/>
  <c r="F26" i="80"/>
  <c r="E26" i="80"/>
  <c r="D26" i="80"/>
  <c r="C26" i="80"/>
  <c r="X24" i="80"/>
  <c r="W24" i="80"/>
  <c r="V24" i="80"/>
  <c r="U24" i="80"/>
  <c r="T24" i="80"/>
  <c r="S24" i="80"/>
  <c r="R24" i="80"/>
  <c r="Q24" i="80"/>
  <c r="P24" i="80"/>
  <c r="O24" i="80"/>
  <c r="N24" i="80"/>
  <c r="M24" i="80"/>
  <c r="L24" i="80"/>
  <c r="K24" i="80"/>
  <c r="J24" i="80"/>
  <c r="I24" i="80"/>
  <c r="H24" i="80"/>
  <c r="G24" i="80"/>
  <c r="F24" i="80"/>
  <c r="E24" i="80"/>
  <c r="D24" i="80"/>
  <c r="C24" i="80"/>
  <c r="X22" i="80"/>
  <c r="W22" i="80"/>
  <c r="V22" i="80"/>
  <c r="U22" i="80"/>
  <c r="T22" i="80"/>
  <c r="S22" i="80"/>
  <c r="R22" i="80"/>
  <c r="Q22" i="80"/>
  <c r="P22" i="80"/>
  <c r="O22" i="80"/>
  <c r="N22" i="80"/>
  <c r="M22" i="80"/>
  <c r="L22" i="80"/>
  <c r="K22" i="80"/>
  <c r="J22" i="80"/>
  <c r="I22" i="80"/>
  <c r="H22" i="80"/>
  <c r="G22" i="80"/>
  <c r="F22" i="80"/>
  <c r="E22" i="80"/>
  <c r="D22" i="80"/>
  <c r="C22" i="80"/>
  <c r="X20" i="80"/>
  <c r="W20" i="80"/>
  <c r="V20" i="80"/>
  <c r="U20" i="80"/>
  <c r="T20" i="80"/>
  <c r="S20" i="80"/>
  <c r="R20" i="80"/>
  <c r="Q20" i="80"/>
  <c r="P20" i="80"/>
  <c r="O20" i="80"/>
  <c r="N20" i="80"/>
  <c r="M20" i="80"/>
  <c r="L20" i="80"/>
  <c r="K20" i="80"/>
  <c r="J20" i="80"/>
  <c r="I20" i="80"/>
  <c r="H20" i="80"/>
  <c r="G20" i="80"/>
  <c r="F20" i="80"/>
  <c r="E20" i="80"/>
  <c r="D20" i="80"/>
  <c r="C20" i="80"/>
  <c r="X18" i="80"/>
  <c r="W18" i="80"/>
  <c r="V18" i="80"/>
  <c r="U18" i="80"/>
  <c r="T18" i="80"/>
  <c r="S18" i="80"/>
  <c r="R18" i="80"/>
  <c r="Q18" i="80"/>
  <c r="P18" i="80"/>
  <c r="O18" i="80"/>
  <c r="N18" i="80"/>
  <c r="M18" i="80"/>
  <c r="L18" i="80"/>
  <c r="K18" i="80"/>
  <c r="J18" i="80"/>
  <c r="I18" i="80"/>
  <c r="H18" i="80"/>
  <c r="G18" i="80"/>
  <c r="F18" i="80"/>
  <c r="E18" i="80"/>
  <c r="D18" i="80"/>
  <c r="C18" i="80"/>
  <c r="X16" i="80"/>
  <c r="W16" i="80"/>
  <c r="V16" i="80"/>
  <c r="U16" i="80"/>
  <c r="T16" i="80"/>
  <c r="S16" i="80"/>
  <c r="R16" i="80"/>
  <c r="Q16" i="80"/>
  <c r="P16" i="80"/>
  <c r="O16" i="80"/>
  <c r="N16" i="80"/>
  <c r="M16" i="80"/>
  <c r="L16" i="80"/>
  <c r="K16" i="80"/>
  <c r="J16" i="80"/>
  <c r="I16" i="80"/>
  <c r="H16" i="80"/>
  <c r="G16" i="80"/>
  <c r="F16" i="80"/>
  <c r="E16" i="80"/>
  <c r="D16" i="80"/>
  <c r="C16" i="80"/>
  <c r="X14" i="80"/>
  <c r="W14" i="80"/>
  <c r="V14" i="80"/>
  <c r="U14" i="80"/>
  <c r="T14" i="80"/>
  <c r="S14" i="80"/>
  <c r="R14" i="80"/>
  <c r="Q14" i="80"/>
  <c r="P14" i="80"/>
  <c r="O14" i="80"/>
  <c r="N14" i="80"/>
  <c r="M14" i="80"/>
  <c r="L14" i="80"/>
  <c r="K14" i="80"/>
  <c r="J14" i="80"/>
  <c r="I14" i="80"/>
  <c r="H14" i="80"/>
  <c r="G14" i="80"/>
  <c r="F14" i="80"/>
  <c r="E14" i="80"/>
  <c r="D14" i="80"/>
  <c r="C14" i="80"/>
  <c r="L12" i="80"/>
  <c r="K12" i="80"/>
  <c r="J12" i="80"/>
  <c r="I12" i="80"/>
  <c r="H12" i="80"/>
  <c r="G12" i="80"/>
  <c r="F12" i="80"/>
  <c r="E12" i="80"/>
  <c r="D12" i="80"/>
  <c r="C12" i="80"/>
  <c r="D21" i="78" l="1"/>
</calcChain>
</file>

<file path=xl/comments1.xml><?xml version="1.0" encoding="utf-8"?>
<comments xmlns="http://schemas.openxmlformats.org/spreadsheetml/2006/main">
  <authors>
    <author>TRAGSA</author>
    <author>AMG</author>
  </authors>
  <commentList>
    <comment ref="O19" authorId="0" shapeId="0">
      <text>
        <r>
          <rPr>
            <sz val="8"/>
            <color indexed="81"/>
            <rFont val="Tahoma"/>
            <family val="2"/>
          </rPr>
          <t>Parece que faltan los datos de visitas al Centro de Ses Salines, inaugurado en julio de 2008.</t>
        </r>
      </text>
    </comment>
    <comment ref="P19" authorId="0" shapeId="0">
      <text>
        <r>
          <rPr>
            <sz val="8"/>
            <color indexed="81"/>
            <rFont val="Tahoma"/>
            <family val="2"/>
          </rPr>
          <t>Parece que faltan los datos de visitas al Centro de Ses Salines, inaugurado en julio de 2008.</t>
        </r>
      </text>
    </comment>
    <comment ref="Q19" authorId="0" shapeId="0">
      <text>
        <r>
          <rPr>
            <sz val="8"/>
            <color indexed="81"/>
            <rFont val="Tahoma"/>
            <family val="2"/>
          </rPr>
          <t>Incluye datos de visitantes al Centro de Ses Salines, facilitados por la directora del PN en junio de 2016.</t>
        </r>
      </text>
    </comment>
    <comment ref="R19" authorId="0" shapeId="0">
      <text>
        <r>
          <rPr>
            <sz val="8"/>
            <color indexed="81"/>
            <rFont val="Tahoma"/>
            <family val="2"/>
          </rPr>
          <t>Incluye datos de visitantes al Centro de Ses Salines, facilitados por la directora del PN en junio de 2016.</t>
        </r>
      </text>
    </comment>
    <comment ref="S19" authorId="0" shapeId="0">
      <text>
        <r>
          <rPr>
            <sz val="8"/>
            <color indexed="81"/>
            <rFont val="Tahoma"/>
            <family val="2"/>
          </rPr>
          <t>Incluye datos de visitantes al Centro de Ses Salines, corregidos en junio de 2016 con nueva información suministrada por la directora actual.</t>
        </r>
      </text>
    </comment>
    <comment ref="T19" authorId="0" shapeId="0">
      <text>
        <r>
          <rPr>
            <sz val="8"/>
            <color indexed="81"/>
            <rFont val="Tahoma"/>
            <family val="2"/>
          </rPr>
          <t>Incluye datos de visitantes al Centro de Ses Salines, facilitados por la directora del PN en junio de 2016.</t>
        </r>
      </text>
    </comment>
    <comment ref="U19" authorId="0" shapeId="0">
      <text>
        <r>
          <rPr>
            <sz val="8"/>
            <color indexed="81"/>
            <rFont val="Tahoma"/>
            <family val="2"/>
          </rPr>
          <t>Incluye datos de visitantes al Centro de Ses Salines.</t>
        </r>
      </text>
    </comment>
    <comment ref="V19" authorId="0" shapeId="0">
      <text>
        <r>
          <rPr>
            <sz val="8"/>
            <color indexed="81"/>
            <rFont val="Tahoma"/>
            <family val="2"/>
          </rPr>
          <t>Incluye datos de visitantes al Centro de Ses Salines, facilitados por la directora del PN en junio de 2016.</t>
        </r>
      </text>
    </comment>
    <comment ref="W19" authorId="0" shapeId="0">
      <text>
        <r>
          <rPr>
            <sz val="8"/>
            <color indexed="81"/>
            <rFont val="Tahoma"/>
            <family val="2"/>
          </rPr>
          <t xml:space="preserve">Visitantes a la isla: 93.754.
Visitantes al Centro de Ses Salines: 27.435 (corregido este dato por error en los visitantes al centro de Ses Salines)
</t>
        </r>
      </text>
    </comment>
    <comment ref="X19" authorId="0" shapeId="0">
      <text>
        <r>
          <rPr>
            <sz val="9"/>
            <color indexed="81"/>
            <rFont val="Tahoma"/>
            <family val="2"/>
          </rPr>
          <t xml:space="preserve">Visitantes a la isla: 101.197.
Visitantes al Centro de Ses Salines: 24.946
</t>
        </r>
      </text>
    </comment>
    <comment ref="Y19" authorId="1" shapeId="0">
      <text>
        <r>
          <rPr>
            <b/>
            <sz val="9"/>
            <color indexed="81"/>
            <rFont val="Tahoma"/>
            <family val="2"/>
          </rPr>
          <t>AMG:</t>
        </r>
        <r>
          <rPr>
            <sz val="9"/>
            <color indexed="81"/>
            <rFont val="Tahoma"/>
            <family val="2"/>
          </rPr>
          <t xml:space="preserve">
Visitas al archipiélago: 95.604
Visitas al Centro de Visitantes: 22.628</t>
        </r>
      </text>
    </comment>
    <comment ref="V21" authorId="0" shapeId="0">
      <text>
        <r>
          <rPr>
            <b/>
            <sz val="9"/>
            <color indexed="81"/>
            <rFont val="Tahoma"/>
            <family val="2"/>
          </rPr>
          <t>Nov16: cambio del dato por solicitud de Sierra Nevada</t>
        </r>
      </text>
    </comment>
    <comment ref="Y21" authorId="1" shapeId="0">
      <text>
        <r>
          <rPr>
            <b/>
            <sz val="9"/>
            <color indexed="81"/>
            <rFont val="Tahoma"/>
            <family val="2"/>
          </rPr>
          <t>AMG:</t>
        </r>
        <r>
          <rPr>
            <sz val="9"/>
            <color indexed="81"/>
            <rFont val="Tahoma"/>
            <family val="2"/>
          </rPr>
          <t xml:space="preserve">
Dato provisional a falta de conocer las cifras reales de las visitas a los jardines botánicos.</t>
        </r>
      </text>
    </comment>
    <comment ref="Z23" authorId="1" shapeId="0">
      <text>
        <r>
          <rPr>
            <b/>
            <sz val="9"/>
            <color indexed="81"/>
            <rFont val="Tahoma"/>
            <family val="2"/>
          </rPr>
          <t>AMG:</t>
        </r>
        <r>
          <rPr>
            <sz val="9"/>
            <color indexed="81"/>
            <rFont val="Tahoma"/>
            <family val="2"/>
          </rPr>
          <t xml:space="preserve">
cambio metodológico, estimando con contadores en vez de usar extensión de datos de centros de visitantes como en años anteriores</t>
        </r>
      </text>
    </comment>
    <comment ref="W24" authorId="0" shapeId="0">
      <text>
        <r>
          <rPr>
            <sz val="8"/>
            <color indexed="81"/>
            <rFont val="Tahoma"/>
            <family val="2"/>
          </rPr>
          <t>El descenso en el número se debe a un cambio de modelo en el cálculo que ahora permite dar un número más ajustado.</t>
        </r>
      </text>
    </comment>
    <comment ref="X24" authorId="0" shapeId="0">
      <text>
        <r>
          <rPr>
            <sz val="9"/>
            <color indexed="81"/>
            <rFont val="Tahoma"/>
            <family val="2"/>
          </rPr>
          <t>En mayo 2018 dieron 2.691.890, y así se informó en diferentes instancias. En Dic18, en la ficha de la Memoria dieron el nuevo dato.</t>
        </r>
      </text>
    </comment>
  </commentList>
</comments>
</file>

<file path=xl/sharedStrings.xml><?xml version="1.0" encoding="utf-8"?>
<sst xmlns="http://schemas.openxmlformats.org/spreadsheetml/2006/main" count="5521" uniqueCount="2095">
  <si>
    <t xml:space="preserve">2.1 Aire y Clima </t>
  </si>
  <si>
    <t>Emisiones de gases de efecto invernadero totales y por habitante y PIB</t>
  </si>
  <si>
    <t>Emisisiones totales nacionales (kt)</t>
  </si>
  <si>
    <t xml:space="preserve">SOx </t>
  </si>
  <si>
    <t xml:space="preserve">NOx </t>
  </si>
  <si>
    <t xml:space="preserve">NH3 </t>
  </si>
  <si>
    <t>NMVOC</t>
  </si>
  <si>
    <t>CO</t>
  </si>
  <si>
    <t>CH4</t>
  </si>
  <si>
    <t>PM2,5</t>
  </si>
  <si>
    <t>PM10</t>
  </si>
  <si>
    <t>Fuente:</t>
  </si>
  <si>
    <t>Número de zonas de calidad del aire clasificadas según cumplimiento de valores legislados</t>
  </si>
  <si>
    <t>AÑOS</t>
  </si>
  <si>
    <t>Años</t>
  </si>
  <si>
    <t>&gt;VLH</t>
  </si>
  <si>
    <t>≤ VLH</t>
  </si>
  <si>
    <t>&gt;VLA</t>
  </si>
  <si>
    <t>≤ VLA</t>
  </si>
  <si>
    <t>Total</t>
  </si>
  <si>
    <t>&gt;VLD</t>
  </si>
  <si>
    <t>≤ VLD antes de descuentos</t>
  </si>
  <si>
    <t>≤ VLD por descuentos</t>
  </si>
  <si>
    <t>&lt;=VLA antes de descuentos</t>
  </si>
  <si>
    <t>&lt;=VLA por descuentos</t>
  </si>
  <si>
    <t>&lt; OLP</t>
  </si>
  <si>
    <t>&gt;VO</t>
  </si>
  <si>
    <t>2018-2019</t>
  </si>
  <si>
    <t>2020-2021</t>
  </si>
  <si>
    <r>
      <t xml:space="preserve">Ministerio para la Transición Ecológica y el Reto Demográfico. (s.f.). </t>
    </r>
    <r>
      <rPr>
        <i/>
        <sz val="11"/>
        <color rgb="FF000000"/>
        <rFont val="Calibri"/>
        <family val="2"/>
        <scheme val="minor"/>
      </rPr>
      <t>Base de Datos de Calidad del Aire.</t>
    </r>
    <r>
      <rPr>
        <sz val="11"/>
        <color rgb="FF000000"/>
        <rFont val="Calibri"/>
        <family val="2"/>
        <scheme val="minor"/>
      </rPr>
      <t xml:space="preserve"> Datos facilitados mediante petición expresa por la Subdirección General de Aire Limpio y Sostenibilidad Industrial de la Dirección General de Calidad y Evaluación Ambiental (MITECO).</t>
    </r>
  </si>
  <si>
    <t>Nivel medio de exposición PM2,5 (IME PM2,5)</t>
  </si>
  <si>
    <t>PM2.5</t>
  </si>
  <si>
    <t>IME (media trienal)</t>
  </si>
  <si>
    <t>% reducción respecto a 2011</t>
  </si>
  <si>
    <t>--</t>
  </si>
  <si>
    <t>2009-2010-2011</t>
  </si>
  <si>
    <t>2010-2011-2012</t>
  </si>
  <si>
    <t>2011-2012-2013</t>
  </si>
  <si>
    <t>2012-2013-2014</t>
  </si>
  <si>
    <t>2013-2014-2015</t>
  </si>
  <si>
    <t>2014-2015-2016</t>
  </si>
  <si>
    <t>2015-2016-2017</t>
  </si>
  <si>
    <t>2016-2017-2018</t>
  </si>
  <si>
    <t>2017-2018-2019</t>
  </si>
  <si>
    <t>2018-2019-2020</t>
  </si>
  <si>
    <t>2019-2020-2021</t>
  </si>
  <si>
    <t>Calidad del aire de fondo regional: concentraciones medias de SO2, NO2, PM2,5, PM10 y O3</t>
  </si>
  <si>
    <r>
      <t>Concentración media de las medias anuales (µg/m</t>
    </r>
    <r>
      <rPr>
        <b/>
        <vertAlign val="superscript"/>
        <sz val="11"/>
        <rFont val="Calibri"/>
        <family val="2"/>
        <scheme val="minor"/>
      </rPr>
      <t>3</t>
    </r>
    <r>
      <rPr>
        <b/>
        <sz val="11"/>
        <rFont val="Calibri"/>
        <family val="2"/>
        <scheme val="minor"/>
      </rPr>
      <t>).</t>
    </r>
  </si>
  <si>
    <r>
      <t>Fuente:</t>
    </r>
    <r>
      <rPr>
        <b/>
        <sz val="11"/>
        <color rgb="FF000000"/>
        <rFont val="Calibri"/>
        <family val="2"/>
      </rPr>
      <t xml:space="preserve"> </t>
    </r>
    <r>
      <rPr>
        <sz val="11"/>
        <color rgb="FF000000"/>
        <rFont val="Calibri"/>
        <family val="2"/>
      </rPr>
      <t/>
    </r>
  </si>
  <si>
    <t>Consumo e intensidad de energía primaria y final</t>
  </si>
  <si>
    <t>Consumo de energía primaria</t>
  </si>
  <si>
    <t>2000</t>
  </si>
  <si>
    <t>2001</t>
  </si>
  <si>
    <t>2002</t>
  </si>
  <si>
    <t>2003</t>
  </si>
  <si>
    <t>2004</t>
  </si>
  <si>
    <t>2005</t>
  </si>
  <si>
    <t>2006</t>
  </si>
  <si>
    <t>2007</t>
  </si>
  <si>
    <t>2008</t>
  </si>
  <si>
    <t>2009</t>
  </si>
  <si>
    <t>2010</t>
  </si>
  <si>
    <t>2011</t>
  </si>
  <si>
    <t>2012</t>
  </si>
  <si>
    <t>2013</t>
  </si>
  <si>
    <t>2014</t>
  </si>
  <si>
    <t>2015</t>
  </si>
  <si>
    <t>2016</t>
  </si>
  <si>
    <t>2017</t>
  </si>
  <si>
    <t>2018</t>
  </si>
  <si>
    <t>2019</t>
  </si>
  <si>
    <t>E. Primaria (ktep)</t>
  </si>
  <si>
    <t>E. Primaria (Mtep)</t>
  </si>
  <si>
    <t>Carbón</t>
  </si>
  <si>
    <t>Carbón (Mtep)</t>
  </si>
  <si>
    <t>Productos petrolíferos</t>
  </si>
  <si>
    <t>Productos petrolíferos (Mtep)</t>
  </si>
  <si>
    <t>Gas natural</t>
  </si>
  <si>
    <t>Gas natural (Mtep)</t>
  </si>
  <si>
    <t>Energías renovables</t>
  </si>
  <si>
    <t>Energías renovables (Mtep)</t>
  </si>
  <si>
    <t>Residuos no renovables</t>
  </si>
  <si>
    <t>Residuos no renovables (Mtep)</t>
  </si>
  <si>
    <t>Energía nuclear</t>
  </si>
  <si>
    <t>Energía nuclear (Mtep)</t>
  </si>
  <si>
    <t>Saldo eléctrico</t>
  </si>
  <si>
    <t>Saldo eléctrico (Mtep)</t>
  </si>
  <si>
    <t>Consumo de energía final</t>
  </si>
  <si>
    <t>E. Final (ktep)</t>
  </si>
  <si>
    <t>E. Final (Mtep)</t>
  </si>
  <si>
    <t>Energía eléctrica</t>
  </si>
  <si>
    <t>Energía eléctrica (Mtep)</t>
  </si>
  <si>
    <t>Indicadores: Macro</t>
  </si>
  <si>
    <r>
      <t xml:space="preserve">Intensidad de Energía Primaria </t>
    </r>
    <r>
      <rPr>
        <b/>
        <vertAlign val="superscript"/>
        <sz val="10"/>
        <rFont val="Calibri"/>
        <family val="2"/>
        <scheme val="minor"/>
      </rPr>
      <t>(1)</t>
    </r>
  </si>
  <si>
    <r>
      <t xml:space="preserve">Intensidad de Energía Final </t>
    </r>
    <r>
      <rPr>
        <b/>
        <vertAlign val="superscript"/>
        <sz val="10"/>
        <rFont val="Calibri"/>
        <family val="2"/>
        <scheme val="minor"/>
      </rPr>
      <t>(2)</t>
    </r>
  </si>
  <si>
    <t>(1) Se incluyen los consumos asociados a usos no energéticos en el consumo de energía primaria.</t>
  </si>
  <si>
    <t>(2) Se excluyen los consumos asociados a usos no energéticos del consumo de energía final en línea con el procedimiento metodológico aplicado por EUROSTAT.</t>
  </si>
  <si>
    <t>Generación de electricidad de origen renovable y potencia instalada de energía eléctrica de origen renovable</t>
  </si>
  <si>
    <t>2020</t>
  </si>
  <si>
    <t>2021</t>
  </si>
  <si>
    <t>Renovable</t>
  </si>
  <si>
    <t>Generación de energía eléctrica total</t>
  </si>
  <si>
    <t>% electricidad origen renovable</t>
  </si>
  <si>
    <t>Generación de energía eléctrica total y porcentaje de origen renovable en España</t>
  </si>
  <si>
    <t>Potencia instalada de energía eléctrica de origen renovable (MW) en España</t>
  </si>
  <si>
    <t>Mwe</t>
  </si>
  <si>
    <t>Hydro</t>
  </si>
  <si>
    <t>Solar photovoltaic</t>
  </si>
  <si>
    <t>Solar thermal</t>
  </si>
  <si>
    <t>Tide, wave and ocean</t>
  </si>
  <si>
    <t>Wind</t>
  </si>
  <si>
    <t>Municipal waste</t>
  </si>
  <si>
    <t>Solid biofuels</t>
  </si>
  <si>
    <t>Biogases</t>
  </si>
  <si>
    <t>Other liquid biofuels</t>
  </si>
  <si>
    <t>Garantías de origen y etiquetado de electricidad</t>
  </si>
  <si>
    <t xml:space="preserve">Resumen Garantías de Origen </t>
  </si>
  <si>
    <t xml:space="preserve">Nº instalaciones </t>
  </si>
  <si>
    <t>Potencia MW</t>
  </si>
  <si>
    <t>Garantías solicitadas GWh</t>
  </si>
  <si>
    <t>Garantías expedidas GWh</t>
  </si>
  <si>
    <t>Garantías redimidas GWh</t>
  </si>
  <si>
    <t>NOTA: A partir del año 2012, las garantías solicitadas para exportar no están descontadas de las garantías expedidas en la estadística están incluidas las solicitudes que han sido denegadas GdO's redimidas consumidor final ( Cogen. AE. Y Renovables)</t>
  </si>
  <si>
    <t>NOTA 2020: Se corrige el dato de Nº de instalaciones y de Potencia MWde 2019, puesto que el dato que figura en el ACUERDO SOBRE INFORMACIÓN ESTADÍSTICA DEL SISTEMA DE GARANTÍAS DE ORIGEN RELATIVO A LA ENERGÍA PRODUCIDA EN EL AÑO 2019, es de 39.579 instalaciones en total y de 51316 (en la edición anterior se había tenido en cuenta solo el valor total de instalaciones y potencia de energía renovable sin considerar la cogeneración total.)</t>
  </si>
  <si>
    <t>Objetivo de renovables y objetivo en transporte (RED II)</t>
  </si>
  <si>
    <t>Objetivo Renovables</t>
  </si>
  <si>
    <t>Energía procedente de fuentes renovables en consumo energético final y en transporte (%)</t>
  </si>
  <si>
    <t>Objetivo en Transporte</t>
  </si>
  <si>
    <t>Dependencia energética exterior</t>
  </si>
  <si>
    <t xml:space="preserve">Dataset: </t>
  </si>
  <si>
    <t xml:space="preserve">Last updated: </t>
  </si>
  <si>
    <t>Time frequency</t>
  </si>
  <si>
    <t>Annual</t>
  </si>
  <si>
    <t>Standard international energy product classification (SIEC)</t>
  </si>
  <si>
    <t>Unit of measure</t>
  </si>
  <si>
    <t>Percentage</t>
  </si>
  <si>
    <t>TIME</t>
  </si>
  <si>
    <t>1990</t>
  </si>
  <si>
    <t>1991</t>
  </si>
  <si>
    <t>1992</t>
  </si>
  <si>
    <t>1993</t>
  </si>
  <si>
    <t>1994</t>
  </si>
  <si>
    <t>1995</t>
  </si>
  <si>
    <t>1996</t>
  </si>
  <si>
    <t>1997</t>
  </si>
  <si>
    <t>1998</t>
  </si>
  <si>
    <t>1999</t>
  </si>
  <si>
    <t>GEO (Labels)</t>
  </si>
  <si>
    <t/>
  </si>
  <si>
    <t>European Union - 27 countries (from 2020)</t>
  </si>
  <si>
    <t>Belgium</t>
  </si>
  <si>
    <t>Bulgaria</t>
  </si>
  <si>
    <t>Czechia</t>
  </si>
  <si>
    <t>Denmark</t>
  </si>
  <si>
    <t>Germany (until 1990 former territory of the FRG)</t>
  </si>
  <si>
    <t>Estonia</t>
  </si>
  <si>
    <t>Ireland</t>
  </si>
  <si>
    <t>Greece</t>
  </si>
  <si>
    <t>Spain</t>
  </si>
  <si>
    <t>France</t>
  </si>
  <si>
    <t>Croatia</t>
  </si>
  <si>
    <t>Italy</t>
  </si>
  <si>
    <t>Cyprus</t>
  </si>
  <si>
    <t>Latvia</t>
  </si>
  <si>
    <t>Lithuania</t>
  </si>
  <si>
    <t>Luxembourg</t>
  </si>
  <si>
    <t>Hungary</t>
  </si>
  <si>
    <t>Malta</t>
  </si>
  <si>
    <t>Netherlands</t>
  </si>
  <si>
    <t>Austria</t>
  </si>
  <si>
    <t>Poland</t>
  </si>
  <si>
    <t>Portugal</t>
  </si>
  <si>
    <t>Romania</t>
  </si>
  <si>
    <t>Slovenia</t>
  </si>
  <si>
    <t>Slovakia</t>
  </si>
  <si>
    <t>Finland</t>
  </si>
  <si>
    <t>Sweden</t>
  </si>
  <si>
    <t>Año</t>
  </si>
  <si>
    <t>P (mm)</t>
  </si>
  <si>
    <t>Extremadamente seco</t>
  </si>
  <si>
    <t>Muy seco</t>
  </si>
  <si>
    <t>Seco</t>
  </si>
  <si>
    <t>Normal</t>
  </si>
  <si>
    <t>Húmedo</t>
  </si>
  <si>
    <t>Muy húmedo</t>
  </si>
  <si>
    <t>Extremadamente húmedo</t>
  </si>
  <si>
    <t>Precipitación media anual y umbrales de clasificación del grado de humedad</t>
  </si>
  <si>
    <t>Número de solicitudes de inscripción en el Registro de huella de carbono, compensación y proyectos de absorción por tipo de sección del registro</t>
  </si>
  <si>
    <t>NOTA: Los datos de los que disponemos son desde el año 2014 que es cuando se aprobó el Real Decreto 163/2014, de 14 de marzo, por el que se crea el registro de huella de carbono, compensación y proyectos de absorción de dióxido de carbono, y son los siguientes:</t>
  </si>
  <si>
    <t>Secciones del Registro</t>
  </si>
  <si>
    <t>Sección A</t>
  </si>
  <si>
    <t>Sección de huella de carbono y de compromisos de reducción.</t>
  </si>
  <si>
    <t>Sección B</t>
  </si>
  <si>
    <t>Sección de proyectos de absorción de dióxido de carbono.</t>
  </si>
  <si>
    <t>Sección C</t>
  </si>
  <si>
    <t xml:space="preserve">Sección de compensación de huella de carbono. </t>
  </si>
  <si>
    <t>TOTAL</t>
  </si>
  <si>
    <t>Seccion B</t>
  </si>
  <si>
    <t>Precio medio del derecho de emisión en el Régimen de Comercio de Derechos de Emisión de la UE (euros/derecho)</t>
  </si>
  <si>
    <t>Precio medio (euros/derecho)</t>
  </si>
  <si>
    <r>
      <t>NOTA:</t>
    </r>
    <r>
      <rPr>
        <sz val="11"/>
        <color theme="1"/>
        <rFont val="Calibri"/>
        <family val="2"/>
        <scheme val="minor"/>
      </rPr>
      <t xml:space="preserve"> España empezó a subastar en 2012. Antes, se podrían dar datos de precio del derecho de emisión basados en otra definición del indicador. Dado que se tiene poco control sobre los datos necesarios para aplicar otras definiciones del indicador, se ha preferido empezar la serie en 2012.]</t>
    </r>
  </si>
  <si>
    <r>
      <t>Source of data:</t>
    </r>
    <r>
      <rPr>
        <b/>
        <sz val="11"/>
        <color rgb="FF333333"/>
        <rFont val="Arial"/>
        <family val="2"/>
      </rPr>
      <t> </t>
    </r>
    <r>
      <rPr>
        <b/>
        <sz val="8.8000000000000007"/>
        <color rgb="FF333333"/>
        <rFont val="Arial"/>
        <family val="2"/>
      </rPr>
      <t>Eurostat</t>
    </r>
  </si>
  <si>
    <t>INDICE</t>
  </si>
  <si>
    <t>2.1.1 Emisiones de contaminantes atmosféricos</t>
  </si>
  <si>
    <t>2.1.1 Nivel medio de exposición PM2,5 (IME PM2,5)</t>
  </si>
  <si>
    <t xml:space="preserve">2.1.2 Garantías de origen y etiquetado de electricidad </t>
  </si>
  <si>
    <t>2.1.2 Objetivo de renovables y objetivo en transporte (RED II)</t>
  </si>
  <si>
    <t>2.1.2 Dependencia energética exterior</t>
  </si>
  <si>
    <t>2.2.1 Número de alertas de especies exóticas invasoras</t>
  </si>
  <si>
    <t>2.2.1 Número de taxones identificados por grupo taxonómico, con indicación del porcentaje de especies que tienen algún grado de amenaza</t>
  </si>
  <si>
    <t>2.2.1 Defoliación de masas forestales</t>
  </si>
  <si>
    <t>2.2.1 Incendios forestales: número de incendios y superficie afectada</t>
  </si>
  <si>
    <t>2.2.1 Bosques y otras superficies forestales</t>
  </si>
  <si>
    <t>2.2.1 Superficie de formaciones forestales arboladas y diversidad específica de las masas arboladas</t>
  </si>
  <si>
    <t xml:space="preserve">2.2.2 Pérdida de suelo por erosión </t>
  </si>
  <si>
    <t>2.2.3 Basuras marinas en playas</t>
  </si>
  <si>
    <t>2.2.3 Microplásticos en playas</t>
  </si>
  <si>
    <t>2.2.3 RID/WISE-1: descargas directas e indirectas desde ríos al mar, de contaminantes químicos y nutrientes</t>
  </si>
  <si>
    <t>2.2.3 Calidad de las aguas de baño marítimas</t>
  </si>
  <si>
    <t xml:space="preserve">2.2.4 Reservas de agua embalsada </t>
  </si>
  <si>
    <t>2.2.4 Volumen de agua en forma de nieve</t>
  </si>
  <si>
    <t>2.2.4 Volumen de agua utilizada en España para los principales usos consuntivos</t>
  </si>
  <si>
    <t>2.2.4 Fitobentos en ríos</t>
  </si>
  <si>
    <t>2.2.4 Contenido de nitratos de origen agrario en las aguas</t>
  </si>
  <si>
    <t>2.2.4 Plaguicidas en las aguas</t>
  </si>
  <si>
    <t>2.2.4 Evolución del estado de las masas de agua superficial y subterránea</t>
  </si>
  <si>
    <t xml:space="preserve">2.2.4 Calidad de las aguas de baño continentales </t>
  </si>
  <si>
    <t>2.2.4 Vertidos de aguas residuales</t>
  </si>
  <si>
    <t>2.2.4 Situación de los sistemas hidrológicos respecto de la sequía prolongada y la escasez coyuntural</t>
  </si>
  <si>
    <t xml:space="preserve">2.4.1 Población </t>
  </si>
  <si>
    <t>2.4.1 Porcentaje de áreas urbanas que pierden población en la última década</t>
  </si>
  <si>
    <t xml:space="preserve">2.4.1 Índice de envejecimiento </t>
  </si>
  <si>
    <t xml:space="preserve">2.4.1 Porcentaje de municipios masculinizados </t>
  </si>
  <si>
    <t>2.4.1 Población en riesgo de pobreza o exclusión social</t>
  </si>
  <si>
    <t xml:space="preserve">2.4.2 Generación de residuos municipales </t>
  </si>
  <si>
    <t xml:space="preserve">2.4.2 Tratamiento de residuos municipales </t>
  </si>
  <si>
    <t xml:space="preserve">2.4.2 Productividad de la energía </t>
  </si>
  <si>
    <t xml:space="preserve">2.4.2 Consumo nacional de materiales </t>
  </si>
  <si>
    <t>2.4.2 Gasto medio por hogar en la reparación y mantenimiento de los productos</t>
  </si>
  <si>
    <t>2.4.2 Tasa de circularidad</t>
  </si>
  <si>
    <t>2.4.2 Número de productos con etiqueta europea Ecolabel en España</t>
  </si>
  <si>
    <t>2.4.2 Número de organizaciones españolas que han implementado un sistema de gestión ambiental EMAS</t>
  </si>
  <si>
    <t>2.5.1 Mortalidad por golpe de calor</t>
  </si>
  <si>
    <t>2.5.1 Número de solicitudes evaluadas de instalaciones de utilización confinada, para realizar actividades con OMG</t>
  </si>
  <si>
    <t>2.5.1 Número de solicitudes evaluadas de liberaciones voluntarias de OMG</t>
  </si>
  <si>
    <t>3. Información por comunidades autónomas: datos básicos</t>
  </si>
  <si>
    <t>Regresar &lt;-</t>
  </si>
  <si>
    <t>2.1.2 Generación de electricidad de origen renovable y potencia instalada de energía eléctrica de origen renovable</t>
  </si>
  <si>
    <t>2.1.2 Consumo e intensidad de energía primaria y final</t>
  </si>
  <si>
    <t xml:space="preserve">2.2.1 Evolución del número y superficie acumulada de espacios protegidos </t>
  </si>
  <si>
    <t>2.2.1 Índice de cambio de poblaciones de aves comunes en España</t>
  </si>
  <si>
    <t>2.2.2 Variación de la superficie de parcelas urbanas y de la superficie de parcelas edificadas entre 2010 y 2021 (%)</t>
  </si>
  <si>
    <t>2.2.3 Expedientes sancionadores en el dominio público marítimo-terrestre y recuperaciones posesorias del DPMT</t>
  </si>
  <si>
    <t xml:space="preserve">2.3.1 Consumo de energía final por el sector industrial </t>
  </si>
  <si>
    <t xml:space="preserve">2.3.1 Emisiones de contaminantes atmosféricos del sector industrial </t>
  </si>
  <si>
    <t>2.3.1 Emisiones de contaminantes del transporte</t>
  </si>
  <si>
    <t xml:space="preserve">2.3.1 Parque de turismos por tipo de combustible </t>
  </si>
  <si>
    <t xml:space="preserve">2.3.1 Consumo de energía final del transporte </t>
  </si>
  <si>
    <t>2.3.1 Transporte público urbano</t>
  </si>
  <si>
    <t>2.3.1 Consumo de energía final en el sector hogares</t>
  </si>
  <si>
    <t xml:space="preserve">2.3.1 Número de visitantes a los parques nacionales </t>
  </si>
  <si>
    <t xml:space="preserve">2.3.1 Turismo rural: alojamientos, plazas, turistas y pernoctaciones </t>
  </si>
  <si>
    <t>2.3.1 Número de alojamientos con etiqueta europea ecológica Ecolabel en España</t>
  </si>
  <si>
    <t>2.4.1 Porcentaje de municipios que pierden población</t>
  </si>
  <si>
    <t>2.4.1 Porcentaje de municipios que han perdido población en la última década:  municipios con más de la mitad de su superficie forestal y municipios con Espacios Naturales Protegidos</t>
  </si>
  <si>
    <t>2.4.1 Porcentaje de municipios en riesgo demográfico y porcentaje de municipios de la Red Natura 2000 en riesgo demográfico</t>
  </si>
  <si>
    <t xml:space="preserve">2.5.1 Fallecimientos por desastres naturales </t>
  </si>
  <si>
    <t>Emisiones de contaminantes atmosféricos</t>
  </si>
  <si>
    <t>2021-2022</t>
  </si>
  <si>
    <t>Ministerio para la Transición Ecológica y el Reto Demográfico. (s.f.). Inventario Nacional de emisiones y absorciones de gases de efecto invernadero y de contaminantes atmosféricos. Serie 1990-2021. Datos facilitados, mediante petición expresa, por la Subdirección General de Aire Limpio y Sostenibilidad Industrial (MITECO).</t>
  </si>
  <si>
    <t xml:space="preserve">2.1.1 Emisiones y calidad del aire </t>
  </si>
  <si>
    <r>
      <t>NO</t>
    </r>
    <r>
      <rPr>
        <b/>
        <vertAlign val="subscript"/>
        <sz val="11"/>
        <color theme="1"/>
        <rFont val="Calibri"/>
        <family val="2"/>
        <scheme val="minor"/>
      </rPr>
      <t>2</t>
    </r>
  </si>
  <si>
    <r>
      <t>O</t>
    </r>
    <r>
      <rPr>
        <b/>
        <vertAlign val="subscript"/>
        <sz val="11"/>
        <color theme="1"/>
        <rFont val="Calibri"/>
        <family val="2"/>
        <scheme val="minor"/>
      </rPr>
      <t>3</t>
    </r>
  </si>
  <si>
    <t>Fuente: MITECO</t>
  </si>
  <si>
    <t>Nº zonas de calidad del aire con superación de sus valores legislados</t>
  </si>
  <si>
    <r>
      <t>NO</t>
    </r>
    <r>
      <rPr>
        <b/>
        <vertAlign val="subscript"/>
        <sz val="11"/>
        <color theme="1"/>
        <rFont val="Calibri"/>
        <family val="2"/>
        <scheme val="minor"/>
      </rPr>
      <t>2</t>
    </r>
    <r>
      <rPr>
        <b/>
        <sz val="11"/>
        <color theme="1"/>
        <rFont val="Calibri"/>
        <family val="2"/>
        <scheme val="minor"/>
      </rPr>
      <t xml:space="preserve"> Total</t>
    </r>
  </si>
  <si>
    <t>PM10 Total</t>
  </si>
  <si>
    <t>O3 Total</t>
  </si>
  <si>
    <r>
      <t>Número de zonas de evaluación de NO</t>
    </r>
    <r>
      <rPr>
        <b/>
        <vertAlign val="subscript"/>
        <sz val="11"/>
        <color rgb="FF033651"/>
        <rFont val="Arial"/>
        <family val="2"/>
      </rPr>
      <t>2</t>
    </r>
    <r>
      <rPr>
        <b/>
        <sz val="11"/>
        <color rgb="FF033651"/>
        <rFont val="Arial"/>
        <family val="2"/>
      </rPr>
      <t>, PM</t>
    </r>
    <r>
      <rPr>
        <b/>
        <vertAlign val="subscript"/>
        <sz val="11"/>
        <color rgb="FF033651"/>
        <rFont val="Arial"/>
        <family val="2"/>
      </rPr>
      <t>10</t>
    </r>
    <r>
      <rPr>
        <b/>
        <sz val="11"/>
        <color rgb="FF033651"/>
        <rFont val="Arial"/>
        <family val="2"/>
      </rPr>
      <t xml:space="preserve"> y O</t>
    </r>
    <r>
      <rPr>
        <b/>
        <vertAlign val="subscript"/>
        <sz val="11"/>
        <color rgb="FF033651"/>
        <rFont val="Arial"/>
        <family val="2"/>
      </rPr>
      <t>3</t>
    </r>
    <r>
      <rPr>
        <b/>
        <sz val="11"/>
        <color rgb="FF033651"/>
        <rFont val="Arial"/>
        <family val="2"/>
      </rPr>
      <t xml:space="preserve"> según valores límite y objetivo</t>
    </r>
  </si>
  <si>
    <t>2011
(2009-2010-2011)</t>
  </si>
  <si>
    <t>2012
(2010-2011-2012)</t>
  </si>
  <si>
    <t>2013
(2011-2012-2013)</t>
  </si>
  <si>
    <t>2014
(2012-2013-2014)</t>
  </si>
  <si>
    <t>2015
(2013-2014-2015)</t>
  </si>
  <si>
    <t>2016
(2014-2015-2016)</t>
  </si>
  <si>
    <t>2017
(2015-2016-2017)</t>
  </si>
  <si>
    <t>2018
(2016-2017-2018)</t>
  </si>
  <si>
    <t>2019
(2017-2018-2019)</t>
  </si>
  <si>
    <t>2020
(2018-2019-2020)</t>
  </si>
  <si>
    <t>2021
(2019-2020-2021)</t>
  </si>
  <si>
    <t>2022
(2020-2021-2022)</t>
  </si>
  <si>
    <t>2020-2021-2022</t>
  </si>
  <si>
    <t>Ministerio para la Transición Ecológica y el Reto Demográfico. (s.f.). Base de Datos de Calidad del Aire. Datos facilitados mediante petición expresa por la Subdirección General de Aire Limpio y Sostenibilidad Industrial de la Dirección General de Calidad y Evaluación Ambiental (MITECO).</t>
  </si>
  <si>
    <r>
      <t>SO</t>
    </r>
    <r>
      <rPr>
        <b/>
        <vertAlign val="subscript"/>
        <sz val="11"/>
        <color theme="1"/>
        <rFont val="Calibri"/>
        <family val="2"/>
        <scheme val="minor"/>
      </rPr>
      <t>2</t>
    </r>
  </si>
  <si>
    <t>O3 (H)</t>
  </si>
  <si>
    <r>
      <t>O</t>
    </r>
    <r>
      <rPr>
        <b/>
        <vertAlign val="subscript"/>
        <sz val="11"/>
        <color theme="1"/>
        <rFont val="Calibri"/>
        <family val="2"/>
        <scheme val="minor"/>
      </rPr>
      <t>3</t>
    </r>
    <r>
      <rPr>
        <b/>
        <sz val="11"/>
        <color theme="1"/>
        <rFont val="Calibri"/>
        <family val="2"/>
        <scheme val="minor"/>
      </rPr>
      <t xml:space="preserve"> (Maximo diario 8h)</t>
    </r>
  </si>
  <si>
    <t>Ministerio para la Transición Ecológica y el Reto Demográfico. (2023). Datos facilitados por la Subdirección General de Prospectiva, Estrategia y Normativa en Materia de Energía mediante solicitud expresa.</t>
  </si>
  <si>
    <t>Red Eléctrica de España (REE). (2022). Las energías renovables en el sistema eléctrico español 2021. Recuperado el 1 de junio de 2023, de https://www.ree.es/es/datos/publicaciones/informe-de-energiasrenovables Red Eléctrica de España (REE). (2022). Informe del sistema eléctrico español 2021. Recuperado el 1 de junio de 2023, de https://www.ree.es/es/datos/publicaciones/informe-anual-sistema</t>
  </si>
  <si>
    <t xml:space="preserve">Comisión Nacional de los Mercados y la Competencia (2023). Acuerdo sobre información estadística del sistema de garantía de origen relativa a la energía producida en el año 2022 (y anteriores). Anexo Información estadística del Sistema de Garantías de origen relativa a la energía producida en el año 2022 de 11 de mayo de 2023, expediente nº GDO/DE/001/23. Recuperado el 19 de junio de 2023, de https://gdo.cnmc.es/CNE/resumenGdo.do?informe=garantias_etiquetado_electricidad  </t>
  </si>
  <si>
    <t>45 955</t>
  </si>
  <si>
    <t>68 553</t>
  </si>
  <si>
    <t>116 187</t>
  </si>
  <si>
    <t>81 391</t>
  </si>
  <si>
    <t>Data extracted on 23/06/2023 14:42:42 from [ESTAT]</t>
  </si>
  <si>
    <t>Energy import dependency by products [SDG_07_50__custom_6648799]</t>
  </si>
  <si>
    <t>UE-27 kt CO2 equivalent</t>
  </si>
  <si>
    <t>España kt CO2 equivalent</t>
  </si>
  <si>
    <t>España t CO2 eq per capita</t>
  </si>
  <si>
    <t>España  t CO2-eq/PIB (Millón  €)</t>
  </si>
  <si>
    <t>2.1.3 Cambio climático</t>
  </si>
  <si>
    <t>2.1.3. Emisiones de gases de efecto invernadero totales y por habitantes y PIB</t>
  </si>
  <si>
    <t>ENERGÍA</t>
  </si>
  <si>
    <t>ACTIVIDAD</t>
  </si>
  <si>
    <t>CONTAMINANTE</t>
  </si>
  <si>
    <t>CO2EQ1990</t>
  </si>
  <si>
    <t>CO2EQ1991</t>
  </si>
  <si>
    <t>CO2EQ1992</t>
  </si>
  <si>
    <t>CO2EQ1993</t>
  </si>
  <si>
    <t>CO2EQ1994</t>
  </si>
  <si>
    <t>CO2EQ1995</t>
  </si>
  <si>
    <t>CO2EQ1996</t>
  </si>
  <si>
    <t>CO2EQ1997</t>
  </si>
  <si>
    <t>CO2EQ1998</t>
  </si>
  <si>
    <t>CO2EQ1999</t>
  </si>
  <si>
    <t>CO2EQ2000</t>
  </si>
  <si>
    <t>CO2EQ2001</t>
  </si>
  <si>
    <t>CO2EQ2002</t>
  </si>
  <si>
    <t>CO2EQ2003</t>
  </si>
  <si>
    <t>CO2EQ2004</t>
  </si>
  <si>
    <t>CO2EQ2005</t>
  </si>
  <si>
    <t>CO2EQ2006</t>
  </si>
  <si>
    <t>CO2EQ2007</t>
  </si>
  <si>
    <t>CO2EQ2008</t>
  </si>
  <si>
    <t>CO2EQ2009</t>
  </si>
  <si>
    <t>CO2EQ2010</t>
  </si>
  <si>
    <t>CO2EQ2011</t>
  </si>
  <si>
    <t>CO2EQ2012</t>
  </si>
  <si>
    <t>CO2EQ2013</t>
  </si>
  <si>
    <t>CO2EQ2014</t>
  </si>
  <si>
    <t>CO2EQ2015</t>
  </si>
  <si>
    <t>CO2EQ2016</t>
  </si>
  <si>
    <t>CO2EQ2017</t>
  </si>
  <si>
    <t>CO2EQ2018</t>
  </si>
  <si>
    <t>CO2EQ2019</t>
  </si>
  <si>
    <t>CO2EQ2020</t>
  </si>
  <si>
    <t>CO2EQ2021</t>
  </si>
  <si>
    <t>1A1ai</t>
  </si>
  <si>
    <t>CO2</t>
  </si>
  <si>
    <t>N2O</t>
  </si>
  <si>
    <t>1A1aiii</t>
  </si>
  <si>
    <t>1A1b</t>
  </si>
  <si>
    <t>1A1ci</t>
  </si>
  <si>
    <t>1A1cii</t>
  </si>
  <si>
    <t>1A1ciii</t>
  </si>
  <si>
    <t>1A1civ</t>
  </si>
  <si>
    <t>1A2a</t>
  </si>
  <si>
    <t>1A2b</t>
  </si>
  <si>
    <t>1A2c</t>
  </si>
  <si>
    <t>1A2d</t>
  </si>
  <si>
    <t>1A2e</t>
  </si>
  <si>
    <t>1A2f</t>
  </si>
  <si>
    <t>1A2gi</t>
  </si>
  <si>
    <t>1A2giii</t>
  </si>
  <si>
    <t>1A2giv</t>
  </si>
  <si>
    <t>1A2gv</t>
  </si>
  <si>
    <t>1A2gvi</t>
  </si>
  <si>
    <t>1A2gvii</t>
  </si>
  <si>
    <t>1A2gviii</t>
  </si>
  <si>
    <t>1A3a</t>
  </si>
  <si>
    <t>1A3bi</t>
  </si>
  <si>
    <t>1A3bii</t>
  </si>
  <si>
    <t>1A3biii</t>
  </si>
  <si>
    <t>1A3biv</t>
  </si>
  <si>
    <t>1A3c</t>
  </si>
  <si>
    <t>1A3d</t>
  </si>
  <si>
    <t>1A3ei</t>
  </si>
  <si>
    <t>1A4ai</t>
  </si>
  <si>
    <t>1A4aii</t>
  </si>
  <si>
    <t>1A4bi</t>
  </si>
  <si>
    <t>1A4ci</t>
  </si>
  <si>
    <t>1A4cii</t>
  </si>
  <si>
    <t>1A4ciii</t>
  </si>
  <si>
    <t>1A5b</t>
  </si>
  <si>
    <t>1B1a1i</t>
  </si>
  <si>
    <t>1B1a1ii</t>
  </si>
  <si>
    <t>1B1a1iii</t>
  </si>
  <si>
    <t>1B1a2i</t>
  </si>
  <si>
    <t>1B1a2ii</t>
  </si>
  <si>
    <t>1B1b</t>
  </si>
  <si>
    <t>1B2a2</t>
  </si>
  <si>
    <t>1B2a3</t>
  </si>
  <si>
    <t>1B2a4</t>
  </si>
  <si>
    <t>1B2b2</t>
  </si>
  <si>
    <t>1B2b3</t>
  </si>
  <si>
    <t>1B2b4</t>
  </si>
  <si>
    <t>1B2b5</t>
  </si>
  <si>
    <t>1B2c1i</t>
  </si>
  <si>
    <t>1B2c1ii</t>
  </si>
  <si>
    <t>1B2c2i</t>
  </si>
  <si>
    <t>1B2c2ii</t>
  </si>
  <si>
    <t>INDUSTRIAL PROCESSES AND PRODUCT USE (IPPU)</t>
  </si>
  <si>
    <t>2A1</t>
  </si>
  <si>
    <t>2A2</t>
  </si>
  <si>
    <t>2A3</t>
  </si>
  <si>
    <t>2A4a</t>
  </si>
  <si>
    <t>2A4b</t>
  </si>
  <si>
    <t>2A4c</t>
  </si>
  <si>
    <t>2A4d</t>
  </si>
  <si>
    <t>2B1</t>
  </si>
  <si>
    <t>2B2</t>
  </si>
  <si>
    <t>2B4a</t>
  </si>
  <si>
    <t>2B5a</t>
  </si>
  <si>
    <t>2B5b</t>
  </si>
  <si>
    <t>2B7</t>
  </si>
  <si>
    <t>2B8b</t>
  </si>
  <si>
    <t>2B8c</t>
  </si>
  <si>
    <t>2B8d</t>
  </si>
  <si>
    <t>2B8e</t>
  </si>
  <si>
    <t>2B8f</t>
  </si>
  <si>
    <t>2B9a1</t>
  </si>
  <si>
    <t>HFC-23</t>
  </si>
  <si>
    <t>2B9b3i0</t>
  </si>
  <si>
    <t>HFC-143a</t>
  </si>
  <si>
    <t>2B9b3i1</t>
  </si>
  <si>
    <t>HFC-227ea</t>
  </si>
  <si>
    <t>2B9b3i2</t>
  </si>
  <si>
    <t>HFC-32</t>
  </si>
  <si>
    <t>2B10b</t>
  </si>
  <si>
    <t>2C1a</t>
  </si>
  <si>
    <t>2C1b</t>
  </si>
  <si>
    <t>2C1d</t>
  </si>
  <si>
    <t>2C1f</t>
  </si>
  <si>
    <t>2C2</t>
  </si>
  <si>
    <t>2C3a</t>
  </si>
  <si>
    <t>2C3b</t>
  </si>
  <si>
    <t>PFC-116</t>
  </si>
  <si>
    <t>PFC-14</t>
  </si>
  <si>
    <t>2C5</t>
  </si>
  <si>
    <t>2C6</t>
  </si>
  <si>
    <t>2C7c</t>
  </si>
  <si>
    <t>2D1</t>
  </si>
  <si>
    <t>2D2</t>
  </si>
  <si>
    <t>2D3d</t>
  </si>
  <si>
    <t>2F1a1</t>
  </si>
  <si>
    <t>HFC-PFC</t>
  </si>
  <si>
    <t>HFC-125</t>
  </si>
  <si>
    <t>HFC-134a</t>
  </si>
  <si>
    <t>2F1a2</t>
  </si>
  <si>
    <t>2F1a3</t>
  </si>
  <si>
    <t>2F1b1</t>
  </si>
  <si>
    <t>2F1b2</t>
  </si>
  <si>
    <t>2F1b3</t>
  </si>
  <si>
    <t>2F1c1</t>
  </si>
  <si>
    <t>HFC-152a</t>
  </si>
  <si>
    <t>PFC-218</t>
  </si>
  <si>
    <t>2F1c2</t>
  </si>
  <si>
    <t>2F1c3</t>
  </si>
  <si>
    <t>2F1d1</t>
  </si>
  <si>
    <t>2F1d2</t>
  </si>
  <si>
    <t>2F1d3</t>
  </si>
  <si>
    <t>2F1e1</t>
  </si>
  <si>
    <t>2F1e2</t>
  </si>
  <si>
    <t>2F1e3</t>
  </si>
  <si>
    <t>2F1f1</t>
  </si>
  <si>
    <t>2F1f2</t>
  </si>
  <si>
    <t>2F1f3</t>
  </si>
  <si>
    <t>2F2ai</t>
  </si>
  <si>
    <t>HFC-245fa</t>
  </si>
  <si>
    <t>HFC-365mfc</t>
  </si>
  <si>
    <t>2F2aii</t>
  </si>
  <si>
    <t>2F3a</t>
  </si>
  <si>
    <t>HFC-236fa</t>
  </si>
  <si>
    <t>PFC-410</t>
  </si>
  <si>
    <t>2F3b</t>
  </si>
  <si>
    <t>2F4ai</t>
  </si>
  <si>
    <t>2F4aii</t>
  </si>
  <si>
    <t>2F4bi</t>
  </si>
  <si>
    <t>2F4bii</t>
  </si>
  <si>
    <t>2G1a</t>
  </si>
  <si>
    <t>SF6</t>
  </si>
  <si>
    <t>2G1b</t>
  </si>
  <si>
    <t>2G1c</t>
  </si>
  <si>
    <t>2G2b</t>
  </si>
  <si>
    <t>2G2e</t>
  </si>
  <si>
    <t>2G3a</t>
  </si>
  <si>
    <t>2G3b</t>
  </si>
  <si>
    <t>AGRICULTURA</t>
  </si>
  <si>
    <t>3A11</t>
  </si>
  <si>
    <t>3A12</t>
  </si>
  <si>
    <t>3A2</t>
  </si>
  <si>
    <t>3A31</t>
  </si>
  <si>
    <t>3A32</t>
  </si>
  <si>
    <t>3A42</t>
  </si>
  <si>
    <t>3A43</t>
  </si>
  <si>
    <t>3A44</t>
  </si>
  <si>
    <t>3A46</t>
  </si>
  <si>
    <t>3B111</t>
  </si>
  <si>
    <t>3B112</t>
  </si>
  <si>
    <t>3B12</t>
  </si>
  <si>
    <t>3B131</t>
  </si>
  <si>
    <t>3B132</t>
  </si>
  <si>
    <t>3B141</t>
  </si>
  <si>
    <t>3B142</t>
  </si>
  <si>
    <t>3B143</t>
  </si>
  <si>
    <t>3B144</t>
  </si>
  <si>
    <t>3B145</t>
  </si>
  <si>
    <t>3B146</t>
  </si>
  <si>
    <t>3B211</t>
  </si>
  <si>
    <t>3B212</t>
  </si>
  <si>
    <t>3B22</t>
  </si>
  <si>
    <t>3B231</t>
  </si>
  <si>
    <t>3B232</t>
  </si>
  <si>
    <t>3B241</t>
  </si>
  <si>
    <t>3B242</t>
  </si>
  <si>
    <t>3B243</t>
  </si>
  <si>
    <t>3B244</t>
  </si>
  <si>
    <t>3B245</t>
  </si>
  <si>
    <t>3B246</t>
  </si>
  <si>
    <t>3B251</t>
  </si>
  <si>
    <t>3B252</t>
  </si>
  <si>
    <t>3C11</t>
  </si>
  <si>
    <t>3D11</t>
  </si>
  <si>
    <t>3D12a</t>
  </si>
  <si>
    <t>3D12b</t>
  </si>
  <si>
    <t>3D12c</t>
  </si>
  <si>
    <t>3D13</t>
  </si>
  <si>
    <t>3D14</t>
  </si>
  <si>
    <t>3D21</t>
  </si>
  <si>
    <t>3D22</t>
  </si>
  <si>
    <t>3F11</t>
  </si>
  <si>
    <t>3F12</t>
  </si>
  <si>
    <t>3F13</t>
  </si>
  <si>
    <t>3F14i1</t>
  </si>
  <si>
    <t>3F14i2</t>
  </si>
  <si>
    <t>3F14i3</t>
  </si>
  <si>
    <t>3F14i4</t>
  </si>
  <si>
    <t>3F14i5</t>
  </si>
  <si>
    <t>3F14i6</t>
  </si>
  <si>
    <t>3F21i1</t>
  </si>
  <si>
    <t>3F31i1</t>
  </si>
  <si>
    <t>3F31i2</t>
  </si>
  <si>
    <t>3F4</t>
  </si>
  <si>
    <t>3F5</t>
  </si>
  <si>
    <t>3G1</t>
  </si>
  <si>
    <t>3G2</t>
  </si>
  <si>
    <t>3H</t>
  </si>
  <si>
    <t>3I</t>
  </si>
  <si>
    <t>LAND USE, LAND USE CHANGE AND FORESTRY (LULUCF)</t>
  </si>
  <si>
    <t>4A11s</t>
  </si>
  <si>
    <t>4A11(V)c</t>
  </si>
  <si>
    <t>4A11(V)w</t>
  </si>
  <si>
    <t>4A20(III)</t>
  </si>
  <si>
    <t>4A20(V)w</t>
  </si>
  <si>
    <t>4A21s</t>
  </si>
  <si>
    <t>4A22s</t>
  </si>
  <si>
    <t>4A23s</t>
  </si>
  <si>
    <t>4A24s</t>
  </si>
  <si>
    <t>4A25s</t>
  </si>
  <si>
    <t>4B11s</t>
  </si>
  <si>
    <t>4B11(V)w</t>
  </si>
  <si>
    <t>4B20(III)</t>
  </si>
  <si>
    <t>4B20(V)w</t>
  </si>
  <si>
    <t>4B21s</t>
  </si>
  <si>
    <t>4B22s</t>
  </si>
  <si>
    <t>4B23s</t>
  </si>
  <si>
    <t>4B24s</t>
  </si>
  <si>
    <t>4B25s</t>
  </si>
  <si>
    <t>4C11(III)</t>
  </si>
  <si>
    <t>4C11s</t>
  </si>
  <si>
    <t>4C11(V)c</t>
  </si>
  <si>
    <t>4C11(V)w</t>
  </si>
  <si>
    <t>4C20(III)</t>
  </si>
  <si>
    <t>4C20(V)w</t>
  </si>
  <si>
    <t>4C21s</t>
  </si>
  <si>
    <t>4C22s</t>
  </si>
  <si>
    <t>4C23s</t>
  </si>
  <si>
    <t>4C24s</t>
  </si>
  <si>
    <t>4C25s</t>
  </si>
  <si>
    <t>4D11(II)</t>
  </si>
  <si>
    <t>4D11s</t>
  </si>
  <si>
    <t>4D12s</t>
  </si>
  <si>
    <t>4D20(III)</t>
  </si>
  <si>
    <t>4D221s</t>
  </si>
  <si>
    <t>4D222s</t>
  </si>
  <si>
    <t>4D223s</t>
  </si>
  <si>
    <t>4D224s</t>
  </si>
  <si>
    <t>4D225s</t>
  </si>
  <si>
    <t>4E11s</t>
  </si>
  <si>
    <t>4E20(III)</t>
  </si>
  <si>
    <t>4E21s</t>
  </si>
  <si>
    <t>4E22s</t>
  </si>
  <si>
    <t>4E23s</t>
  </si>
  <si>
    <t>4E24s</t>
  </si>
  <si>
    <t>4E25s</t>
  </si>
  <si>
    <t>4F11s</t>
  </si>
  <si>
    <t>4F20(III)</t>
  </si>
  <si>
    <t>4F21s</t>
  </si>
  <si>
    <t>4F22s</t>
  </si>
  <si>
    <t>4F23s</t>
  </si>
  <si>
    <t>4F24s</t>
  </si>
  <si>
    <t>4F25s</t>
  </si>
  <si>
    <t>4G11sDp</t>
  </si>
  <si>
    <t>4G11sDs</t>
  </si>
  <si>
    <t>4G11sDw</t>
  </si>
  <si>
    <t>4G11sEp</t>
  </si>
  <si>
    <t>4G11sEs</t>
  </si>
  <si>
    <t>4G11sEw</t>
  </si>
  <si>
    <t>4000(IV)</t>
  </si>
  <si>
    <t>RESIDUOS</t>
  </si>
  <si>
    <t>5A1a</t>
  </si>
  <si>
    <t>5A2</t>
  </si>
  <si>
    <t>5B1a</t>
  </si>
  <si>
    <t>5B2a</t>
  </si>
  <si>
    <t>5C11biii</t>
  </si>
  <si>
    <t>5C12a</t>
  </si>
  <si>
    <t>5C12biii</t>
  </si>
  <si>
    <t>5C21b</t>
  </si>
  <si>
    <t>5C22a</t>
  </si>
  <si>
    <t>5D1</t>
  </si>
  <si>
    <t>5D2</t>
  </si>
  <si>
    <t>5E1</t>
  </si>
  <si>
    <t>5E2</t>
  </si>
  <si>
    <r>
      <t>ENERGÍA (CO</t>
    </r>
    <r>
      <rPr>
        <b/>
        <vertAlign val="subscript"/>
        <sz val="11"/>
        <color theme="1"/>
        <rFont val="Calibri"/>
        <family val="2"/>
        <scheme val="minor"/>
      </rPr>
      <t>2</t>
    </r>
    <r>
      <rPr>
        <b/>
        <sz val="11"/>
        <color theme="1"/>
        <rFont val="Calibri"/>
        <family val="2"/>
        <scheme val="minor"/>
      </rPr>
      <t>-eq)</t>
    </r>
  </si>
  <si>
    <t>IPPU (CO2-eq)</t>
  </si>
  <si>
    <t>AGRICULTURA (CO2-eq)</t>
  </si>
  <si>
    <t>LULUCF (CO2-eq)</t>
  </si>
  <si>
    <t>RESIDUOS (CO2-eq)</t>
  </si>
  <si>
    <t>TOTAL NETO</t>
  </si>
  <si>
    <t>Evolución de las emisiones de GEI por sector agregado</t>
  </si>
  <si>
    <t>2.1.3 Evolución de emisiones de GEI por sector agregado</t>
  </si>
  <si>
    <t>Periodos de sequía. Precipitación y temperatura media anual</t>
  </si>
  <si>
    <t>2.1.3 Periodos de sequía. Precipitación y temperatura media anual</t>
  </si>
  <si>
    <t>Agencia Estatal de Meteorología (AEMET) del Ministerio para la Transición Ecológica y el Reto Demográfico. (2023). Datos facilitados mediante petición expresa.</t>
  </si>
  <si>
    <t>Evolución de las SOLICITUDES recibidas CADA año a 31/12/2022 por secciones:</t>
  </si>
  <si>
    <t>Oficina Española de Cambio Climático (OECC) del Ministerio para la Transición Ecológica y el Reto Demográfico. (2023). Datos facilitados mediante petición expresa.</t>
  </si>
  <si>
    <t>2.1.3 Número de solicitudes de inscripción en el Registro de huella de carbono, compensación y Proyectos de absorción por tipos de sección del registro</t>
  </si>
  <si>
    <t>Ministerio para la Transición Ecológica y el Reto Demográfico. (2023). Datos facilitados por la Subdirección General de Mercados de Carbono mediante petición expresa.</t>
  </si>
  <si>
    <t>Precio del derecho de emisión en el Régimen de Comercio de Derechos de Emisión de la UE</t>
  </si>
  <si>
    <t>2.1.3 Precio del derecho de emisión en el Régimen de Comercio de Derechos de Emisión de la UE</t>
  </si>
  <si>
    <t>2.2 Naturaleza</t>
  </si>
  <si>
    <t>2.2.1 Medio natural</t>
  </si>
  <si>
    <t>Evolución del número y superficie acumulada de espacios protegidos</t>
  </si>
  <si>
    <t xml:space="preserve">Superficie (ha) protegida total </t>
  </si>
  <si>
    <t>TERRESTRE</t>
  </si>
  <si>
    <t>MARINA</t>
  </si>
  <si>
    <t>*TOTAL</t>
  </si>
  <si>
    <t>* La superficie protegida total incluye: Espacios Naturales Protegidos, Red Natura 2000, Reservas de la Biosfera, Ramsar, ZEPIM, OSPAR y, desde 2020, también GEOPARQUES</t>
  </si>
  <si>
    <t>Superficie (ha) y número de espacios protegidos 2022</t>
  </si>
  <si>
    <t>Número</t>
  </si>
  <si>
    <t>SUPERFICIE PROTEGIDA TOTAL*</t>
  </si>
  <si>
    <t>Superficie protegida por ENP y RED NATURA 2000</t>
  </si>
  <si>
    <t>ENP</t>
  </si>
  <si>
    <t>RED NATURA 2000 **</t>
  </si>
  <si>
    <t>LIC</t>
  </si>
  <si>
    <t>ZEPA</t>
  </si>
  <si>
    <t>Áreas protegidas por instrumentos internacionales</t>
  </si>
  <si>
    <t>MAB</t>
  </si>
  <si>
    <t>RAMSAR</t>
  </si>
  <si>
    <t>ZEPIM</t>
  </si>
  <si>
    <t>OSPAR</t>
  </si>
  <si>
    <t>Geoparques</t>
  </si>
  <si>
    <t>Reservas Biogenéticas</t>
  </si>
  <si>
    <t>Sitios Naturales de la Lista del Patrimonio Mundial</t>
  </si>
  <si>
    <t>* La superficie protegida total incluye: Espacios Naturales Protegidos (ENP), Red Natura 2000, Reservas de la Biosfera, Humedales de Importancia Internacional del Convenio de Ramsar, ZEPIM, OSPAR y Geoparques.</t>
  </si>
  <si>
    <t>Los datos de superficie de Red Natura 2000 están calculados sin solapes. No se pueden sumar superficies de LIC y ZEPA para obtener totales ya que existen solapamientos entre ambos tipos de espacios.</t>
  </si>
  <si>
    <t>Ministerio para la Transición Ecológica y el Reto Demográfico. (2023) Datos facilitados mediante petición expresa por el Banco de Datos de la Naturaleza. Dirección General Biodiversidad, Bosques y Desertificación.</t>
  </si>
  <si>
    <t>Tendencia en la distribución de los grandes ecosistemas en relación con los espacios protegidos</t>
  </si>
  <si>
    <t>Evolución de la superficie ocupada por grandes ecosistemas (%)</t>
  </si>
  <si>
    <t>Cambios netos en la distribución de grandes ecosistemas en 2018 respecto a 2000 (%)</t>
  </si>
  <si>
    <t>Bosques</t>
  </si>
  <si>
    <t>Pastizales</t>
  </si>
  <si>
    <t>Otras tierras</t>
  </si>
  <si>
    <t>Humedales</t>
  </si>
  <si>
    <t>Cultivos</t>
  </si>
  <si>
    <t>Asentamientos</t>
  </si>
  <si>
    <t>Fuera de espacios naturales protegidos y Red Natura 2000</t>
  </si>
  <si>
    <t>Dentro de espacios naturales protegidos y Red Natura 2000</t>
  </si>
  <si>
    <t xml:space="preserve">MATRIZ CAMBIOS </t>
  </si>
  <si>
    <t>% vs sup tot que ha cambiado (2.973.083,50ha)</t>
  </si>
  <si>
    <t>Año 2000</t>
  </si>
  <si>
    <t>Año 2018</t>
  </si>
  <si>
    <t>Dentro de ENP y RN2000</t>
  </si>
  <si>
    <t>% de la superficie total que ha cambiado de uso (592.241,38ha)</t>
  </si>
  <si>
    <t>Fuera de ENP y RN2000</t>
  </si>
  <si>
    <t>% de la superficie total que ha cambiado de uso (2.380.842,13ha)</t>
  </si>
  <si>
    <t>Ministerio para la Transición Ecológica y el Reto Demográfico (2023). Datos facilitados mediante petición expresa por la Subdirección General de Biodiversidad Terrestre y Marina. Dirección General Biodiversidad, Bosques y Desertificación.</t>
  </si>
  <si>
    <t xml:space="preserve">2.2.1 Medio natural </t>
  </si>
  <si>
    <t>Número de alertas de especies exóticas invasoras</t>
  </si>
  <si>
    <t>Nº de alertas de especies incluidas en el anexo del RD 630/2013 y en el Reglamento UE 1143/2014</t>
  </si>
  <si>
    <t>Nº de alertas de especies no incluidas en normativa específica</t>
  </si>
  <si>
    <t>Andalucía</t>
  </si>
  <si>
    <t>Aragón</t>
  </si>
  <si>
    <t>Canarias</t>
  </si>
  <si>
    <t>Cantabria</t>
  </si>
  <si>
    <t>Castilla y León</t>
  </si>
  <si>
    <t>Castilla-La Mancha</t>
  </si>
  <si>
    <t>Cataluña</t>
  </si>
  <si>
    <t>Ciudad de Ceuta</t>
  </si>
  <si>
    <t>Ciudad de Melilla</t>
  </si>
  <si>
    <t>Comunidad Foral de Navarra</t>
  </si>
  <si>
    <t>Comunidad de Madrid</t>
  </si>
  <si>
    <t>Comunitat Valenciana</t>
  </si>
  <si>
    <t>Extremadura</t>
  </si>
  <si>
    <t>Galicia</t>
  </si>
  <si>
    <t>Illes Balears</t>
  </si>
  <si>
    <t>La Rioja</t>
  </si>
  <si>
    <t>País Vasco</t>
  </si>
  <si>
    <t>Principado de Asturias</t>
  </si>
  <si>
    <t>Región de Murcia</t>
  </si>
  <si>
    <t>Nº de alertas de especies incluidas en el anexo del RD 630/2013 del CEEEI y en el Reglamento UE 1143/2014</t>
  </si>
  <si>
    <t>Totales</t>
  </si>
  <si>
    <t>Alertas en la Red Nacional de Alerta Temprana</t>
  </si>
  <si>
    <t>Número de taxones identificados por grupo taxonómico, con indicación del porcentaje de especies que tienen algún grado de amenaza</t>
  </si>
  <si>
    <t>Código ámbito</t>
  </si>
  <si>
    <t>Nº Total Subespecies</t>
  </si>
  <si>
    <t>Algas</t>
  </si>
  <si>
    <t>M</t>
  </si>
  <si>
    <t>Anfibios</t>
  </si>
  <si>
    <t>T</t>
  </si>
  <si>
    <t>Ascidios</t>
  </si>
  <si>
    <t>Aves</t>
  </si>
  <si>
    <t>MT</t>
  </si>
  <si>
    <t>Cromistas y Bacterias</t>
  </si>
  <si>
    <t>Hongos</t>
  </si>
  <si>
    <t>Invertebrados</t>
  </si>
  <si>
    <t>Mamíferos</t>
  </si>
  <si>
    <t>Peces</t>
  </si>
  <si>
    <t>Plantas no vasculares</t>
  </si>
  <si>
    <t>Plantas vasculares</t>
  </si>
  <si>
    <t>Reptiles</t>
  </si>
  <si>
    <t>Especies marinas</t>
  </si>
  <si>
    <t>Especies terrestres</t>
  </si>
  <si>
    <t>Especies marino-terrestres</t>
  </si>
  <si>
    <t>Riqueza de especies marinas (M), terrestres (T) y marino-terrestres (MT), 2022</t>
  </si>
  <si>
    <t>Grupo taXonómico</t>
  </si>
  <si>
    <r>
      <t>Nº total Especies</t>
    </r>
    <r>
      <rPr>
        <b/>
        <vertAlign val="superscript"/>
        <sz val="11"/>
        <color theme="1"/>
        <rFont val="Calibri"/>
        <family val="2"/>
        <scheme val="minor"/>
      </rPr>
      <t>1</t>
    </r>
  </si>
  <si>
    <r>
      <t>% 
amenazadas vs. total evaluadas con información suficiente UICN ES</t>
    </r>
    <r>
      <rPr>
        <b/>
        <vertAlign val="superscript"/>
        <sz val="11"/>
        <color theme="1"/>
        <rFont val="Calibri"/>
        <family val="2"/>
        <scheme val="minor"/>
      </rPr>
      <t>2</t>
    </r>
  </si>
  <si>
    <r>
      <t>% 
especies  silvestres evaluadas con datos suficientes</t>
    </r>
    <r>
      <rPr>
        <b/>
        <vertAlign val="superscript"/>
        <sz val="11"/>
        <color theme="1"/>
        <rFont val="Calibri"/>
        <family val="2"/>
        <scheme val="minor"/>
      </rPr>
      <t>3</t>
    </r>
    <r>
      <rPr>
        <b/>
        <sz val="11"/>
        <color theme="1"/>
        <rFont val="Calibri"/>
        <family val="2"/>
        <scheme val="minor"/>
      </rPr>
      <t xml:space="preserve"> respecto al total EIDOS</t>
    </r>
  </si>
  <si>
    <r>
      <t>Nº
 Exóticas</t>
    </r>
    <r>
      <rPr>
        <b/>
        <vertAlign val="superscript"/>
        <sz val="11"/>
        <color theme="1"/>
        <rFont val="Calibri"/>
        <family val="2"/>
        <scheme val="minor"/>
      </rPr>
      <t>4</t>
    </r>
  </si>
  <si>
    <t>SIN DATOS</t>
  </si>
  <si>
    <t xml:space="preserve">(1) Para esta estadística se han tenido en cuenta los taxones presentes en España, disponibles en EIDOS,contabilizados a nivel de especie. En el caso de disponer de información de subespecie, se ha reflejado en la columna Nº Subespecies. </t>
  </si>
  <si>
    <t xml:space="preserve">(2) El estado de conservación considerado amenazado según las categorías nacionales de la UICN, incluye vulnerable (VU), en peligro de extinción (EN) y en peligro crítico (CR).
</t>
  </si>
  <si>
    <t>(3) El estado de conservación de las especies evaluadas; como índice del estado de conservación del grupo taxonómico, solo debería considerarse si el porcentaje de especies evaluadas es significativo (representativo de todo el grupo, por ejemplo, superior al 60-70%).</t>
  </si>
  <si>
    <t>(4) Se consideran las especies contenidas en el Catálogo Español de Especies Exóticas Invasoras (CEEEI).</t>
  </si>
  <si>
    <t>Ministerio para la Transición Ecológica y el Reto Demográfico. (2023). Datos facilitados mediante petición expresa por el Banco de Datos de la Naturaleza. Dirección General Biodiversidad, Bosques y Desertificación.</t>
  </si>
  <si>
    <t>Índice de cambio de poblaciones de aves comunes en España</t>
  </si>
  <si>
    <t>Tendencia de las poblaciones de aves comunes. Porcentaje de cambio (1998=0)</t>
  </si>
  <si>
    <t>Hábitat</t>
  </si>
  <si>
    <t>Agrícolas</t>
  </si>
  <si>
    <t>Arbustivo</t>
  </si>
  <si>
    <t>Forestales</t>
  </si>
  <si>
    <t>Urbanas</t>
  </si>
  <si>
    <t xml:space="preserve">Fuente: </t>
  </si>
  <si>
    <r>
      <t xml:space="preserve">Sociedad Española de Ornitología. SEO/BirdLife. (2023). </t>
    </r>
    <r>
      <rPr>
        <i/>
        <sz val="11"/>
        <color theme="1"/>
        <rFont val="Calibri"/>
        <family val="2"/>
        <scheme val="minor"/>
      </rPr>
      <t xml:space="preserve">Programas de seguimiento de avifauna y Grupos de Trabajo de SEO/BirdLife. </t>
    </r>
    <r>
      <rPr>
        <sz val="11"/>
        <color theme="1"/>
        <rFont val="Calibri"/>
        <family val="2"/>
        <scheme val="minor"/>
      </rPr>
      <t>Datos facilitados mediante petición expresa a la Dirección General Biodiversidad, Bosques y Desertificación. Ministerio para la Transición Ecológica y el Reto Demográfico</t>
    </r>
  </si>
  <si>
    <t>2.2.1 Tendencia en la distribución de los grandes ecosistemas en relación con los espacios protegidos</t>
  </si>
  <si>
    <t>Defoliación de masas forestales</t>
  </si>
  <si>
    <t>Evolución de la defoliación media y tendencia, excluyendo los árboles cortados por aprovechamiento forestal</t>
  </si>
  <si>
    <t>Defoliación media</t>
  </si>
  <si>
    <t xml:space="preserve">Sin árboles cortados </t>
  </si>
  <si>
    <t>Con árboles cortados</t>
  </si>
  <si>
    <t>TIPOS DE DAÑOS</t>
  </si>
  <si>
    <t>FRECUENCIA</t>
  </si>
  <si>
    <t>T1. Caza y ganado</t>
  </si>
  <si>
    <t>T2. Insectos</t>
  </si>
  <si>
    <t>T3. Hongos</t>
  </si>
  <si>
    <t>T4. Abióticos</t>
  </si>
  <si>
    <t>T5. Acción del Hombre</t>
  </si>
  <si>
    <t>T6. Incendios</t>
  </si>
  <si>
    <t>T7. Contaminantes</t>
  </si>
  <si>
    <t>T8. Otros</t>
  </si>
  <si>
    <t>T9. No identificados</t>
  </si>
  <si>
    <t>TOTAL daños</t>
  </si>
  <si>
    <t>Nota.- El tipo T7 serían daños por Contaminante local/regional conocido, pero la dificultad de evaluación hace que no se consignen datos.</t>
  </si>
  <si>
    <t>Tipo de daños detectados en las masas forestales (IDF España, 1987-2022)</t>
  </si>
  <si>
    <t>Nota.- Solo en árboles con más del 25% de defoliación. Un árbol puede tener más de un daño la suma es el total de daños no de árboles.</t>
  </si>
  <si>
    <t>Ministerio para la Transición Ecológica y el Reto Demográfico. (2023). Datos facilitados mediante petición expresa por la Subdirección General de Política Forestal y Lucha contra la Desertificación. Dirección General de Biodiversidad, Bosques y Desertificación.</t>
  </si>
  <si>
    <t>Incendios forestales: número de incendios y superficie afectada</t>
  </si>
  <si>
    <t>SUPERFICIE AFECTADA EN HECTÁREAS</t>
  </si>
  <si>
    <t>AÑO</t>
  </si>
  <si>
    <t>Núm. de siniestros</t>
  </si>
  <si>
    <t>Conatos</t>
  </si>
  <si>
    <t>Incendios</t>
  </si>
  <si>
    <t>GIF</t>
  </si>
  <si>
    <t>Arbolada</t>
  </si>
  <si>
    <t>Desarbolada</t>
  </si>
  <si>
    <t>Total Forestal</t>
  </si>
  <si>
    <t>Media GIF</t>
  </si>
  <si>
    <t>2017*</t>
  </si>
  <si>
    <t>2018*</t>
  </si>
  <si>
    <t>2019*</t>
  </si>
  <si>
    <t>2020*</t>
  </si>
  <si>
    <t>2021*</t>
  </si>
  <si>
    <t>2022*</t>
  </si>
  <si>
    <t>Decenio 2013-2022</t>
  </si>
  <si>
    <r>
      <t xml:space="preserve">Ministerio para la Transición Ecológica y el Reto Demográfico. (2023). </t>
    </r>
    <r>
      <rPr>
        <i/>
        <sz val="11"/>
        <color theme="1"/>
        <rFont val="Calibri"/>
        <family val="2"/>
        <scheme val="minor"/>
      </rPr>
      <t>Estadística General de Incendios Forestales (EGIF), elaborada por el Centro de Coordinación de la Información Nacional sobre Incendios Forestales (CCINIF)</t>
    </r>
    <r>
      <rPr>
        <sz val="11"/>
        <color theme="1"/>
        <rFont val="Calibri"/>
        <family val="2"/>
        <scheme val="minor"/>
      </rPr>
      <t>. Datos facilitados mediante petición expresa a la Subdirección General de Política Forestal y Lucha contra la Desertificación de la Dirección General de Biodiversidad, Bosques y Desertificación.</t>
    </r>
  </si>
  <si>
    <t>Bosques y otras superficies forestales</t>
  </si>
  <si>
    <t>Evolución de superficie arbolada y desarbolada (ha)</t>
  </si>
  <si>
    <t>Uso</t>
  </si>
  <si>
    <t>Año 2010</t>
  </si>
  <si>
    <t>Año 2011</t>
  </si>
  <si>
    <t>Año 2012</t>
  </si>
  <si>
    <t>Año 2013</t>
  </si>
  <si>
    <t>Año 2016</t>
  </si>
  <si>
    <t>Año 2017</t>
  </si>
  <si>
    <t>Año 2019</t>
  </si>
  <si>
    <t>Año 2020</t>
  </si>
  <si>
    <t>ha</t>
  </si>
  <si>
    <t>%</t>
  </si>
  <si>
    <t>Forestal arbolado</t>
  </si>
  <si>
    <t>Forestal Desarbolado</t>
  </si>
  <si>
    <t>Superficie NO Forestal</t>
  </si>
  <si>
    <t>Total (Forestal y no Forestal)</t>
  </si>
  <si>
    <t>% respecto a la superficie nacional total</t>
  </si>
  <si>
    <t>Superficie forestal arbolada</t>
  </si>
  <si>
    <t>Forestal desarbolado</t>
  </si>
  <si>
    <t>Año 2021*</t>
  </si>
  <si>
    <t>Año 2022*</t>
  </si>
  <si>
    <r>
      <t xml:space="preserve">Ministerio para la Transición Ecológica y el Reto Demográfico. (2023). </t>
    </r>
    <r>
      <rPr>
        <i/>
        <sz val="11"/>
        <color theme="1"/>
        <rFont val="Calibri"/>
        <family val="2"/>
        <scheme val="minor"/>
      </rPr>
      <t>Mapa Forestal de España</t>
    </r>
    <r>
      <rPr>
        <sz val="11"/>
        <color theme="1"/>
        <rFont val="Calibri"/>
        <family val="2"/>
        <scheme val="minor"/>
      </rPr>
      <t>. Datos facilitados mediante petición expresa por la Subdirección General de Política Forestal y Lucha contra la Desertificación. Dirección General de Biodiversidad, Bosques y Desertificación.</t>
    </r>
  </si>
  <si>
    <t>*Revisión y mejora de datos 2021, que se repiten en 2022</t>
  </si>
  <si>
    <t>Superficies de formaciones forestales arboladas y diversidad específica de las masas arboladas</t>
  </si>
  <si>
    <t>Riqueza arbórea por superficie: porcentaje de superficie según el número de especies dominantes</t>
  </si>
  <si>
    <t>Menos de  2</t>
  </si>
  <si>
    <t>De 2 a 3</t>
  </si>
  <si>
    <t>De 4 a 5</t>
  </si>
  <si>
    <t>De 6 a 10</t>
  </si>
  <si>
    <t>Mas de 10</t>
  </si>
  <si>
    <t>Formaciones arboladas agrupadas</t>
  </si>
  <si>
    <t>Pinares</t>
  </si>
  <si>
    <t>Dehesas</t>
  </si>
  <si>
    <t>Encinares</t>
  </si>
  <si>
    <t>Robledales, rebollares y quejigares</t>
  </si>
  <si>
    <t>Repoblaciones productoras crecimiento rápido</t>
  </si>
  <si>
    <t>Mixtas frondosas autóctonas</t>
  </si>
  <si>
    <t>Mixta coníferas y frondosas autóctonas</t>
  </si>
  <si>
    <t>Mixta coníferas autóctonas</t>
  </si>
  <si>
    <t>Otras frondosas</t>
  </si>
  <si>
    <t>Hayedos</t>
  </si>
  <si>
    <t>Enebrales y sabinares</t>
  </si>
  <si>
    <t>Alcornocales</t>
  </si>
  <si>
    <t>Bosque ribereño</t>
  </si>
  <si>
    <t>Temporalmente desarbolado</t>
  </si>
  <si>
    <t>Autóctonas con alóctonas</t>
  </si>
  <si>
    <t>Otras coniferas</t>
  </si>
  <si>
    <t>Frondosas alóctonas invasoras</t>
  </si>
  <si>
    <t>Palmerales y mezclas</t>
  </si>
  <si>
    <t>Arbolado sin información</t>
  </si>
  <si>
    <r>
      <t xml:space="preserve">Ministerio para Transición Ecológica y el Reto Demográfico. (2023). </t>
    </r>
    <r>
      <rPr>
        <i/>
        <sz val="11"/>
        <color theme="1"/>
        <rFont val="Calibri"/>
        <family val="2"/>
        <scheme val="minor"/>
      </rPr>
      <t>Mapa Forestal de España</t>
    </r>
    <r>
      <rPr>
        <sz val="11"/>
        <color theme="1"/>
        <rFont val="Calibri"/>
        <family val="2"/>
        <scheme val="minor"/>
      </rPr>
      <t>. Datos facilitados mediante petición expresa por la Subdirección General de Política Forestal y Lucha contra la Desertificación. Dirección General de Biodiversidad, Bosques y Desertificación.</t>
    </r>
  </si>
  <si>
    <t>Superficie 2022 (ha)</t>
  </si>
  <si>
    <t>Distribución de las formaciones arboladas agrupadas (2022)</t>
  </si>
  <si>
    <t>2.2.2 Suelo</t>
  </si>
  <si>
    <t>Superficie parcelas urbanas</t>
  </si>
  <si>
    <t>Superficie parcelas sin edificar</t>
  </si>
  <si>
    <t>Superficie parcelas edificadas</t>
  </si>
  <si>
    <t>% superficie edificada</t>
  </si>
  <si>
    <t>Superficie Parcelas sin edificar</t>
  </si>
  <si>
    <t>Superficie Parcelas edificadas</t>
  </si>
  <si>
    <t>182.611,76</t>
  </si>
  <si>
    <t>80.108,98</t>
  </si>
  <si>
    <t>102.502,79</t>
  </si>
  <si>
    <t>38.410,74</t>
  </si>
  <si>
    <t>15.399,61</t>
  </si>
  <si>
    <t>23.011,13</t>
  </si>
  <si>
    <t>Asturias (Principado de)</t>
  </si>
  <si>
    <t>23.083,61</t>
  </si>
  <si>
    <t>9.456,04</t>
  </si>
  <si>
    <t>13.627,58</t>
  </si>
  <si>
    <t>Balears (Illes)</t>
  </si>
  <si>
    <t>24.375,08</t>
  </si>
  <si>
    <t>7.745,62</t>
  </si>
  <si>
    <t>16.629,47</t>
  </si>
  <si>
    <t>41.212,84</t>
  </si>
  <si>
    <t>20.608,34</t>
  </si>
  <si>
    <t>20.604,50</t>
  </si>
  <si>
    <t>Castilla - La Mancha</t>
  </si>
  <si>
    <t>18.364,03</t>
  </si>
  <si>
    <t>6.468,35</t>
  </si>
  <si>
    <t>11.895,68</t>
  </si>
  <si>
    <t>113.618,84</t>
  </si>
  <si>
    <t>52.829,64</t>
  </si>
  <si>
    <t>60.789,20</t>
  </si>
  <si>
    <t>91.954,12</t>
  </si>
  <si>
    <t>44.814,39</t>
  </si>
  <si>
    <t>47.139,73</t>
  </si>
  <si>
    <t>C. Ceuta</t>
  </si>
  <si>
    <t>144.465,47</t>
  </si>
  <si>
    <t>57.657,01</t>
  </si>
  <si>
    <t>86.808,46</t>
  </si>
  <si>
    <t>C. Melilla</t>
  </si>
  <si>
    <t>109.262,38</t>
  </si>
  <si>
    <t>44.410,41</t>
  </si>
  <si>
    <t>64.851,98</t>
  </si>
  <si>
    <t>Comunidad Valenciana</t>
  </si>
  <si>
    <t>C. Madrid</t>
  </si>
  <si>
    <t>30.129,38</t>
  </si>
  <si>
    <t>12.712,20</t>
  </si>
  <si>
    <t>17.417,18</t>
  </si>
  <si>
    <t>C. Valenciana</t>
  </si>
  <si>
    <t>92.483,32</t>
  </si>
  <si>
    <t>42.683,32</t>
  </si>
  <si>
    <t>49.800,00</t>
  </si>
  <si>
    <t>Madrid (Comunidad de)</t>
  </si>
  <si>
    <t>99.317,14</t>
  </si>
  <si>
    <t>44.755,33</t>
  </si>
  <si>
    <t>54.561,80</t>
  </si>
  <si>
    <t>Murcia (Región de)</t>
  </si>
  <si>
    <t>55.359,46</t>
  </si>
  <si>
    <t>35.383,87</t>
  </si>
  <si>
    <t>19.975,59</t>
  </si>
  <si>
    <t>Rioja (La)</t>
  </si>
  <si>
    <t>8.196,33</t>
  </si>
  <si>
    <t>3.536,45</t>
  </si>
  <si>
    <t>4.659,88</t>
  </si>
  <si>
    <t>Ceuta</t>
  </si>
  <si>
    <t>512,08</t>
  </si>
  <si>
    <t>194,43</t>
  </si>
  <si>
    <t>317,66</t>
  </si>
  <si>
    <t>P. Asturias</t>
  </si>
  <si>
    <t>Melilla</t>
  </si>
  <si>
    <t>501,49</t>
  </si>
  <si>
    <t>127,40</t>
  </si>
  <si>
    <t>374,09</t>
  </si>
  <si>
    <t>511</t>
  </si>
  <si>
    <t>R. Murcia</t>
  </si>
  <si>
    <t xml:space="preserve">Total </t>
  </si>
  <si>
    <t>1.073.858,08</t>
  </si>
  <si>
    <t>478.891,39</t>
  </si>
  <si>
    <t>594.966,69</t>
  </si>
  <si>
    <t>Variación de la superficie de parcelas urbanas y de la superficie de parcelas edificadas entre 2010 y 2022 (%)</t>
  </si>
  <si>
    <t>169.393</t>
  </si>
  <si>
    <t>53.327</t>
  </si>
  <si>
    <t>116.066</t>
  </si>
  <si>
    <t>35.548</t>
  </si>
  <si>
    <t>12.461</t>
  </si>
  <si>
    <t>23.087</t>
  </si>
  <si>
    <t>29.578</t>
  </si>
  <si>
    <t>12.189</t>
  </si>
  <si>
    <t>17.389</t>
  </si>
  <si>
    <t>23.476</t>
  </si>
  <si>
    <t>5.635</t>
  </si>
  <si>
    <t>17.842</t>
  </si>
  <si>
    <t>37.779</t>
  </si>
  <si>
    <t>13.993</t>
  </si>
  <si>
    <t>23.786</t>
  </si>
  <si>
    <t>17.759</t>
  </si>
  <si>
    <t>5.145</t>
  </si>
  <si>
    <t>12.615</t>
  </si>
  <si>
    <t>104.958</t>
  </si>
  <si>
    <t>39.613</t>
  </si>
  <si>
    <t>65.345</t>
  </si>
  <si>
    <t>85.563</t>
  </si>
  <si>
    <t>32.860</t>
  </si>
  <si>
    <t>52.704</t>
  </si>
  <si>
    <t>130.928</t>
  </si>
  <si>
    <t>39.016</t>
  </si>
  <si>
    <t>91.913</t>
  </si>
  <si>
    <t>105.663</t>
  </si>
  <si>
    <t>33.595</t>
  </si>
  <si>
    <t>72.068</t>
  </si>
  <si>
    <t>30.822</t>
  </si>
  <si>
    <t>9.879</t>
  </si>
  <si>
    <t>20.944</t>
  </si>
  <si>
    <t>118.961</t>
  </si>
  <si>
    <t>48.272</t>
  </si>
  <si>
    <t>70.689</t>
  </si>
  <si>
    <t>92.776</t>
  </si>
  <si>
    <t>33.220</t>
  </si>
  <si>
    <t>59.555</t>
  </si>
  <si>
    <t>44.691</t>
  </si>
  <si>
    <t>19.489</t>
  </si>
  <si>
    <t>25.202</t>
  </si>
  <si>
    <t>7.749</t>
  </si>
  <si>
    <t>2.777</t>
  </si>
  <si>
    <t>4.972</t>
  </si>
  <si>
    <t>480</t>
  </si>
  <si>
    <t>101</t>
  </si>
  <si>
    <t>379</t>
  </si>
  <si>
    <t>94</t>
  </si>
  <si>
    <t>417</t>
  </si>
  <si>
    <t>361.663</t>
  </si>
  <si>
    <t>674.972</t>
  </si>
  <si>
    <t>2010-2022 (%)</t>
  </si>
  <si>
    <r>
      <t xml:space="preserve">Ministerio de Hacienda. DG Catastro. (2023). </t>
    </r>
    <r>
      <rPr>
        <i/>
        <sz val="11"/>
        <color indexed="8"/>
        <rFont val="Calibri"/>
        <family val="2"/>
        <scheme val="minor"/>
      </rPr>
      <t>Estadística del Catastro Inmobiliario Urbano.</t>
    </r>
    <r>
      <rPr>
        <sz val="11"/>
        <color indexed="8"/>
        <rFont val="Calibri"/>
        <family val="2"/>
        <scheme val="minor"/>
      </rPr>
      <t xml:space="preserve"> Recuperado el 02 de junio de 2023, de http://www.catastro.meh.es/esp/estadistica_1.asp</t>
    </r>
  </si>
  <si>
    <t>Superficie parcelas urbanas (ha)</t>
  </si>
  <si>
    <t>Superficie urbana edificada (ha)</t>
  </si>
  <si>
    <t>Superficie urbana sin edificar (ha)</t>
  </si>
  <si>
    <t>% de superficie edificada</t>
  </si>
  <si>
    <t>Catastro de Navarra. (2023). Información catastral completa. https://catastro.navarra.es/descargas/</t>
  </si>
  <si>
    <t>Catastro Navarra / Desrcarga de información catastral completa / Servicio de descarga de cartografía / 2_CARTOGRAFIA_TEMATICA / 2_7_CATASTRO</t>
  </si>
  <si>
    <t>Navarra 2022</t>
  </si>
  <si>
    <t>Pérdida de suelo por erosión</t>
  </si>
  <si>
    <t>Superficie de suelo afectada</t>
  </si>
  <si>
    <t>Pérdidas medias anuales (t/ha)</t>
  </si>
  <si>
    <t>Con procesos erosivos Moderados (%)</t>
  </si>
  <si>
    <t>Con procesos erosivos Medios  (%)</t>
  </si>
  <si>
    <t>Con procesos erosivos Altos  (%)</t>
  </si>
  <si>
    <t>t/ha</t>
  </si>
  <si>
    <t>Asturias</t>
  </si>
  <si>
    <t>Baleares</t>
  </si>
  <si>
    <t xml:space="preserve">Castilla y León </t>
  </si>
  <si>
    <t>Madrid</t>
  </si>
  <si>
    <t>Murcia</t>
  </si>
  <si>
    <t>Navarra</t>
  </si>
  <si>
    <t>Promedio</t>
  </si>
  <si>
    <t>Ministerio para la Transición Ecológica y Reto Demográfico. (2023). Datos facilitados mediante petición expresa por la Subdirección General de Política Forestal y Lucha contra la Desertificación, Dirección General de Biodiversidad, Bosques y Desertificación.</t>
  </si>
  <si>
    <t>Con procesos erosivos Moderados (Ha)</t>
  </si>
  <si>
    <t>Con procesos erosivos Medios  (Ha)</t>
  </si>
  <si>
    <t>Con procesos erosivos Altos  (Ha)</t>
  </si>
  <si>
    <t>CC. AA.</t>
  </si>
  <si>
    <t>Sup erosionable CC. AA.</t>
  </si>
  <si>
    <t>2.2.3 Costas y medio marino</t>
  </si>
  <si>
    <t>Expedientes sancionadores en el dominio público marítimo-terrestre y recuperaciones posesorias del DPMT</t>
  </si>
  <si>
    <t>Número anual de expedientes sancionadores resueltos</t>
  </si>
  <si>
    <t>Alicante</t>
  </si>
  <si>
    <t>Almería</t>
  </si>
  <si>
    <t>Barcelona</t>
  </si>
  <si>
    <t>Cádiz</t>
  </si>
  <si>
    <t xml:space="preserve">Castellón </t>
  </si>
  <si>
    <t>Coruña</t>
  </si>
  <si>
    <t>Girona</t>
  </si>
  <si>
    <t>Granada</t>
  </si>
  <si>
    <t>Guipuzcoa</t>
  </si>
  <si>
    <t>Huelva</t>
  </si>
  <si>
    <t>Lugo</t>
  </si>
  <si>
    <t>Málaga</t>
  </si>
  <si>
    <t>Las Palmas</t>
  </si>
  <si>
    <t>Pontevedra</t>
  </si>
  <si>
    <t>Tenerife</t>
  </si>
  <si>
    <t>Sevilla</t>
  </si>
  <si>
    <t>Tarragona</t>
  </si>
  <si>
    <t>Valencia</t>
  </si>
  <si>
    <t>Vizcaya</t>
  </si>
  <si>
    <t>Total provincia</t>
  </si>
  <si>
    <t>Resolución procedimientos recuperación posesoria</t>
  </si>
  <si>
    <t>Ministerio para la Transición Ecológica y Reto Demográfico. (2023). Datos facilitados por la Dirección General de la Costa y el Mar mediante petición expresa procedentes del Programa DUNA de tramitación de expedientes de DPMT.</t>
  </si>
  <si>
    <t>Basuras marinas en playas</t>
  </si>
  <si>
    <t>Número de objetos de basura encontrados en las playas por demarcaciones marinas</t>
  </si>
  <si>
    <t>Demarcación noratlántica</t>
  </si>
  <si>
    <t>Demarcación sudatlántica</t>
  </si>
  <si>
    <t>Demarcación Estrecho y Alborán</t>
  </si>
  <si>
    <t>Demarcación levantino-balear</t>
  </si>
  <si>
    <t>Demarcación canaria</t>
  </si>
  <si>
    <t xml:space="preserve">Total España </t>
  </si>
  <si>
    <t>Invierno</t>
  </si>
  <si>
    <t>Primavera</t>
  </si>
  <si>
    <t>Verano</t>
  </si>
  <si>
    <t>Otoño</t>
  </si>
  <si>
    <t>Total ítems</t>
  </si>
  <si>
    <t>Campañas</t>
  </si>
  <si>
    <t>Media</t>
  </si>
  <si>
    <t>Total España</t>
  </si>
  <si>
    <t>TOTAL 2013</t>
  </si>
  <si>
    <t>TOTAL 2014</t>
  </si>
  <si>
    <t>TOTAL 2015</t>
  </si>
  <si>
    <t>TOTAL 2016</t>
  </si>
  <si>
    <t>TOTAL 2017</t>
  </si>
  <si>
    <t>TOTAL 2018</t>
  </si>
  <si>
    <t>TOTAL 2019</t>
  </si>
  <si>
    <t>TOTAL 2020</t>
  </si>
  <si>
    <t>TOTAL 2021</t>
  </si>
  <si>
    <t>Noratlántica</t>
  </si>
  <si>
    <t>Canaria</t>
  </si>
  <si>
    <t>Total 13-22</t>
  </si>
  <si>
    <t>TOTAL 2022</t>
  </si>
  <si>
    <t>Muestreos</t>
  </si>
  <si>
    <t>TOTAL 2013-2022</t>
  </si>
  <si>
    <r>
      <t xml:space="preserve">Ministerio para la Transición Ecológica y el Reto Demográfico. (2023). </t>
    </r>
    <r>
      <rPr>
        <i/>
        <sz val="11"/>
        <color theme="1"/>
        <rFont val="Calibri"/>
        <family val="2"/>
        <scheme val="minor"/>
      </rPr>
      <t xml:space="preserve">Programa de seguimiento de basuras marinas en playas informe de resultados – 2022 </t>
    </r>
    <r>
      <rPr>
        <sz val="11"/>
        <color theme="1"/>
        <rFont val="Calibri"/>
        <family val="2"/>
        <scheme val="minor"/>
      </rPr>
      <t>(y años anteriores). Dirección General de Sostenibilidad de la Costa y del Mar. Datos facilitados y elaborados mediante petición expresa.</t>
    </r>
  </si>
  <si>
    <t>Microplásticos en playas</t>
  </si>
  <si>
    <t>Concentración media de microplásticos por demarcaciones marinas (Nº partículas/kg)</t>
  </si>
  <si>
    <r>
      <t xml:space="preserve">Ministerio para la Transición Ecológica y el Reto Demográfico (2022). Datos facilitados por la Dirección General de la Costa y el Mar mediante petición expresa. La información sobre el </t>
    </r>
    <r>
      <rPr>
        <i/>
        <sz val="11"/>
        <color theme="1"/>
        <rFont val="Calibri"/>
        <family val="2"/>
        <scheme val="minor"/>
      </rPr>
      <t>Programa de seguimiento de microplásticos en playas</t>
    </r>
    <r>
      <rPr>
        <sz val="11"/>
        <color theme="1"/>
        <rFont val="Calibri"/>
        <family val="2"/>
        <scheme val="minor"/>
      </rPr>
      <t>, incluyendo los informes anuales de resultados, es pública y puede consultarse en la página web del Ministerio en el siguiente enlace: https://www.miteco.gob.es/es/costas/temas/ proteccion-medio-marino/basuras-marinas/basura-programas.aspx</t>
    </r>
  </si>
  <si>
    <t>Nº Partículas/kg</t>
  </si>
  <si>
    <t>Playa</t>
  </si>
  <si>
    <t>Otoño
 2016</t>
  </si>
  <si>
    <t>Primavera
 2017</t>
  </si>
  <si>
    <t>Otoño
 2017</t>
  </si>
  <si>
    <t>Primavera 
2018</t>
  </si>
  <si>
    <t>Otoño 
2018</t>
  </si>
  <si>
    <t>Primavera
 2019</t>
  </si>
  <si>
    <t>Otoño 
2019</t>
  </si>
  <si>
    <t>Primavera 
2020</t>
  </si>
  <si>
    <t>Otoño
 2020</t>
  </si>
  <si>
    <t>Primavera 2021</t>
  </si>
  <si>
    <t>Otoño 2021</t>
  </si>
  <si>
    <t>Primavera 2022</t>
  </si>
  <si>
    <t>Otoño 2022</t>
  </si>
  <si>
    <t>Promedio Primavera</t>
  </si>
  <si>
    <t>Promedio Otoño</t>
  </si>
  <si>
    <t>Abundancia Media</t>
  </si>
  <si>
    <t xml:space="preserve">Itzurun </t>
  </si>
  <si>
    <t>Oyambre</t>
  </si>
  <si>
    <t>Frexulfe</t>
  </si>
  <si>
    <t>Covas</t>
  </si>
  <si>
    <t>Rodas</t>
  </si>
  <si>
    <t xml:space="preserve"> Sudatlántica</t>
  </si>
  <si>
    <t>Doñana</t>
  </si>
  <si>
    <t>Castilnovo</t>
  </si>
  <si>
    <t>Estercho y Alborán</t>
  </si>
  <si>
    <t>Azucenas</t>
  </si>
  <si>
    <t>Cabo de Gata</t>
  </si>
  <si>
    <t>Levatino-Balear</t>
  </si>
  <si>
    <t>La Llana</t>
  </si>
  <si>
    <t>Marenys</t>
  </si>
  <si>
    <t>Pineda</t>
  </si>
  <si>
    <t>Cal Francés</t>
  </si>
  <si>
    <t>Cavallería</t>
  </si>
  <si>
    <t>Canpere</t>
  </si>
  <si>
    <t>Famara</t>
  </si>
  <si>
    <t>Lambra</t>
  </si>
  <si>
    <t>RID/WISE-1: Descargas directas e indirectas desde ríos al mar, de contaminantes químicos y nutrientes</t>
  </si>
  <si>
    <t>Concentraciones anuales descargadas en el mar procedentes de los ríos</t>
  </si>
  <si>
    <t>Contaminante</t>
  </si>
  <si>
    <t>Cd (t/año)</t>
  </si>
  <si>
    <t>Hg (t/año)</t>
  </si>
  <si>
    <t>Cu (t/año)</t>
  </si>
  <si>
    <t>Pb (t/año)</t>
  </si>
  <si>
    <t>Zn (t/año)</t>
  </si>
  <si>
    <t>g-HCH (kg/año)</t>
  </si>
  <si>
    <t>NH4-N (kt/año)</t>
  </si>
  <si>
    <t>NO3-N (kt/año)</t>
  </si>
  <si>
    <t>PO4-P (kt/año)</t>
  </si>
  <si>
    <t>N-Total (kt/año)</t>
  </si>
  <si>
    <t>P-Total (kt/año)</t>
  </si>
  <si>
    <t>SPM (kt/año)</t>
  </si>
  <si>
    <t>Ministerio para la Transición Ecológica y Reto Demográfico. (2023). Datos facilitados por la Dirección General de la Costa y el Mar mediante petición expresa.</t>
  </si>
  <si>
    <t>Calidad de las aguas de baño marítimas</t>
  </si>
  <si>
    <t xml:space="preserve">Evolución Numérica de la clasificación de las aguas de baño en aguas maritimas </t>
  </si>
  <si>
    <t>Categoría</t>
  </si>
  <si>
    <t xml:space="preserve">Excelente </t>
  </si>
  <si>
    <t xml:space="preserve">Buena </t>
  </si>
  <si>
    <t xml:space="preserve">Suficiente </t>
  </si>
  <si>
    <t xml:space="preserve">Insuficiente </t>
  </si>
  <si>
    <t xml:space="preserve">Sin clasificar </t>
  </si>
  <si>
    <t xml:space="preserve">Evolucion porcentual de la clasificación de zonas de baño en aguas marítimas </t>
  </si>
  <si>
    <r>
      <t>Ministerio de Sanidad. (2023).</t>
    </r>
    <r>
      <rPr>
        <i/>
        <sz val="11"/>
        <rFont val="Calibri"/>
        <family val="2"/>
        <scheme val="minor"/>
      </rPr>
      <t xml:space="preserve"> Informe Nacional de Calidad de Aguas de Baño 2022</t>
    </r>
    <r>
      <rPr>
        <sz val="11"/>
        <rFont val="Calibri"/>
        <family val="2"/>
        <scheme val="minor"/>
      </rPr>
      <t>. Recuperado el 1 de agosto de 2023, de https://www.sanidad.gob.es/profesionales/saludPublica/saludAmbLaboral/calidadAguas/aguasBanno/docs/Informe_Aguas_de_Bano_2022_19062023.pdf</t>
    </r>
  </si>
  <si>
    <t>2.2.4 Aguas continentales</t>
  </si>
  <si>
    <t>Reservas de agua embalsada</t>
  </si>
  <si>
    <t>2019-2020</t>
  </si>
  <si>
    <t>2017-2018</t>
  </si>
  <si>
    <r>
      <t>Reserva hidráulica peninsular: Volumen de agua embalsada por años hidrológicos (hm</t>
    </r>
    <r>
      <rPr>
        <b/>
        <vertAlign val="superscript"/>
        <sz val="11"/>
        <color rgb="FF033651"/>
        <rFont val="Arial"/>
        <family val="2"/>
      </rPr>
      <t>3</t>
    </r>
    <r>
      <rPr>
        <b/>
        <sz val="11"/>
        <color rgb="FF033651"/>
        <rFont val="Arial"/>
        <family val="2"/>
      </rPr>
      <t>)</t>
    </r>
  </si>
  <si>
    <r>
      <t>2.1.1 Número de zonas de evaluación de NO</t>
    </r>
    <r>
      <rPr>
        <u/>
        <vertAlign val="subscript"/>
        <sz val="11"/>
        <color theme="10"/>
        <rFont val="Calibri"/>
        <family val="2"/>
        <scheme val="minor"/>
      </rPr>
      <t>2</t>
    </r>
    <r>
      <rPr>
        <u/>
        <sz val="11"/>
        <color theme="10"/>
        <rFont val="Calibri"/>
        <family val="2"/>
        <scheme val="minor"/>
      </rPr>
      <t>, PM10 y O</t>
    </r>
    <r>
      <rPr>
        <u/>
        <vertAlign val="subscript"/>
        <sz val="11"/>
        <color theme="10"/>
        <rFont val="Calibri"/>
        <family val="2"/>
        <scheme val="minor"/>
      </rPr>
      <t>3</t>
    </r>
    <r>
      <rPr>
        <u/>
        <sz val="11"/>
        <color theme="10"/>
        <rFont val="Calibri"/>
        <family val="2"/>
        <scheme val="minor"/>
      </rPr>
      <t xml:space="preserve"> según valores límite y objetivo</t>
    </r>
  </si>
  <si>
    <r>
      <t>2.1.1 Calidad del aire de fondo regional: concentraciones medias de SO</t>
    </r>
    <r>
      <rPr>
        <u/>
        <vertAlign val="subscript"/>
        <sz val="11"/>
        <color theme="10"/>
        <rFont val="Calibri"/>
        <family val="2"/>
        <scheme val="minor"/>
      </rPr>
      <t>2</t>
    </r>
    <r>
      <rPr>
        <u/>
        <sz val="11"/>
        <color theme="10"/>
        <rFont val="Calibri"/>
        <family val="2"/>
        <scheme val="minor"/>
      </rPr>
      <t>, NO</t>
    </r>
    <r>
      <rPr>
        <u/>
        <vertAlign val="subscript"/>
        <sz val="11"/>
        <color theme="10"/>
        <rFont val="Calibri"/>
        <family val="2"/>
        <scheme val="minor"/>
      </rPr>
      <t>2</t>
    </r>
    <r>
      <rPr>
        <u/>
        <sz val="11"/>
        <color theme="10"/>
        <rFont val="Calibri"/>
        <family val="2"/>
        <scheme val="minor"/>
      </rPr>
      <t>, PM2,5, PM10 y O</t>
    </r>
    <r>
      <rPr>
        <u/>
        <vertAlign val="subscript"/>
        <sz val="11"/>
        <color theme="10"/>
        <rFont val="Calibri"/>
        <family val="2"/>
        <scheme val="minor"/>
      </rPr>
      <t>3</t>
    </r>
  </si>
  <si>
    <t>boletín</t>
  </si>
  <si>
    <t>mes</t>
  </si>
  <si>
    <t>media 5 años</t>
  </si>
  <si>
    <t>media 10 años</t>
  </si>
  <si>
    <t>octubre</t>
  </si>
  <si>
    <t>noviembre</t>
  </si>
  <si>
    <t>diciembre</t>
  </si>
  <si>
    <t>enero</t>
  </si>
  <si>
    <t>febrero</t>
  </si>
  <si>
    <t>marzo</t>
  </si>
  <si>
    <t>abril</t>
  </si>
  <si>
    <t>mayo</t>
  </si>
  <si>
    <t>junio</t>
  </si>
  <si>
    <t>julio</t>
  </si>
  <si>
    <t>agosto</t>
  </si>
  <si>
    <t>septiembre</t>
  </si>
  <si>
    <r>
      <t xml:space="preserve">Ministerio para la Transición Ecológica y el Reto Demográfico. (2023). </t>
    </r>
    <r>
      <rPr>
        <i/>
        <sz val="11"/>
        <color theme="1"/>
        <rFont val="Calibri"/>
        <family val="2"/>
        <scheme val="minor"/>
      </rPr>
      <t>Boletín hidrológico. https://eportal.miteco.gob.es/BoleHWeb/</t>
    </r>
  </si>
  <si>
    <t>Volumen de agua en forma de nieve</t>
  </si>
  <si>
    <t>Volumen de Agua en Forma de Nieve: Total Sistemas Montañosos de España. Valores anuales totales (hm3)</t>
  </si>
  <si>
    <t>Año hidrológico</t>
  </si>
  <si>
    <t>2010-2011</t>
  </si>
  <si>
    <t>2011-2012</t>
  </si>
  <si>
    <t>2012-2013</t>
  </si>
  <si>
    <t>2013-2014</t>
  </si>
  <si>
    <t>2014-2015</t>
  </si>
  <si>
    <t>2015-2016</t>
  </si>
  <si>
    <t>2016-2017</t>
  </si>
  <si>
    <t>oct</t>
  </si>
  <si>
    <t>nov</t>
  </si>
  <si>
    <t>dic</t>
  </si>
  <si>
    <t>ene</t>
  </si>
  <si>
    <t>feb</t>
  </si>
  <si>
    <t>mar</t>
  </si>
  <si>
    <t>abr</t>
  </si>
  <si>
    <t>may</t>
  </si>
  <si>
    <t>jun</t>
  </si>
  <si>
    <t>jul</t>
  </si>
  <si>
    <t>ago</t>
  </si>
  <si>
    <t>sep</t>
  </si>
  <si>
    <t>TOTAL ACUMULADO</t>
  </si>
  <si>
    <t>PROMEDIO</t>
  </si>
  <si>
    <t>MÁXIMO</t>
  </si>
  <si>
    <t>2021 - 2022</t>
  </si>
  <si>
    <t>PROMEDIO 2010-2022</t>
  </si>
  <si>
    <r>
      <t>Ministerio para la Transición Ecológica y el Reto Demográfico. (2023). Datos facilitados por la Dirección General del Agua procedentes de los</t>
    </r>
    <r>
      <rPr>
        <i/>
        <sz val="11"/>
        <color theme="1"/>
        <rFont val="Calibri"/>
        <family val="2"/>
        <scheme val="minor"/>
      </rPr>
      <t xml:space="preserve"> </t>
    </r>
    <r>
      <rPr>
        <sz val="11"/>
        <color theme="1"/>
        <rFont val="Calibri"/>
        <family val="2"/>
        <scheme val="minor"/>
      </rPr>
      <t>Informes de evolución de los recursos nivales. Valores acumulados anuales del volumen de agua en forma de nieve estimado para el total del conjunto de sistemas montañosos de España durante los años hidrológicos de 2010 a 2021.</t>
    </r>
  </si>
  <si>
    <t>Volumen de agua utilizada en España para los principales usos consuntivos</t>
  </si>
  <si>
    <t>Volumen utilizado para usos consustivos por usos del agua y por origen del agua (hm3/año)</t>
  </si>
  <si>
    <t>AÑO 2016/17</t>
  </si>
  <si>
    <t>Volumen utilizado (para usos consuntivos) por usos del agua (hm3/año)</t>
  </si>
  <si>
    <t>Volumen utilizado (para usos consuntivos) por origen del agua (hm3/año)</t>
  </si>
  <si>
    <t>Demarcación Hidrográfica</t>
  </si>
  <si>
    <t>Abastecimiento</t>
  </si>
  <si>
    <t>Agrario</t>
  </si>
  <si>
    <t>Industrial</t>
  </si>
  <si>
    <t>Otros</t>
  </si>
  <si>
    <t xml:space="preserve">Superficial </t>
  </si>
  <si>
    <t>Subterránea</t>
  </si>
  <si>
    <t>Reutilización</t>
  </si>
  <si>
    <t>Desalinización</t>
  </si>
  <si>
    <t>Transferencias</t>
  </si>
  <si>
    <t>Miño-Sil</t>
  </si>
  <si>
    <t>Galicia Costa</t>
  </si>
  <si>
    <t>Cantábrico  Oriental</t>
  </si>
  <si>
    <t>Cantábrico Occidental</t>
  </si>
  <si>
    <t>Duero</t>
  </si>
  <si>
    <t>Tajo</t>
  </si>
  <si>
    <t>Guadiana</t>
  </si>
  <si>
    <t>Guadalquivir</t>
  </si>
  <si>
    <t>–</t>
  </si>
  <si>
    <t>Cuencas Med. Andaluzas</t>
  </si>
  <si>
    <t>Guadalete y Barbate</t>
  </si>
  <si>
    <t>Tinto, Odiel y Piedras</t>
  </si>
  <si>
    <t>Segura</t>
  </si>
  <si>
    <t>Júcar</t>
  </si>
  <si>
    <t>Ebro</t>
  </si>
  <si>
    <t>Distrito Cuenca F. Cataluña</t>
  </si>
  <si>
    <t>Islas Baleares</t>
  </si>
  <si>
    <t>Gran Canaria</t>
  </si>
  <si>
    <t>Fuerteventura</t>
  </si>
  <si>
    <t>Lanzarote</t>
  </si>
  <si>
    <t>La Palma</t>
  </si>
  <si>
    <t>La Gomera</t>
  </si>
  <si>
    <t>El Hierro</t>
  </si>
  <si>
    <t>AÑO 2017/18</t>
  </si>
  <si>
    <t>AÑO 2018/19</t>
  </si>
  <si>
    <t>AÑO 2019/2020</t>
  </si>
  <si>
    <t>29,76 (4)</t>
  </si>
  <si>
    <t>76,80*</t>
  </si>
  <si>
    <t>71,00*</t>
  </si>
  <si>
    <t>10,45*</t>
  </si>
  <si>
    <t>9,30*</t>
  </si>
  <si>
    <t>167,55*</t>
  </si>
  <si>
    <t>&lt; 0,01</t>
  </si>
  <si>
    <t xml:space="preserve">* Cuando no se dispone del dato de un año determinado, se incluye
el del último año disponible. </t>
  </si>
  <si>
    <t>Demandas estimadas en PH2º ciclo y evolución de la utilización (hm3/año)</t>
  </si>
  <si>
    <t>Demanda estimada PH-2 (hacia 2013/14)</t>
  </si>
  <si>
    <t>Estimación uso agua en 2016/17</t>
  </si>
  <si>
    <t>Estimación uso agua en 2017/18</t>
  </si>
  <si>
    <t>Estimación uso agua en 2018/19</t>
  </si>
  <si>
    <t>Estimación uso agua en 2019/20</t>
  </si>
  <si>
    <t>Demanda estimada PH-2 (a 2021)</t>
  </si>
  <si>
    <t>Volumen de agua utilizada por usos y por orígen (hm3/año)</t>
  </si>
  <si>
    <t>Año 2016/17</t>
  </si>
  <si>
    <t>Año 2017/18</t>
  </si>
  <si>
    <t>Año 2018/19</t>
  </si>
  <si>
    <t>Año 2019/20</t>
  </si>
  <si>
    <t>Superficial</t>
  </si>
  <si>
    <t>Desalación</t>
  </si>
  <si>
    <t>AÑO 2020/2021</t>
  </si>
  <si>
    <t>Estimación uso agua 2020/21</t>
  </si>
  <si>
    <t>Año 2020/2021</t>
  </si>
  <si>
    <r>
      <t>Ministerio para la Transición Ecológica y el Reto Demográfico. (2023).</t>
    </r>
    <r>
      <rPr>
        <i/>
        <sz val="11"/>
        <color theme="1"/>
        <rFont val="Calibri"/>
        <family val="2"/>
        <scheme val="minor"/>
      </rPr>
      <t xml:space="preserve"> Informes anuales de seguimiento de los planes hidrológicos de cuenca y de los recursos hídricos en España. </t>
    </r>
    <r>
      <rPr>
        <sz val="11"/>
        <color theme="1"/>
        <rFont val="Calibri"/>
        <family val="2"/>
        <scheme val="minor"/>
      </rPr>
      <t>https://www.miteco.gob.es/es/agua/temas/planificacion-hidrologica/planificacion-hidrologica/seguimientoplanes.aspx</t>
    </r>
  </si>
  <si>
    <t>Fitobentos en ríos</t>
  </si>
  <si>
    <t>&lt; Valor frontera</t>
  </si>
  <si>
    <t>&gt; Valor frontera</t>
  </si>
  <si>
    <t>Total estaciones</t>
  </si>
  <si>
    <t>% &lt; Valor frontera</t>
  </si>
  <si>
    <t>Nº Analíticas</t>
  </si>
  <si>
    <t>Nº ESTACIONES FITOBENTOS EN RÍOS</t>
  </si>
  <si>
    <t>% &lt; Valor frontera B/M</t>
  </si>
  <si>
    <t>DEMARCACIÓN</t>
  </si>
  <si>
    <t>&lt; Valor frontera M/B</t>
  </si>
  <si>
    <t>&gt; Valor frontera M/B</t>
  </si>
  <si>
    <t>Sin valoración</t>
  </si>
  <si>
    <t>CHCOr</t>
  </si>
  <si>
    <t>CHCOcc</t>
  </si>
  <si>
    <t>CHMS</t>
  </si>
  <si>
    <t>CHD</t>
  </si>
  <si>
    <t>CHT</t>
  </si>
  <si>
    <t>CHGn</t>
  </si>
  <si>
    <t>CHGq</t>
  </si>
  <si>
    <t>CHS</t>
  </si>
  <si>
    <t>CHJ</t>
  </si>
  <si>
    <t>CHE</t>
  </si>
  <si>
    <t>CIC</t>
  </si>
  <si>
    <t>Total general</t>
  </si>
  <si>
    <t>Ministerio para la Transición Ecológica y el Reto Demográfico. (2023). Datos extraídos de los Programas de Seguimiento (Programa de control de vigilancia y operativo) previstos para evaluar el estado, en cumplimiento de la normativa estatal y europea.</t>
  </si>
  <si>
    <t>Fitobentos en ríos 2021</t>
  </si>
  <si>
    <t>Contenido en nitratos de origen agrario en las aguas</t>
  </si>
  <si>
    <t>Nitratos - Aguas superficiales 2010-2020</t>
  </si>
  <si>
    <t>Nº total analíticas</t>
  </si>
  <si>
    <t>Nitrato - Aguas subterráneas 2010-2020</t>
  </si>
  <si>
    <r>
      <t>≤ 5 mg/l NO</t>
    </r>
    <r>
      <rPr>
        <b/>
        <vertAlign val="subscript"/>
        <sz val="11"/>
        <rFont val="Calibri"/>
        <family val="2"/>
        <scheme val="minor"/>
      </rPr>
      <t>3</t>
    </r>
  </si>
  <si>
    <r>
      <t>≤ 25 mg/l NO</t>
    </r>
    <r>
      <rPr>
        <b/>
        <vertAlign val="subscript"/>
        <sz val="11"/>
        <rFont val="Calibri"/>
        <family val="2"/>
        <scheme val="minor"/>
      </rPr>
      <t>3</t>
    </r>
  </si>
  <si>
    <r>
      <t>&gt; 25 mg/l NO</t>
    </r>
    <r>
      <rPr>
        <b/>
        <vertAlign val="subscript"/>
        <sz val="11"/>
        <rFont val="Calibri"/>
        <family val="2"/>
        <scheme val="minor"/>
      </rPr>
      <t>3</t>
    </r>
  </si>
  <si>
    <r>
      <t>% ≤ 5 mg/l NO</t>
    </r>
    <r>
      <rPr>
        <b/>
        <vertAlign val="subscript"/>
        <sz val="11"/>
        <rFont val="Calibri"/>
        <family val="2"/>
        <scheme val="minor"/>
      </rPr>
      <t>3</t>
    </r>
  </si>
  <si>
    <r>
      <t>% ≤ 25 mg/l NO</t>
    </r>
    <r>
      <rPr>
        <b/>
        <vertAlign val="subscript"/>
        <sz val="11"/>
        <rFont val="Calibri"/>
        <family val="2"/>
        <scheme val="minor"/>
      </rPr>
      <t>3</t>
    </r>
  </si>
  <si>
    <r>
      <t>% &gt; 25 mg/l NO</t>
    </r>
    <r>
      <rPr>
        <b/>
        <vertAlign val="subscript"/>
        <sz val="11"/>
        <rFont val="Calibri"/>
        <family val="2"/>
        <scheme val="minor"/>
      </rPr>
      <t>3</t>
    </r>
  </si>
  <si>
    <r>
      <t>≤ 10 mg/l NO</t>
    </r>
    <r>
      <rPr>
        <b/>
        <vertAlign val="subscript"/>
        <sz val="11"/>
        <rFont val="Calibri"/>
        <family val="2"/>
        <scheme val="minor"/>
      </rPr>
      <t>3</t>
    </r>
  </si>
  <si>
    <r>
      <t>&gt;  10 - 37,5 mg/l NO</t>
    </r>
    <r>
      <rPr>
        <b/>
        <vertAlign val="subscript"/>
        <sz val="11"/>
        <rFont val="Calibri"/>
        <family val="2"/>
        <scheme val="minor"/>
      </rPr>
      <t>3</t>
    </r>
  </si>
  <si>
    <r>
      <t>&gt; 37,5 mg/l NO</t>
    </r>
    <r>
      <rPr>
        <b/>
        <vertAlign val="subscript"/>
        <sz val="11"/>
        <rFont val="Calibri"/>
        <family val="2"/>
        <scheme val="minor"/>
      </rPr>
      <t>3</t>
    </r>
  </si>
  <si>
    <r>
      <t>% ≤ 10 mg/l NO</t>
    </r>
    <r>
      <rPr>
        <b/>
        <vertAlign val="subscript"/>
        <sz val="11"/>
        <rFont val="Calibri"/>
        <family val="2"/>
        <scheme val="minor"/>
      </rPr>
      <t>3</t>
    </r>
  </si>
  <si>
    <r>
      <t>% &gt;  10 - 37,5 mg/l NO</t>
    </r>
    <r>
      <rPr>
        <b/>
        <vertAlign val="subscript"/>
        <sz val="11"/>
        <rFont val="Calibri"/>
        <family val="2"/>
        <scheme val="minor"/>
      </rPr>
      <t>3</t>
    </r>
  </si>
  <si>
    <r>
      <t>% &gt; 37,5 mg/l NO</t>
    </r>
    <r>
      <rPr>
        <b/>
        <vertAlign val="subscript"/>
        <sz val="11"/>
        <rFont val="Calibri"/>
        <family val="2"/>
        <scheme val="minor"/>
      </rPr>
      <t>3</t>
    </r>
  </si>
  <si>
    <r>
      <t xml:space="preserve">Ministerio para la Transición Ecológica y el Reto Demográfico. (2023). Informes de seguimiento de la Directiva 91/676/CEE. </t>
    </r>
    <r>
      <rPr>
        <i/>
        <sz val="11"/>
        <color theme="1"/>
        <rFont val="Calibri"/>
        <family val="2"/>
        <scheme val="minor"/>
      </rPr>
      <t xml:space="preserve">Contaminación del agua por nitratos utilizados en la agricultura. </t>
    </r>
    <r>
      <rPr>
        <sz val="11"/>
        <color theme="1"/>
        <rFont val="Calibri"/>
        <family val="2"/>
        <scheme val="minor"/>
      </rPr>
      <t>Cuatrienios 2008-2009, 2012-2015, 2016-2019. Además, para el 2021 se han utilizado lo datos de nitratos que van a reportarse en el futuro informe de seguimiento para el Cuatrienio 2020-2024</t>
    </r>
  </si>
  <si>
    <t>Plaguicidas en las aguas</t>
  </si>
  <si>
    <t xml:space="preserve">&lt; LQ </t>
  </si>
  <si>
    <t>&gt; LQ y &lt; 0,1 µg/l</t>
  </si>
  <si>
    <t>&gt; 0,1 µg/l</t>
  </si>
  <si>
    <t>Plaguicidas - Aguas superficiales 2010-2020</t>
  </si>
  <si>
    <t>% &gt;  Valor frontera</t>
  </si>
  <si>
    <t>&gt; LQ y &lt; Valor frontera</t>
  </si>
  <si>
    <t>Plaguicidas - Aguas subterráneas 2010-2021</t>
  </si>
  <si>
    <t>Nº ESTACIONES PLAGUICIDAS MAX  SUBTERRÁNEAS</t>
  </si>
  <si>
    <t>&lt; LQ</t>
  </si>
  <si>
    <t>Nº Analiticas</t>
  </si>
  <si>
    <t>GC</t>
  </si>
  <si>
    <t>TOP</t>
  </si>
  <si>
    <t>GB</t>
  </si>
  <si>
    <t>CMA</t>
  </si>
  <si>
    <t>Plaguicidas - Aguas subterráneas 2021</t>
  </si>
  <si>
    <t>&gt; LQ  y &lt; Valor frontera</t>
  </si>
  <si>
    <t>Nº ESTACIONES PLAGUICIDAS MAX  SUPERFICIALES</t>
  </si>
  <si>
    <t>CHGv</t>
  </si>
  <si>
    <t>Plaguicidas - Aguas superficiales 2021</t>
  </si>
  <si>
    <t>Evolución del estado de las masas de agua superficial y subterránea</t>
  </si>
  <si>
    <t>Estado de las masas de agua superficial: % de masas de agua en buen estado</t>
  </si>
  <si>
    <t>Estado</t>
  </si>
  <si>
    <t>1er ciclo</t>
  </si>
  <si>
    <t>2º ciclo</t>
  </si>
  <si>
    <t>Plan hidrológico</t>
  </si>
  <si>
    <t>Seguimiento</t>
  </si>
  <si>
    <t>Nº MASp</t>
  </si>
  <si>
    <t>BE Plan</t>
  </si>
  <si>
    <t>BE 2016</t>
  </si>
  <si>
    <t>BE 2017</t>
  </si>
  <si>
    <t>BE 2018</t>
  </si>
  <si>
    <t>BE 2019</t>
  </si>
  <si>
    <t>BE 2020</t>
  </si>
  <si>
    <t>Ecológico</t>
  </si>
  <si>
    <t>Químico</t>
  </si>
  <si>
    <t>Global</t>
  </si>
  <si>
    <t>Cantábrico
Oriental</t>
  </si>
  <si>
    <t>Cantábrico
Occidental</t>
  </si>
  <si>
    <t>Cuencas Med.
Andaluzas</t>
  </si>
  <si>
    <t>Guadalete
y Barbate</t>
  </si>
  <si>
    <t>Tinto, Odiel
y Piedras</t>
  </si>
  <si>
    <t>Distrito Cuenca
F. Cataluña</t>
  </si>
  <si>
    <t>Estado ecológico</t>
  </si>
  <si>
    <t>Estado químico</t>
  </si>
  <si>
    <t>Estado global</t>
  </si>
  <si>
    <t>BE: Buen Estado</t>
  </si>
  <si>
    <t>Estado de las masas de agua subterránea: % de masas de agua en buen estado</t>
  </si>
  <si>
    <t>Demarcación
Hidrográfica</t>
  </si>
  <si>
    <t>Nº MASb</t>
  </si>
  <si>
    <t>Cuantitativo</t>
  </si>
  <si>
    <t>Estado cuantitativo</t>
  </si>
  <si>
    <t>BE 2021</t>
  </si>
  <si>
    <t>Ministerio para la Transición Ecológica y el Reto Demográfico. (2023). Informes anuales de seguimiento de los planes hidrológicos de cuenca y de los recursos hídricos en España. https://www.miteco.gob.es/es/agua/temas/planificacion-hidrologica/planificacion-hidrologica/seguimientoplanes.aspx</t>
  </si>
  <si>
    <t>Calidad de las aguas de baño continentales</t>
  </si>
  <si>
    <t>Porcentaje de puntos de muestreo</t>
  </si>
  <si>
    <t>Excelente</t>
  </si>
  <si>
    <t>Buena</t>
  </si>
  <si>
    <t>Suficiente</t>
  </si>
  <si>
    <t>Insuficiente</t>
  </si>
  <si>
    <t>Sin clasificar</t>
  </si>
  <si>
    <t>Número de puntos de muestreo</t>
  </si>
  <si>
    <t xml:space="preserve">Ministerio de Sanidad. (2023). Informe Nacional de Calidad de Aguas de Baño 2022. Recuperado el 5 de julio de 2023, de https://www.mscbs.gob.es/profesionales/saludPublica/saludAmbLaboral/calidadAguas/aguasBanno/publicaciones.htm </t>
  </si>
  <si>
    <t>Etiquetas de fila</t>
  </si>
  <si>
    <t>&lt; 250 mg/l</t>
  </si>
  <si>
    <t>250-1 000 mg/l</t>
  </si>
  <si>
    <t>&gt; 1 000 mg/l</t>
  </si>
  <si>
    <t>Nº Estaciones</t>
  </si>
  <si>
    <t>% &gt; 1000 mg/l</t>
  </si>
  <si>
    <t>% &gt;250mg/l</t>
  </si>
  <si>
    <t>Salinidad en aguas subterráneas</t>
  </si>
  <si>
    <t>Salinidad en aguas subterráneas - 2021</t>
  </si>
  <si>
    <t>250-1000 mg/l</t>
  </si>
  <si>
    <t>&gt; 1.000 mg/l</t>
  </si>
  <si>
    <t>nº Total Analíticas</t>
  </si>
  <si>
    <t>IB</t>
  </si>
  <si>
    <t>Identificación de la intrusión salina en aguas subterráneas</t>
  </si>
  <si>
    <t>Vertidos de aguas residuales</t>
  </si>
  <si>
    <t>Urbano</t>
  </si>
  <si>
    <t>Ministerio para la Transición Ecológica y el Reto Demográfico. (2023). Datos facilitados por la Dirección General del Agua procedentes Censo Nacional de Vertidos.</t>
  </si>
  <si>
    <r>
      <t>Volumen de vertido autorizado (hm</t>
    </r>
    <r>
      <rPr>
        <b/>
        <vertAlign val="superscript"/>
        <sz val="11"/>
        <color rgb="FF033651"/>
        <rFont val="Arial"/>
        <family val="2"/>
      </rPr>
      <t>3</t>
    </r>
    <r>
      <rPr>
        <b/>
        <sz val="11"/>
        <color rgb="FF033651"/>
        <rFont val="Arial"/>
        <family val="2"/>
      </rPr>
      <t>) al Dominio Público Hidráulico</t>
    </r>
  </si>
  <si>
    <t>Situación de los sistemas hidrológicos respecto a la sequía prolongada y la escasez coyuntural</t>
  </si>
  <si>
    <t>Situación respecto de la sequía prolongada. Nº de UTS en situación de sequía prolongada</t>
  </si>
  <si>
    <t>Nº total de UTS</t>
  </si>
  <si>
    <t>Situación respecto de la escasez coyuntural. Nº de UTE en escenario de Alerta o Emergencia</t>
  </si>
  <si>
    <t>Nº de UTE en escenario de Alerta</t>
  </si>
  <si>
    <t>Nº total UTE</t>
  </si>
  <si>
    <t>Nº de UTE en escenario de Emergencia</t>
  </si>
  <si>
    <t>Cantábrico Oriental</t>
  </si>
  <si>
    <t>Cuencas Internas País Vasco</t>
  </si>
  <si>
    <t>Cuencas Internas Cataluña</t>
  </si>
  <si>
    <t>Cuencas Medit. Andaluzas</t>
  </si>
  <si>
    <t>TOTAL (intercomunitarias)</t>
  </si>
  <si>
    <t>Ministerio para la Transición Ecológica y el Reto Demográfico. (2023). Informes mensuales de seguimiento de los Planes de Gestión de Sequías. https://www.miteco.gob.es/es/agua/temas/observatorio-nacional-de-la-sequia/informes-mapas-seguimiento/</t>
  </si>
  <si>
    <t>2.3 Sectores económicos</t>
  </si>
  <si>
    <t>2.3.1 Agricultura, industria, transporte, medio urbano y hogares, y turismo</t>
  </si>
  <si>
    <t>Cantidades comercializadas por los titulares autorizados de los principales grupos de sustancias activas. Toneladas</t>
  </si>
  <si>
    <t>Tipo de producto</t>
  </si>
  <si>
    <t>Fungicidas y bactericidas</t>
  </si>
  <si>
    <t>Herbicidas</t>
  </si>
  <si>
    <t>Insecticidas y Acaricidas</t>
  </si>
  <si>
    <t>Molusquicidas,  Reguladores de Crecimiento y Otros</t>
  </si>
  <si>
    <r>
      <t xml:space="preserve">Ministerio de Agricultura, Pesca y
Alimentación. (2022). </t>
    </r>
    <r>
      <rPr>
        <i/>
        <sz val="11"/>
        <color theme="1"/>
        <rFont val="Calibri"/>
        <family val="2"/>
        <scheme val="minor"/>
      </rPr>
      <t xml:space="preserve">Encuesta de Comercialización de Productos Fitosanitarios 2020. </t>
    </r>
    <r>
      <rPr>
        <sz val="11"/>
        <color theme="1"/>
        <rFont val="Calibri"/>
        <family val="2"/>
        <scheme val="minor"/>
      </rPr>
      <t>Recuperado el 4 de julio de 2022, de https://www.mapa.gob.es/es/estadistica/temas/estadisticas-agrarias/agricultura/estadisticas-medios-produccion/fitosanitarios.aspx</t>
    </r>
  </si>
  <si>
    <r>
      <t xml:space="preserve">Consumo de productos fitosanitarios: Ministerio de Agricultura, Pesca y Alimentación. (2023). </t>
    </r>
    <r>
      <rPr>
        <i/>
        <sz val="11"/>
        <color theme="1"/>
        <rFont val="Calibri"/>
        <family val="2"/>
        <scheme val="minor"/>
      </rPr>
      <t>Encuesta de Comercialización de Productos Fitosanitarios
2021.</t>
    </r>
    <r>
      <rPr>
        <sz val="11"/>
        <color theme="1"/>
        <rFont val="Calibri"/>
        <family val="2"/>
        <scheme val="minor"/>
      </rPr>
      <t xml:space="preserve"> Recuperado el 31 de julio de 2023, de https://www.mapa.gob.es/es/estadistica/temas/estadisticas-agrarias/agricultura/estadisticas-medios-produccion/fitosanitarios.aspx
</t>
    </r>
  </si>
  <si>
    <t>2.3.1 Agricultura</t>
  </si>
  <si>
    <t>Riesgo de los productos fitosanitarios: riesgo armonizado HRI1 y HRI2</t>
  </si>
  <si>
    <t>HRI1</t>
  </si>
  <si>
    <t>HRI2</t>
  </si>
  <si>
    <r>
      <t>Ministerio de Agricultura, Pesca y Alimentación. (2023).</t>
    </r>
    <r>
      <rPr>
        <i/>
        <sz val="11"/>
        <color theme="1"/>
        <rFont val="Calibri"/>
        <family val="2"/>
        <scheme val="minor"/>
      </rPr>
      <t xml:space="preserve"> Informes anuales sobre el uso sostenible de productos fitosanitarios. </t>
    </r>
    <r>
      <rPr>
        <sz val="11"/>
        <color theme="1"/>
        <rFont val="Calibri"/>
        <family val="2"/>
        <scheme val="minor"/>
      </rPr>
      <t>Recuperado el 31 de julio de 2023, de https://www.mapa.gob.es/es/agricultura/temas/sanidad-vegetal/ productos fitosanitarios/uso-sostenible-de-productos-fitosanitarios/</t>
    </r>
  </si>
  <si>
    <t>Consumo de energía final por el sector industrial</t>
  </si>
  <si>
    <t>Consumo de energía final en la industria (Mtep)</t>
  </si>
  <si>
    <t>Final energy consumption</t>
  </si>
  <si>
    <t>by Sector</t>
  </si>
  <si>
    <t>Industry</t>
  </si>
  <si>
    <t>Iron and steel</t>
  </si>
  <si>
    <t>Chemical and petrochemical</t>
  </si>
  <si>
    <t>Non-ferrous metals</t>
  </si>
  <si>
    <t>Non-metallic minerals</t>
  </si>
  <si>
    <t>Mining and quarrying</t>
  </si>
  <si>
    <t>Food, beverages and tobacco</t>
  </si>
  <si>
    <t>Textile and leather</t>
  </si>
  <si>
    <t>Paper, pulp and print</t>
  </si>
  <si>
    <t>Transport equipment</t>
  </si>
  <si>
    <t>Machinery</t>
  </si>
  <si>
    <t>Wood and wood products</t>
  </si>
  <si>
    <t>Construction</t>
  </si>
  <si>
    <t>Other industry</t>
  </si>
  <si>
    <t>Ministerio para la Transición Ecológica y el Reto Demográfico (2023). Datos facilitados por la Subdirección General de Prospectiva, Estrategia y Normativa en Materia de Energía mediante solicitud expresa.</t>
  </si>
  <si>
    <t>Emisiones de contaminantes del transporte</t>
  </si>
  <si>
    <t>Emisiones de gases de efecto invernadero del transporte en España (Kt CO2-eq)</t>
  </si>
  <si>
    <t>SOx</t>
  </si>
  <si>
    <t>NOx</t>
  </si>
  <si>
    <t>COVNM</t>
  </si>
  <si>
    <t>GEI</t>
  </si>
  <si>
    <t>Emisiones de contaminantes atmosféricos del sector industrial</t>
  </si>
  <si>
    <t>Evolución emisiones de contaminantes atmosféricos del sector industrial (Kg)</t>
  </si>
  <si>
    <t>Compuestos orgánicos volátiles distintos del metano (COVNM)</t>
  </si>
  <si>
    <t>Partículas (PM10)</t>
  </si>
  <si>
    <t>Indicador emisiones de partículas de compuestos orgánicos volátiles distintos del metano (COVNM)</t>
  </si>
  <si>
    <t>Indicador de emisiones de partículas PM10</t>
  </si>
  <si>
    <r>
      <t>Amoniaco (NH</t>
    </r>
    <r>
      <rPr>
        <b/>
        <vertAlign val="subscript"/>
        <sz val="11"/>
        <color theme="1"/>
        <rFont val="Calibri"/>
        <family val="2"/>
        <scheme val="minor"/>
      </rPr>
      <t>3</t>
    </r>
    <r>
      <rPr>
        <b/>
        <sz val="11"/>
        <color theme="1"/>
        <rFont val="Calibri"/>
        <family val="2"/>
        <scheme val="minor"/>
      </rPr>
      <t>)</t>
    </r>
  </si>
  <si>
    <r>
      <t>Óxidos de azufre (SOx/SO</t>
    </r>
    <r>
      <rPr>
        <b/>
        <vertAlign val="subscript"/>
        <sz val="11"/>
        <color theme="1"/>
        <rFont val="Calibri"/>
        <family val="2"/>
        <scheme val="minor"/>
      </rPr>
      <t>2</t>
    </r>
    <r>
      <rPr>
        <b/>
        <sz val="11"/>
        <color theme="1"/>
        <rFont val="Calibri"/>
        <family val="2"/>
        <scheme val="minor"/>
      </rPr>
      <t>)</t>
    </r>
  </si>
  <si>
    <r>
      <t>Óxidos de nitrógeno (NOx/NO</t>
    </r>
    <r>
      <rPr>
        <b/>
        <vertAlign val="subscript"/>
        <sz val="11"/>
        <color theme="1"/>
        <rFont val="Calibri"/>
        <family val="2"/>
        <scheme val="minor"/>
      </rPr>
      <t>2</t>
    </r>
    <r>
      <rPr>
        <b/>
        <sz val="11"/>
        <color theme="1"/>
        <rFont val="Calibri"/>
        <family val="2"/>
        <scheme val="minor"/>
      </rPr>
      <t>)</t>
    </r>
  </si>
  <si>
    <r>
      <t>Indicador emisiones de partículas de Amoniaco (NH</t>
    </r>
    <r>
      <rPr>
        <b/>
        <vertAlign val="subscript"/>
        <sz val="11"/>
        <color theme="1"/>
        <rFont val="Calibri"/>
        <family val="2"/>
        <scheme val="minor"/>
      </rPr>
      <t>3</t>
    </r>
    <r>
      <rPr>
        <b/>
        <sz val="11"/>
        <color theme="1"/>
        <rFont val="Calibri"/>
        <family val="2"/>
        <scheme val="minor"/>
      </rPr>
      <t>)</t>
    </r>
  </si>
  <si>
    <r>
      <t>Indicador emisiones de partículas de Óxidos de azufre (SOx/SO</t>
    </r>
    <r>
      <rPr>
        <b/>
        <vertAlign val="subscript"/>
        <sz val="11"/>
        <color theme="1"/>
        <rFont val="Calibri"/>
        <family val="2"/>
        <scheme val="minor"/>
      </rPr>
      <t>2</t>
    </r>
    <r>
      <rPr>
        <b/>
        <sz val="11"/>
        <color theme="1"/>
        <rFont val="Calibri"/>
        <family val="2"/>
        <scheme val="minor"/>
      </rPr>
      <t>)</t>
    </r>
  </si>
  <si>
    <r>
      <t>Indicador emisiones de partículas de Óxidos de nitrógeno (NOx/NO</t>
    </r>
    <r>
      <rPr>
        <b/>
        <vertAlign val="subscript"/>
        <sz val="11"/>
        <color theme="1"/>
        <rFont val="Calibri"/>
        <family val="2"/>
        <scheme val="minor"/>
      </rPr>
      <t>2</t>
    </r>
    <r>
      <rPr>
        <b/>
        <sz val="11"/>
        <color theme="1"/>
        <rFont val="Calibri"/>
        <family val="2"/>
        <scheme val="minor"/>
      </rPr>
      <t>)</t>
    </r>
  </si>
  <si>
    <r>
      <t>Ministerio para la Transición Ecológica y el Reto Demográfico. (2023).</t>
    </r>
    <r>
      <rPr>
        <i/>
        <sz val="11"/>
        <color theme="1"/>
        <rFont val="Calibri"/>
        <family val="2"/>
        <scheme val="minor"/>
      </rPr>
      <t xml:space="preserve"> Registro Estatal de Emisiones y Fuentes Contaminantes PRTR – España.</t>
    </r>
    <r>
      <rPr>
        <sz val="11"/>
        <color theme="1"/>
        <rFont val="Calibri"/>
        <family val="2"/>
        <scheme val="minor"/>
      </rPr>
      <t xml:space="preserve"> Datos facilitados mediante petición expresa por la Subdirección General de Aire Limpio y Sostenibilidad Industrial, Dirección General de Calidad y Evaluación Ambiental.</t>
    </r>
  </si>
  <si>
    <r>
      <t>Total Emisiones Gg CO</t>
    </r>
    <r>
      <rPr>
        <b/>
        <vertAlign val="subscript"/>
        <sz val="11"/>
        <color theme="1"/>
        <rFont val="Calibri"/>
        <family val="2"/>
        <scheme val="minor"/>
      </rPr>
      <t>2</t>
    </r>
    <r>
      <rPr>
        <b/>
        <sz val="11"/>
        <color theme="1"/>
        <rFont val="Calibri"/>
        <family val="2"/>
        <scheme val="minor"/>
      </rPr>
      <t xml:space="preserve"> equivalente</t>
    </r>
  </si>
  <si>
    <r>
      <rPr>
        <sz val="11"/>
        <color rgb="FF033651"/>
        <rFont val="Arial"/>
        <family val="2"/>
      </rPr>
      <t>Emisiones contaminantes</t>
    </r>
    <r>
      <rPr>
        <b/>
        <sz val="11"/>
        <color rgb="FF033651"/>
        <rFont val="Arial"/>
        <family val="2"/>
      </rPr>
      <t xml:space="preserve"> Totales nacionales</t>
    </r>
  </si>
  <si>
    <r>
      <rPr>
        <sz val="11"/>
        <color rgb="FF033651"/>
        <rFont val="Arial"/>
        <family val="2"/>
      </rPr>
      <t>Emisiones -</t>
    </r>
    <r>
      <rPr>
        <b/>
        <sz val="11"/>
        <color rgb="FF033651"/>
        <rFont val="Arial"/>
        <family val="2"/>
      </rPr>
      <t xml:space="preserve"> Transporte nacional </t>
    </r>
    <r>
      <rPr>
        <sz val="11"/>
        <color rgb="FF033651"/>
        <rFont val="Arial"/>
        <family val="2"/>
      </rPr>
      <t xml:space="preserve">(Gg ) - 1A3 con solo Aviación Naciona - </t>
    </r>
    <r>
      <rPr>
        <b/>
        <sz val="11"/>
        <color rgb="FF033651"/>
        <rFont val="Arial"/>
        <family val="2"/>
      </rPr>
      <t>Alcance UNFCCC</t>
    </r>
  </si>
  <si>
    <r>
      <t>NH</t>
    </r>
    <r>
      <rPr>
        <b/>
        <vertAlign val="subscript"/>
        <sz val="11"/>
        <color theme="1"/>
        <rFont val="Calibri"/>
        <family val="2"/>
        <scheme val="minor"/>
      </rPr>
      <t>3</t>
    </r>
  </si>
  <si>
    <t>Emisiones TRANSPORTE - alcance CLRTAP</t>
  </si>
  <si>
    <t>Emisisiones totales nacionales SOx - Transporte nacional</t>
  </si>
  <si>
    <t>1A3 con solo  LTO Aviación-Alcance CLRTAP</t>
  </si>
  <si>
    <t>Gg</t>
  </si>
  <si>
    <t>Emisisiones totales nacionales NOx  - Transporte nacional</t>
  </si>
  <si>
    <t>Emisisiones totales nacionales NH3  - Transporte nacional</t>
  </si>
  <si>
    <t>Emisisiones totales nacionales NMVOC - Transporte nacional</t>
  </si>
  <si>
    <t>Emisisiones totales nacionales CO - Transporte nacional</t>
  </si>
  <si>
    <t>Emisisiones totales nacionales CH4 - Transporte nacional</t>
  </si>
  <si>
    <t>Emisisiones totales nacionales PM2,5 - Transporte nacional</t>
  </si>
  <si>
    <t>Emisisiones totales nacionales PM10 - Transporte nacional</t>
  </si>
  <si>
    <r>
      <rPr>
        <sz val="11"/>
        <color rgb="FF033651"/>
        <rFont val="Arial"/>
        <family val="2"/>
      </rPr>
      <t xml:space="preserve"> Emisiones nacionales del TRANSPORTE - </t>
    </r>
    <r>
      <rPr>
        <b/>
        <sz val="11"/>
        <color rgb="FF033651"/>
        <rFont val="Arial"/>
        <family val="2"/>
      </rPr>
      <t xml:space="preserve">Índice: 1990 = 100 (2000 = 100 PM2,5)
</t>
    </r>
  </si>
  <si>
    <r>
      <t xml:space="preserve">Ministerio para la Transición Ecológica y el Reto Demográfico. (2023). </t>
    </r>
    <r>
      <rPr>
        <i/>
        <sz val="11"/>
        <color theme="1"/>
        <rFont val="Calibri"/>
        <family val="2"/>
        <scheme val="minor"/>
      </rPr>
      <t>Inventario Nacional de Emisiones de gases de efecto invernadero y de contaminantes atmosféricos de España, correspondiente a la serie 1990-2021.</t>
    </r>
    <r>
      <rPr>
        <sz val="11"/>
        <color theme="1"/>
        <rFont val="Calibri"/>
        <family val="2"/>
        <scheme val="minor"/>
      </rPr>
      <t xml:space="preserve"> Datos facilitados por la Subdirección General de Aire Limpio y Sostenibilidad Industrial de la Dirección General de Calidad y Evaluación Ambiental (MITECO) mediante petición expresa.</t>
    </r>
  </si>
  <si>
    <t>2.3.1 Riesgo de los productos fitosanitarios: HRI1 y HRI2</t>
  </si>
  <si>
    <t xml:space="preserve">                                                                                                                                                                                                                       </t>
  </si>
  <si>
    <t>Parque de turismos por tipo de combustible</t>
  </si>
  <si>
    <t>Parque de turismos por tipo de combustible (Motores diesel y gasolina)</t>
  </si>
  <si>
    <t>Diésel</t>
  </si>
  <si>
    <t>Gasolina</t>
  </si>
  <si>
    <t>Híb. diésel</t>
  </si>
  <si>
    <t>Híb. gasolina</t>
  </si>
  <si>
    <t>Otros híb.</t>
  </si>
  <si>
    <t>Eléctrico</t>
  </si>
  <si>
    <t>Total comb.</t>
  </si>
  <si>
    <t>Total híbr.</t>
  </si>
  <si>
    <t>Total eléc.</t>
  </si>
  <si>
    <t>% diésel</t>
  </si>
  <si>
    <t>% gasolina</t>
  </si>
  <si>
    <t>Otros combustibles</t>
  </si>
  <si>
    <r>
      <t xml:space="preserve">Ministerio para la Transición Ecológica y el Reto Demográfico. (2023). </t>
    </r>
    <r>
      <rPr>
        <i/>
        <sz val="11"/>
        <color theme="1"/>
        <rFont val="Calibri"/>
        <family val="2"/>
        <scheme val="minor"/>
      </rPr>
      <t>Inventario Nacional de emisiones y absorciones de gases de efecto invernadero y de contaminantes atmosféricos, correspondiente a la serie 1990-2021.</t>
    </r>
    <r>
      <rPr>
        <sz val="11"/>
        <color theme="1"/>
        <rFont val="Calibri"/>
        <family val="2"/>
        <scheme val="minor"/>
      </rPr>
      <t xml:space="preserve"> Datos facilitados, mediante petición expresa, por la Subdirección General de Aire Limpio y Sostenibilidad Industrial de la Dirección General de Calidad y Evaluación Ambiental (MITECO).</t>
    </r>
  </si>
  <si>
    <t>Consumo de energía final del transporte</t>
  </si>
  <si>
    <t>Consumo de energía final del transporte (ktep)</t>
  </si>
  <si>
    <t xml:space="preserve">ktep </t>
  </si>
  <si>
    <t>Sector del transporte</t>
  </si>
  <si>
    <t xml:space="preserve">   Ferrocarril</t>
  </si>
  <si>
    <t xml:space="preserve">   Carretera</t>
  </si>
  <si>
    <t xml:space="preserve">   Aviación doméstica</t>
  </si>
  <si>
    <t xml:space="preserve">   Navegación doméstica</t>
  </si>
  <si>
    <t xml:space="preserve">   Transporte por tuberías</t>
  </si>
  <si>
    <t xml:space="preserve">   No especificado en otras categorías-Transporte</t>
  </si>
  <si>
    <t xml:space="preserve">   Otros (Transporte por tubería y otro no especificado)</t>
  </si>
  <si>
    <r>
      <t xml:space="preserve">Ministerio de Transición Ecológica y Reto Demográfico. (2023). </t>
    </r>
    <r>
      <rPr>
        <i/>
        <sz val="11"/>
        <color theme="1"/>
        <rFont val="Calibri"/>
        <family val="2"/>
        <scheme val="minor"/>
      </rPr>
      <t xml:space="preserve">Consumo de Energía final. Balance del consumo de energía final. </t>
    </r>
    <r>
      <rPr>
        <sz val="11"/>
        <color theme="1"/>
        <rFont val="Calibri"/>
        <family val="2"/>
        <scheme val="minor"/>
      </rPr>
      <t>Datos facilitados mediante petición expresa por el Área de Estadísticas Energéticas de la Subdirección General de Prospectiva, Estrategia y Normativa en Materia de Energía. Accesible en https://energia.gob.es/balances/Balances/Paginas/Balances.aspx</t>
    </r>
  </si>
  <si>
    <t>Consumo de energía final de origen renovable del transporte</t>
  </si>
  <si>
    <t>Unión Europea 27 paises</t>
  </si>
  <si>
    <t>España</t>
  </si>
  <si>
    <t>Media Unión Europea</t>
  </si>
  <si>
    <t>Consumo de energía final de origen renovable del transporte (Ktep)</t>
  </si>
  <si>
    <t>Ktep</t>
  </si>
  <si>
    <r>
      <t xml:space="preserve">Eurostat. (s.f). </t>
    </r>
    <r>
      <rPr>
        <i/>
        <sz val="11"/>
        <color theme="1"/>
        <rFont val="Calibri"/>
        <family val="2"/>
        <scheme val="minor"/>
      </rPr>
      <t>Use of renewables for transport (nrg_ind_urdt).</t>
    </r>
    <r>
      <rPr>
        <sz val="11"/>
        <color theme="1"/>
        <rFont val="Calibri"/>
        <family val="2"/>
        <scheme val="minor"/>
      </rPr>
      <t xml:space="preserve"> Recuperado el 24 de marzo de 2023, de de http://ec.europa.eu/eurostat/web/energy/data</t>
    </r>
  </si>
  <si>
    <t>2.3.1 Consumo de energía final de origen renovable del transporte</t>
  </si>
  <si>
    <t>Transporte público urbano</t>
  </si>
  <si>
    <t>Transporte público urbano (Miles de viajeros)</t>
  </si>
  <si>
    <t>Nº viajeros en metro</t>
  </si>
  <si>
    <t>Nº viajeros en autobús</t>
  </si>
  <si>
    <t>Nº total de viajeros</t>
  </si>
  <si>
    <r>
      <t xml:space="preserve">Instituto Nacional de Estadística (INE). (2023). </t>
    </r>
    <r>
      <rPr>
        <i/>
        <sz val="11"/>
        <color theme="1"/>
        <rFont val="Calibri"/>
        <family val="2"/>
        <scheme val="minor"/>
      </rPr>
      <t>Estadística de Transporte de Viajeros.</t>
    </r>
    <r>
      <rPr>
        <sz val="11"/>
        <color theme="1"/>
        <rFont val="Calibri"/>
        <family val="2"/>
        <scheme val="minor"/>
      </rPr>
      <t xml:space="preserve"> Recuperado el 31 de mayo de 2022, de https://www.ine.es/dyngs/INEbase/operacion.htm?c=Estadistica_C&amp;cid=1254736176906&amp;menu=resultados&amp;secc=1254736195091&amp;idp=1254735576820</t>
    </r>
  </si>
  <si>
    <t>Consumo de energía final en el sector hogares</t>
  </si>
  <si>
    <t>Consumo de energía final residencial (ktep)</t>
  </si>
  <si>
    <t>ktep</t>
  </si>
  <si>
    <t>Combustibles fósiles sólidos</t>
  </si>
  <si>
    <t>Antracita</t>
  </si>
  <si>
    <t>Carbon de coque</t>
  </si>
  <si>
    <t>Otros carbones bituminosos</t>
  </si>
  <si>
    <t>Carbón subbituminoso</t>
  </si>
  <si>
    <t>Lignito pardo</t>
  </si>
  <si>
    <t>Aglomerado</t>
  </si>
  <si>
    <t>Coque de coquería</t>
  </si>
  <si>
    <t>Coque de gas</t>
  </si>
  <si>
    <t>Alquitrán de hulla</t>
  </si>
  <si>
    <t>Briquetas de lignito pardo (BKB)</t>
  </si>
  <si>
    <t>Gases manufacturados</t>
  </si>
  <si>
    <t>Gas procedente de plantas de gas</t>
  </si>
  <si>
    <t>Gas de coquería</t>
  </si>
  <si>
    <t>Gas de altos hornos</t>
  </si>
  <si>
    <t>Otros gases recuperados</t>
  </si>
  <si>
    <t>Turba y productos de la turba</t>
  </si>
  <si>
    <t>Turba</t>
  </si>
  <si>
    <t>Productos de la turba</t>
  </si>
  <si>
    <t>Esquisto bituminoso y arenas bituminosas</t>
  </si>
  <si>
    <t>Petróleo crudo y productos petrolíferos</t>
  </si>
  <si>
    <t>Petróleo crudo</t>
  </si>
  <si>
    <t>Líquidos de Gas Natural (LGN)</t>
  </si>
  <si>
    <t>Materias primas de refinería</t>
  </si>
  <si>
    <t>Aditivos/compuestos oxigenados (sin fracción biofuel)</t>
  </si>
  <si>
    <t>Otros hidrocarburos</t>
  </si>
  <si>
    <t>Gas de refinería</t>
  </si>
  <si>
    <t>Etano</t>
  </si>
  <si>
    <t>Gases Licuados de Petróleo (GLP)</t>
  </si>
  <si>
    <t>Gasolina de motor (sin fracción biofuel)</t>
  </si>
  <si>
    <t>Gasolina de aviación</t>
  </si>
  <si>
    <t>Carburante tipo gasolina aviones de reacción</t>
  </si>
  <si>
    <t>Carburante tipo queroseno aviones de reacción (sin fracción biofuel)</t>
  </si>
  <si>
    <t>Otro queroseno</t>
  </si>
  <si>
    <t>Nafta</t>
  </si>
  <si>
    <t>Gasóleo y diésel (sin fracción biofuel)</t>
  </si>
  <si>
    <t>Fuelóleo</t>
  </si>
  <si>
    <t>"White spirit" y SBP (Special boiling point industrial spirits)</t>
  </si>
  <si>
    <t>Lubricantes</t>
  </si>
  <si>
    <t>Betún</t>
  </si>
  <si>
    <t>Coque de petróleo</t>
  </si>
  <si>
    <t>Ceras de parafina</t>
  </si>
  <si>
    <t>Otros productos petrolíferos</t>
  </si>
  <si>
    <t>Gas Natural</t>
  </si>
  <si>
    <t>Energías renovables y residuos</t>
  </si>
  <si>
    <t>Hidráulica</t>
  </si>
  <si>
    <t>Maremotriz, undimotriz y marina</t>
  </si>
  <si>
    <t>Eólica</t>
  </si>
  <si>
    <t>Solar fotovoltaica</t>
  </si>
  <si>
    <t>Solar térmica</t>
  </si>
  <si>
    <t>Geotérmica</t>
  </si>
  <si>
    <t>Biomasa</t>
  </si>
  <si>
    <t>Carbón vegetal</t>
  </si>
  <si>
    <t>Residuos urbanos renovables</t>
  </si>
  <si>
    <t>Biogasolina pura</t>
  </si>
  <si>
    <t>Mezcla biogasolina</t>
  </si>
  <si>
    <t>Biodiésel puro</t>
  </si>
  <si>
    <t>Mezcla biodiésel</t>
  </si>
  <si>
    <t>Bioqueroseno pura aviones de reacción</t>
  </si>
  <si>
    <t>Mezcla bioqueroseno pura aviones de reacción</t>
  </si>
  <si>
    <t>Otros biocarburantes líquidos</t>
  </si>
  <si>
    <t>Calor ambiente (bombas de calor)</t>
  </si>
  <si>
    <t>Residuos industriales (no renovable)</t>
  </si>
  <si>
    <t>Residuo urbano no renovable</t>
  </si>
  <si>
    <t>Calor nuclear</t>
  </si>
  <si>
    <t>Calor</t>
  </si>
  <si>
    <t>Electricidad</t>
  </si>
  <si>
    <t>Energía Fósil</t>
  </si>
  <si>
    <t>Bioenergía</t>
  </si>
  <si>
    <t>Hogares</t>
  </si>
  <si>
    <t>FC_OTH_HH_E</t>
  </si>
  <si>
    <t>Z</t>
  </si>
  <si>
    <t>Consumo final de energía TOTAL</t>
  </si>
  <si>
    <t>FC_E</t>
  </si>
  <si>
    <t>Estructura de la demanda energética residencial por fuentes de energía (% consumo energético)</t>
  </si>
  <si>
    <t>Carbones</t>
  </si>
  <si>
    <t>Gases</t>
  </si>
  <si>
    <r>
      <t xml:space="preserve">Ministerio para la Transición Ecológica y el Reto Demográfico. (2023). </t>
    </r>
    <r>
      <rPr>
        <i/>
        <sz val="11"/>
        <color theme="1"/>
        <rFont val="Calibri"/>
        <family val="2"/>
        <scheme val="minor"/>
      </rPr>
      <t>Consumo de Energía final. Balance del consumo de energía final.</t>
    </r>
    <r>
      <rPr>
        <sz val="11"/>
        <color theme="1"/>
        <rFont val="Calibri"/>
        <family val="2"/>
        <scheme val="minor"/>
      </rPr>
      <t xml:space="preserve"> Datos facilitados mediante petición expresa por el Área de Estadísticas Energéticas de la Subdirección General de Prospectiva, Estrategia y Normativa en Materia de Energía. Accesible en https://energia.gob.es/balances/Balances/Paginas/Balances.aspx</t>
    </r>
  </si>
  <si>
    <t>Número de visitantes a los parques nacionales</t>
  </si>
  <si>
    <t>Estimación del número de visitas a los parques nacionales</t>
  </si>
  <si>
    <t>Parque Nacional</t>
  </si>
  <si>
    <t>Picos de Europa</t>
  </si>
  <si>
    <t>Ordesa y Monte Perdido</t>
  </si>
  <si>
    <t>Teide</t>
  </si>
  <si>
    <t>Caldera de Taburiente</t>
  </si>
  <si>
    <t>Aigüestortes i Estany de Sant Maurici</t>
  </si>
  <si>
    <t>Tablas de Daimiel</t>
  </si>
  <si>
    <t>Timanfaya</t>
  </si>
  <si>
    <t>Garajonay</t>
  </si>
  <si>
    <t>Archipiélago de Cabrera</t>
  </si>
  <si>
    <t>Cabañeros</t>
  </si>
  <si>
    <t>Sierra Nevada</t>
  </si>
  <si>
    <t>Islas Atlánticas de Galicia</t>
  </si>
  <si>
    <t>Monfragüe</t>
  </si>
  <si>
    <t>Sierra de Guadarrama</t>
  </si>
  <si>
    <t>Ministerio para la Transición Ecológica y el Reto Demográfico. (2022). Datos facilitados mediante petición expresa por el Organismo Autónomo de Parques Nacionales.</t>
  </si>
  <si>
    <t>---</t>
  </si>
  <si>
    <t>Sierra de las Nieves</t>
  </si>
  <si>
    <t>Datos de establecimientos, plazas, viajeros y pernoctaciones y personal empleados son datos anuales son agrados de datos mensuales. Establecimeinto y plazas y personal empleados son datos medios por mes.</t>
  </si>
  <si>
    <t xml:space="preserve">Notas: </t>
  </si>
  <si>
    <t>Pernoctaciones</t>
  </si>
  <si>
    <t>Viajeros</t>
  </si>
  <si>
    <t>Plazas</t>
  </si>
  <si>
    <t>Alojamientos</t>
  </si>
  <si>
    <t>Turismo rural: alojamientos, plazas, turistas y pernoctaciones</t>
  </si>
  <si>
    <t>2022 (P)</t>
  </si>
  <si>
    <t xml:space="preserve">Para el año 2022 los datos son provisionales. </t>
  </si>
  <si>
    <r>
      <t>Instituto Nacional de Estadística (INE). (2023).</t>
    </r>
    <r>
      <rPr>
        <i/>
        <sz val="11"/>
        <color theme="1"/>
        <rFont val="Calibri"/>
        <family val="2"/>
        <scheme val="minor"/>
      </rPr>
      <t xml:space="preserve"> Encuesta de ocupación en alojamientos de turismo rural. Alojamientos de turismo rural: encuesta de ocupación e índice de precios.</t>
    </r>
    <r>
      <rPr>
        <sz val="11"/>
        <color theme="1"/>
        <rFont val="Calibri"/>
        <family val="2"/>
        <scheme val="minor"/>
      </rPr>
      <t xml:space="preserve"> Datos facilitados mediante petición expresa por el INE.</t>
    </r>
  </si>
  <si>
    <t>Turismo rural 2001-2022</t>
  </si>
  <si>
    <t>Número de alojamientos con etiqueta europea ecológica Ecolabel en España</t>
  </si>
  <si>
    <t>Número de alojamientos (hoteles y camping) con etiqueta Ecolabel en España</t>
  </si>
  <si>
    <t>Hoteles</t>
  </si>
  <si>
    <t>Camping</t>
  </si>
  <si>
    <t>Número de alojamientos (hoteles y camping) con etiqueta Ecolabel en Europa</t>
  </si>
  <si>
    <t>% que ocupa España de hoteles</t>
  </si>
  <si>
    <t>% que ocupa España camping</t>
  </si>
  <si>
    <t>% que ocupa España del total</t>
  </si>
  <si>
    <r>
      <t xml:space="preserve">Comisión Europea. (s.f.). </t>
    </r>
    <r>
      <rPr>
        <i/>
        <sz val="11"/>
        <color theme="1"/>
        <rFont val="Calibri"/>
        <family val="2"/>
        <scheme val="minor"/>
      </rPr>
      <t>Registro Ecolabel. Facts and figures.</t>
    </r>
    <r>
      <rPr>
        <sz val="11"/>
        <color theme="1"/>
        <rFont val="Calibri"/>
        <family val="2"/>
        <scheme val="minor"/>
      </rPr>
      <t xml:space="preserve"> Recuperado el 12 de junio de 2023, de http://www.ecolabel.eu/</t>
    </r>
  </si>
  <si>
    <t>2.4 Sostenibilidad</t>
  </si>
  <si>
    <t>2.4.1 Reto demográfico, economía y sociedad</t>
  </si>
  <si>
    <t>Población</t>
  </si>
  <si>
    <t>Población en España (nº habitantes españoles y extranjeros)</t>
  </si>
  <si>
    <t xml:space="preserve"> </t>
  </si>
  <si>
    <t>Total Nacional</t>
  </si>
  <si>
    <t>01 Andalucía</t>
  </si>
  <si>
    <t>02 Aragón</t>
  </si>
  <si>
    <t>03 Asturias, Principado de</t>
  </si>
  <si>
    <t>04 Balears, Illes</t>
  </si>
  <si>
    <t>05 Canarias</t>
  </si>
  <si>
    <t>06 Cantabria</t>
  </si>
  <si>
    <t>07 Castilla y León</t>
  </si>
  <si>
    <t>08 Castilla - La Mancha</t>
  </si>
  <si>
    <t>09 Cataluña</t>
  </si>
  <si>
    <t>10 Comunitat Valenciana</t>
  </si>
  <si>
    <t>11 Extremadura</t>
  </si>
  <si>
    <t>12 Galicia</t>
  </si>
  <si>
    <t>13 Madrid, Comunidad de</t>
  </si>
  <si>
    <t>14 Murcia, Región de</t>
  </si>
  <si>
    <t>15 Navarra, Comunidad Foral de</t>
  </si>
  <si>
    <t>16 País Vasco</t>
  </si>
  <si>
    <t>17 Rioja, La</t>
  </si>
  <si>
    <t>18 Ceuta</t>
  </si>
  <si>
    <t>19 Melilla</t>
  </si>
  <si>
    <t>Población en España (nº de habitantes y extranjeros)</t>
  </si>
  <si>
    <t>A 1 de enero</t>
  </si>
  <si>
    <t>Población residente</t>
  </si>
  <si>
    <t>Padrón municipal</t>
  </si>
  <si>
    <t>Diferencia</t>
  </si>
  <si>
    <r>
      <t>Instituto Nacional de Estadística (INE). (2023).</t>
    </r>
    <r>
      <rPr>
        <i/>
        <sz val="11"/>
        <color theme="1"/>
        <rFont val="Calibri"/>
        <family val="2"/>
        <scheme val="minor"/>
      </rPr>
      <t xml:space="preserve"> Estadística del Padrón continuo. </t>
    </r>
    <r>
      <rPr>
        <sz val="11"/>
        <color theme="1"/>
        <rFont val="Calibri"/>
        <family val="2"/>
        <scheme val="minor"/>
      </rPr>
      <t>Recuperado el 11 de mayo de 2023, de https://www.ine.es/jaxi/Tabla.htm?path=/t20/e245/p08/l0/&amp;file=01001.px&amp;L=0</t>
    </r>
  </si>
  <si>
    <t>Porcentaje de municipios que pierden población</t>
  </si>
  <si>
    <t>Municipios que pierden población en el siglo XXl (2001-2022)</t>
  </si>
  <si>
    <t>Municipios que pierden población en la última década (2013-2022)</t>
  </si>
  <si>
    <t>Ministerio para la Transición Ecológica y el Reto Demográfico. (2023). Elaborado por la Secretaría General para el Reto Demográfico, a partir de las cifras oficiales de población resultantes de la revisión del Padrón municipal a 1 de enero de cada año del INE.</t>
  </si>
  <si>
    <t>Porcentaje de áreas urbanas que pierden población en la última década</t>
  </si>
  <si>
    <t>Áreas urbanas que pierden población en la última década (2013-2022)</t>
  </si>
  <si>
    <t>Ministerio para la Transición Ecológica y el Reto Demográfico. (2023). Elaborado por la Secretaría General para el Reto Demográfico, a partir de las cifras oficiales de población resultantes de la revisión del Padrón municipal a 1 de enero de cada año del INE, y de los datos del Atlas Estadístico de las Áreas Urbanas del Ministerio de Transportes, movilidad y Agenda Urbana.</t>
  </si>
  <si>
    <t>Porcentaje de municipios que han perdido población en la última década: municipios con más de la mitad de su superficie forestal y municipios con espacios naturales protegidos</t>
  </si>
  <si>
    <t>Espacios forestales en municipios con más de la mitad de superficie forestal que pierden población en la última década (2013-2022)</t>
  </si>
  <si>
    <t>Municipios con espacios naturales protegidos que pierden población en la última década (2013-2022)</t>
  </si>
  <si>
    <t>Ministerio para la Transición Ecológica y el Reto Demográfico. (2023). Elaborado por la Secretaría General para el Reto Demográfico, a partir de las cifras oficiales de población resultantes de la revisión del Padrón municipal a 1 de enero de cada año del INE, y de los datos del Banco de datos de la naturaleza del Ministerio para la Transición Ecológica y el Reto Demográfico.</t>
  </si>
  <si>
    <t>Porcentaje de municipios en riesgo demográfico y porcentaje de municipios de la Red Natura 2000 en riesgo demográfico</t>
  </si>
  <si>
    <t>Municipios con densdiad inferior a 8 y 12,5 hab/km2 (2022)</t>
  </si>
  <si>
    <t>Municipios de la Red Natura 2000 con densidad de población inferior a los 12,5 hab/km2 (2022)</t>
  </si>
  <si>
    <t>Ministerio para la Transición Ecológica y el Reto Demográfico. (2023). Elaborado por la Secretaría General para el Reto Demográfico, a partir de las cifras oficiales de población resultantes de la revisión del Padrón municipal a 1 de enero de cada año del INE, los datos del IGN, y los datos del Banco de datos de la naturaleza del Ministerio para la Transición Ecológica y el Reto Demográfico.</t>
  </si>
  <si>
    <t>Índice de envejecimiento</t>
  </si>
  <si>
    <t>Ministerio para la Transición Ecológica y el Reto Demográfico. (2023). Elaborado por la Secretaría General para el Reto Demográfico, a partir de las cifras oficiales de población resultantes de la revisión del Padrón municipal a 1 de enero de cada año del Instituto Nacional de Estadística e Indicadores Demográficos Básicos</t>
  </si>
  <si>
    <t>Porcentaje de municipios masculinizados</t>
  </si>
  <si>
    <t>Tamaño municipio</t>
  </si>
  <si>
    <t>Por tamaño del municipio</t>
  </si>
  <si>
    <t>&lt;=100</t>
  </si>
  <si>
    <t>101-500</t>
  </si>
  <si>
    <t>501-1.000</t>
  </si>
  <si>
    <t>1.001-5.000</t>
  </si>
  <si>
    <t>5.001-20-000</t>
  </si>
  <si>
    <t>20.001-50.000</t>
  </si>
  <si>
    <t>50.001-100.000</t>
  </si>
  <si>
    <t>&gt;100.000</t>
  </si>
  <si>
    <t>Municipios masculinizados por tamaño del municipio 2022</t>
  </si>
  <si>
    <t>Población femenina por tamaño de municipio 2022</t>
  </si>
  <si>
    <t>Municipios masculinizados 2022</t>
  </si>
  <si>
    <t>Ministerio para la Transición Ecológica y el Reto Demográfico. (2023). Elaborado por la Secretaría General para el Reto Demográfico, a partir de las cifras oficiales de población resultantes de la revisión del Padrón municipal a 1 de enero de cada año del INE. Y Estadística de Variaciones Residenciales. Instituto Nacional de Estadística.</t>
  </si>
  <si>
    <t>Población en riesgo de poreza o exclusión social</t>
  </si>
  <si>
    <t>Tasa de riesgo de pobreza o exclusión social (Indicador AROPE) (%)</t>
  </si>
  <si>
    <t>Tasa nacional</t>
  </si>
  <si>
    <t>Tasa de riesgo de pobreza o exclusión social (indicador AROPE)</t>
  </si>
  <si>
    <t>En riesgo de pobreza (renta año anterior a la entrevista)</t>
  </si>
  <si>
    <t>Con carencia material y social severa</t>
  </si>
  <si>
    <t>Viviendo en hogares con baja intensidad en el trabajo (de 0 a 64 años)</t>
  </si>
  <si>
    <t>La población en riesgo de pobreza o exclusión social es aquella que está en alguna de estas situaciones:</t>
  </si>
  <si>
    <t>- En riesgo de pobreza (60% mediana de los ingresos por unidad de consumo).</t>
  </si>
  <si>
    <t>- En carencia material severa (con carencia en al menos 7 conceptos de una lista de 13).</t>
  </si>
  <si>
    <t>- En hogares sin empleo o con baja intensidad en el empleo (hogares en los que sus miembros en edad de trabajar lo hicieron menos del 20% del total de su potencial de trabajo durante el año de referencia).</t>
  </si>
  <si>
    <t>En la encuesta de Condiciones de Vida, los ingresos que se utilizan en el cálculo de variables como rentas y tasa de riesgo de pobreza corresponden siempre al año anterior.</t>
  </si>
  <si>
    <t>Tasa de riesgo de pobreza o exclusión social (AROPE)</t>
  </si>
  <si>
    <t xml:space="preserve"> En riesgo de pobreza </t>
  </si>
  <si>
    <r>
      <t>Instituto Nacional de Estadística (INE). (2023).</t>
    </r>
    <r>
      <rPr>
        <i/>
        <sz val="11"/>
        <color theme="1"/>
        <rFont val="Calibri"/>
        <family val="2"/>
        <scheme val="minor"/>
      </rPr>
      <t xml:space="preserve"> Indicadores para la Agenda 2030 para el Desarrollo Sostenible. </t>
    </r>
    <r>
      <rPr>
        <sz val="11"/>
        <color theme="1"/>
        <rFont val="Calibri"/>
        <family val="2"/>
        <scheme val="minor"/>
      </rPr>
      <t>Recuperado el 6 de julio de 2023, de https://www.ine.es/dyngs/ODS/es/objetivo.htm?id=4836</t>
    </r>
  </si>
  <si>
    <t>2.4.2 Residuos y economía circular</t>
  </si>
  <si>
    <t>Generación de residuos municipales</t>
  </si>
  <si>
    <t>Generación de residuos municipales (kg/hab)</t>
  </si>
  <si>
    <t>WST_OPER</t>
  </si>
  <si>
    <t>Waste generated</t>
  </si>
  <si>
    <t>UNIT</t>
  </si>
  <si>
    <t>Kilograms per capita</t>
  </si>
  <si>
    <t>GEO/TIME</t>
  </si>
  <si>
    <t>European Union - 28 countries (2013-2020)</t>
  </si>
  <si>
    <t>:</t>
  </si>
  <si>
    <t>Iceland</t>
  </si>
  <si>
    <t>Norway</t>
  </si>
  <si>
    <t>Switzerland</t>
  </si>
  <si>
    <t>United Kingdom</t>
  </si>
  <si>
    <t>Montenegro</t>
  </si>
  <si>
    <t>North Macedonia</t>
  </si>
  <si>
    <t>Albania</t>
  </si>
  <si>
    <t>Serbia</t>
  </si>
  <si>
    <t>Turkey</t>
  </si>
  <si>
    <t>Bosnia and Herzegovina</t>
  </si>
  <si>
    <t>Kosovo (under United Nations Security Council Resolution 1244/99)</t>
  </si>
  <si>
    <t>Tratamiento de residuos municipales</t>
  </si>
  <si>
    <t>Tratamiento de residuos municipales (1000 t)</t>
  </si>
  <si>
    <t>Waste management operations</t>
  </si>
  <si>
    <t>Thousand tonnes</t>
  </si>
  <si>
    <t>Waste treatment</t>
  </si>
  <si>
    <t>Disposal - incineration (D10) and recovery - energy recovery (R1)</t>
  </si>
  <si>
    <t>Disposal - landfill and other (D1-D7, D12)</t>
  </si>
  <si>
    <t>Disposal - incineration (D10)</t>
  </si>
  <si>
    <t>Recovery - energy recovery (R1)</t>
  </si>
  <si>
    <t>Recycling - material</t>
  </si>
  <si>
    <t>Recycling - composting and digestion</t>
  </si>
  <si>
    <t>Productividad de la energía</t>
  </si>
  <si>
    <t>Euro per kilogram of oil equivalent (KGOE)</t>
  </si>
  <si>
    <t>Purchasing power standard (PPS) per kilogram of oil equivalent</t>
  </si>
  <si>
    <t>Consumo nacional de materiales</t>
  </si>
  <si>
    <t>Cuentas de flujos materiales. Serie 2008-2019 y avance 2020</t>
  </si>
  <si>
    <t>Principales indicadores de flujos de materiales</t>
  </si>
  <si>
    <t xml:space="preserve">Indicadores absolutos por tipo de indicador y años. </t>
  </si>
  <si>
    <t>Unidades: toneladas</t>
  </si>
  <si>
    <t>Consumo Nacional de Materiales (CNM)</t>
  </si>
  <si>
    <t xml:space="preserve">Indicadores per cápita por tipo de indicador y años. </t>
  </si>
  <si>
    <t>Unidades: toneladas por habitante</t>
  </si>
  <si>
    <t>CNM por habitante (t/hab)</t>
  </si>
  <si>
    <t xml:space="preserve">Indicadores de intensidad de materiales.  Tm/PIB por tipo de indicador y años. </t>
  </si>
  <si>
    <t>Unidades: toneladas por millón de euros</t>
  </si>
  <si>
    <t>Intensidad de los materiales  (t/PIB en millón €)</t>
  </si>
  <si>
    <t xml:space="preserve">Indicadores de productividad por tipo de indicador. PIB/Tm y años. </t>
  </si>
  <si>
    <t>Unidades: euros/tonelada</t>
  </si>
  <si>
    <t>Productividad de los materiales (PIB en euros/t)</t>
  </si>
  <si>
    <t>CNM por habitante</t>
  </si>
  <si>
    <t>Intensidad de los materiales  (CNM/PIB)</t>
  </si>
  <si>
    <t>Productividad de los materiales (PIB/CNM)</t>
  </si>
  <si>
    <t>Gasto medio por hogar en la reparación y mantenimiento de los productos</t>
  </si>
  <si>
    <t>Gasto medio por hogar</t>
  </si>
  <si>
    <t>Precios corrientes</t>
  </si>
  <si>
    <t>Dato base</t>
  </si>
  <si>
    <t>Gasto total</t>
  </si>
  <si>
    <t>0314 Limpieza, reparación y alquiler de artículos de vestir</t>
  </si>
  <si>
    <t>0322 Reparación y alquiler de calzado</t>
  </si>
  <si>
    <t>0431 Materiales para la conservación y la reparación de la vivienda</t>
  </si>
  <si>
    <t>0432 Servicios para la conservación y reparación de la vivienda</t>
  </si>
  <si>
    <t>0721 Piezas de repuesto y accesorios para vehículos personales</t>
  </si>
  <si>
    <t>0723 Mantenimiento y reparación de vehículos personales</t>
  </si>
  <si>
    <t>0915 Reparación de equipos audiovisuales, fotográficos y de procesamiento de información</t>
  </si>
  <si>
    <t>0923 Conservación y reparación de otros grandes bienes duraderos para ocio y cultura</t>
  </si>
  <si>
    <t>.</t>
  </si>
  <si>
    <t xml:space="preserve">Gasto medio por hogar estimado </t>
  </si>
  <si>
    <t>Notas:</t>
  </si>
  <si>
    <t>Dato protegido por secreto estadístico</t>
  </si>
  <si>
    <t xml:space="preserve">Para el cálculo de las unidades de consumo se ha utilizado la escala OCDE modificada. </t>
  </si>
  <si>
    <t>Por falta de representatividad no pueden facilitarse estimaciones de las celdas sin dato (a puntos)</t>
  </si>
  <si>
    <t>Precios constantes de 2006</t>
  </si>
  <si>
    <t>Tasa de circularidad</t>
  </si>
  <si>
    <t>Circular material use rate [SDG_12_41]</t>
  </si>
  <si>
    <t>Unit of measure: Percentage</t>
  </si>
  <si>
    <t>TIME/GEO(Labels)</t>
  </si>
  <si>
    <t>Huella de consumo</t>
  </si>
  <si>
    <t>Huella de Consumo per cápita de España para los 16 impactos ambientales evaluados y para el índice
ponderado (2010-2021)</t>
  </si>
  <si>
    <t>2.4.2 Huella de consumo</t>
  </si>
  <si>
    <t>Número de productos con etiqueta europea Ecolabel en España</t>
  </si>
  <si>
    <t>Nº de productos (bienes y servicios) registrados con Ecolabel</t>
  </si>
  <si>
    <t>Periodo</t>
  </si>
  <si>
    <t>Marzo 2015</t>
  </si>
  <si>
    <t>Sep. 2015</t>
  </si>
  <si>
    <t>Marzo 2016</t>
  </si>
  <si>
    <t>Sep. 2016</t>
  </si>
  <si>
    <t>Marzo 2017</t>
  </si>
  <si>
    <t>Sep. 2017</t>
  </si>
  <si>
    <t>Marzo 2018</t>
  </si>
  <si>
    <t>Sep. 2018</t>
  </si>
  <si>
    <t>Marzo 2019</t>
  </si>
  <si>
    <t>Sep. 2019</t>
  </si>
  <si>
    <t>Marzo 2020</t>
  </si>
  <si>
    <t>Sep. 2020</t>
  </si>
  <si>
    <t>Marzo 2021</t>
  </si>
  <si>
    <t>Sep.2021</t>
  </si>
  <si>
    <t>Marzo 2022</t>
  </si>
  <si>
    <t>Sin datos</t>
  </si>
  <si>
    <t>Total europeo</t>
  </si>
  <si>
    <t>44 051</t>
  </si>
  <si>
    <t>44 711</t>
  </si>
  <si>
    <t>36 403</t>
  </si>
  <si>
    <t>38 760</t>
  </si>
  <si>
    <t>54 115</t>
  </si>
  <si>
    <t>69 593</t>
  </si>
  <si>
    <t>72 227</t>
  </si>
  <si>
    <t>72 797</t>
  </si>
  <si>
    <t>77 358</t>
  </si>
  <si>
    <t>75 796</t>
  </si>
  <si>
    <t>78 071</t>
  </si>
  <si>
    <t>83 590</t>
  </si>
  <si>
    <t>89 357</t>
  </si>
  <si>
    <t>% de España con respecto al total europeo</t>
  </si>
  <si>
    <t>Nota sobre la fuente. La base de datos de Ecolabel se actualiza periódicamente con datos referidos a la última fecha disponible. No ofrece una serie histórica completa. Para elaborar el indicador se ha buscado la información almacenada en la web de Ecolabel, accediendo a Facts and Figures - Ecolabel - EUROPA (archive.org). Para consultar el histórico disponible se ha tenido que emplear el recurso de la web de Wayback Machine (http://web.archive.org/)</t>
  </si>
  <si>
    <t>Número de organizaciones españolas que han implementado un sistema degestión ambiental EMAS</t>
  </si>
  <si>
    <t>Official statistics of the European EMAS Helpdesk . Organisations and Sites per Country</t>
  </si>
  <si>
    <t>Abril 2016</t>
  </si>
  <si>
    <t>Sept. 2016</t>
  </si>
  <si>
    <t>Abril 2017</t>
  </si>
  <si>
    <t>Sept. 2017</t>
  </si>
  <si>
    <t>Abril 2018</t>
  </si>
  <si>
    <t>Sept. 2018</t>
  </si>
  <si>
    <t>Abril 2019</t>
  </si>
  <si>
    <t>Sept. 2019</t>
  </si>
  <si>
    <t>Abril 2020</t>
  </si>
  <si>
    <t>Sept. 2020</t>
  </si>
  <si>
    <t>Jun. 2021</t>
  </si>
  <si>
    <t>Oct. 2021</t>
  </si>
  <si>
    <t>-</t>
  </si>
  <si>
    <t>UE-27/UE-28</t>
  </si>
  <si>
    <t>22, 58 %</t>
  </si>
  <si>
    <t>Organisations and sites with eco-management and audit scheme (EMAS) registration</t>
  </si>
  <si>
    <t>Number  Organisations</t>
  </si>
  <si>
    <r>
      <t xml:space="preserve">Comisión Europea. Sistema Comunitario de Gestión y Auditoría Medioambientales (s.f.). </t>
    </r>
    <r>
      <rPr>
        <i/>
        <sz val="11"/>
        <color theme="1"/>
        <rFont val="Calibri"/>
        <family val="2"/>
        <scheme val="minor"/>
      </rPr>
      <t xml:space="preserve">Organisations and Sites per Country (October 2021). Official statistics of the European EMAS Helpdesk. </t>
    </r>
    <r>
      <rPr>
        <sz val="11"/>
        <color theme="1"/>
        <rFont val="Calibri"/>
        <family val="2"/>
        <scheme val="minor"/>
      </rPr>
      <t>Recuperado el 23 de mayo de 2022, de https://ec.europa.eu/environment/emas/emas_registrations/statistics_graphs_en.htm</t>
    </r>
  </si>
  <si>
    <t>Nota sobre la fuente:</t>
  </si>
  <si>
    <t>La base de datos del registro EMAS se actualiza periódicamente con datos referidos a la última fecha disponible. No ofrece una serie histórica completa. Para elaborar el indicador se ha buscado la información almacenada en la web de EMAS, accediendo a EMAS – Environment - European Commission (archive.org). Para consultar el histórico disponible se ha tenido que emplear el recurso de la web de Wayback Machine (http://web.archive.org/)</t>
  </si>
  <si>
    <t>2.6.1 Empleo verde</t>
  </si>
  <si>
    <t>2.6.1 Gasto en protección del medio ambiente</t>
  </si>
  <si>
    <t>2.6.1 Impuestos ambientales</t>
  </si>
  <si>
    <t>2.6.1 Índice de ecoinnovación</t>
  </si>
  <si>
    <t>Evolución del índice de envejecimiento 2001-2022</t>
  </si>
  <si>
    <t>2.5 Salud</t>
  </si>
  <si>
    <t>2.5.1 Salud y evaluación de riesgo ambiental</t>
  </si>
  <si>
    <t>Mortalidad por golpe de calor</t>
  </si>
  <si>
    <t>Mujeres</t>
  </si>
  <si>
    <t>Hombres</t>
  </si>
  <si>
    <t>Mortalidad notificada por las CCAA por golpe de calor/exposición al calor natural excesivo, por sexo (2004-2022)</t>
  </si>
  <si>
    <t>Olas de calro en Península, Baleares, Ceuta y Melilla (2021-2022)</t>
  </si>
  <si>
    <t>Inicio</t>
  </si>
  <si>
    <t>Fin</t>
  </si>
  <si>
    <t>Duración</t>
  </si>
  <si>
    <t>Anomalía de la ola</t>
  </si>
  <si>
    <t>T. máx. de la ola</t>
  </si>
  <si>
    <t>Provincias afectadas</t>
  </si>
  <si>
    <r>
      <t xml:space="preserve">Ministerio de Sanidad. (2023). </t>
    </r>
    <r>
      <rPr>
        <i/>
        <sz val="11"/>
        <color theme="1"/>
        <rFont val="Calibri"/>
        <family val="2"/>
        <scheme val="minor"/>
      </rPr>
      <t>Plan Nacional de Actuaciones Preventivas de los Efectos del Exceso de Temperaturas sobre la Salud. Informe final 2022.</t>
    </r>
    <r>
      <rPr>
        <sz val="11"/>
        <color theme="1"/>
        <rFont val="Calibri"/>
        <family val="2"/>
        <scheme val="minor"/>
      </rPr>
      <t xml:space="preserve"> https://www.sanidad.gob.es/ciudadanos/saludAmbLaboral/planAltas-
Temp/2023/docs/Balance_Plan_Calor_2022.pdf</t>
    </r>
  </si>
  <si>
    <r>
      <t xml:space="preserve">AEMET. (2023). </t>
    </r>
    <r>
      <rPr>
        <i/>
        <sz val="11"/>
        <color theme="1"/>
        <rFont val="Calibri"/>
        <family val="2"/>
        <scheme val="minor"/>
      </rPr>
      <t>Olas de calor en España desde 1975.</t>
    </r>
    <r>
      <rPr>
        <sz val="11"/>
        <color theme="1"/>
        <rFont val="Calibri"/>
        <family val="2"/>
        <scheme val="minor"/>
      </rPr>
      <t xml:space="preserve"> Área de Climatología y Aplicaciones Operativas</t>
    </r>
  </si>
  <si>
    <t>Fallecimientos por desastres naturales</t>
  </si>
  <si>
    <t>Fallecidos por desastres naturales en España. 1995-2021</t>
  </si>
  <si>
    <t>Inundaciones</t>
  </si>
  <si>
    <t>Incendios forestales</t>
  </si>
  <si>
    <t>Vientos fuertes</t>
  </si>
  <si>
    <t>Altas temperaturas</t>
  </si>
  <si>
    <t>Deslizamientos del terreno</t>
  </si>
  <si>
    <t>Aludes</t>
  </si>
  <si>
    <t>Erupción volcánica</t>
  </si>
  <si>
    <t>Tormentas y Rayos</t>
  </si>
  <si>
    <t>Temporal neive y frío</t>
  </si>
  <si>
    <t>Temporal marítimo</t>
  </si>
  <si>
    <t>Tot</t>
  </si>
  <si>
    <t>Ministerio del Interior. (2023). Datos facilitados mediante petición expresa por la Subdirección General de Prevención, Planificación y Emergencias de la Dirección General de Protección Civil y Emergencias.</t>
  </si>
  <si>
    <t>Número de solicitudes evaluadas de instalaciones de utilización confinada, para realizar actividades con OMG</t>
  </si>
  <si>
    <t>Tipo 1</t>
  </si>
  <si>
    <t>Tipo 2</t>
  </si>
  <si>
    <t>Tipo 3 ó 4</t>
  </si>
  <si>
    <t>Para el desarrollo/fabricación vacunas  frente al SARS-CoV-2</t>
  </si>
  <si>
    <t>Ministerio para la Transición Ecológica y el Reto Demográfico (2023). Comisión Nacional de Bioseguridad. Registro central de organismos modificados genéticamente. Disposición adicional primera del Real Decreto 178/2004, de 30 de enero.</t>
  </si>
  <si>
    <t>Número de solicitudes evaluadas de liberaciones voluntarias de OMG</t>
  </si>
  <si>
    <t>Ensayos clínicos con Medicamentos OMG</t>
  </si>
  <si>
    <t>Ensayos de campo con Plantas MG</t>
  </si>
  <si>
    <t>Ministerio para la Transición Ecológica y el Reto Demográfico. (2023). Comisión Nacional de Bioseguridad. Registro central de organismos modificados genéticamente. Disposición adicional primera del Real Decreto 178/2004, de 30 de enero.</t>
  </si>
  <si>
    <t>2.6 Política ambiental</t>
  </si>
  <si>
    <t>2.6.1 Políticas, inversión y desarrollo</t>
  </si>
  <si>
    <t>Índice de ecoinnovación</t>
  </si>
  <si>
    <t>Empleo verde</t>
  </si>
  <si>
    <t>Gasto en protección del medio ambiente</t>
  </si>
  <si>
    <t>Impuestos ambientales</t>
  </si>
  <si>
    <t>Empleo total</t>
  </si>
  <si>
    <t>Nº de empleados totales desagregado por sexo</t>
  </si>
  <si>
    <t>Nº de empleados totales</t>
  </si>
  <si>
    <t>Total empleo</t>
  </si>
  <si>
    <t>Empleo sector verde</t>
  </si>
  <si>
    <t>Nº de empleados en el sector verde desagregado por sexo</t>
  </si>
  <si>
    <t>Nº de empleados en el sector verde</t>
  </si>
  <si>
    <t>Tesorería General de la Seguridad Social. (2023). Afiliados en el Régimen General de la Seguridad Social desagregados por sexo y CNAE a cuatro dígitos. Datos facilitados mediante petición expresa a la Tesorería General de la Seguridad Social.</t>
  </si>
  <si>
    <t>Gestión de las aguas residuales</t>
  </si>
  <si>
    <t>Gestión de resiudos</t>
  </si>
  <si>
    <t>Protección de la biodiversidad y el paisaje</t>
  </si>
  <si>
    <t>Protección del aire y del clima - Protección y descontaminación de suelos, aguas subterráneas y aguas superficiales - Disminución del ruido y de las vibraciones - Protección contra las radiaciones</t>
  </si>
  <si>
    <t xml:space="preserve">    2010</t>
  </si>
  <si>
    <t xml:space="preserve">    2011</t>
  </si>
  <si>
    <t xml:space="preserve">    2012</t>
  </si>
  <si>
    <t xml:space="preserve">    2013</t>
  </si>
  <si>
    <t xml:space="preserve">    2014</t>
  </si>
  <si>
    <t xml:space="preserve">    2015</t>
  </si>
  <si>
    <t xml:space="preserve">    2016</t>
  </si>
  <si>
    <t xml:space="preserve">    2017</t>
  </si>
  <si>
    <t xml:space="preserve">    2018</t>
  </si>
  <si>
    <t xml:space="preserve">    2019</t>
  </si>
  <si>
    <t xml:space="preserve">    2020</t>
  </si>
  <si>
    <t xml:space="preserve">    2021 (A)</t>
  </si>
  <si>
    <t>Gasto nacional en protección ambiental por ámbito de protección ambiental, estructura porcentual y tasas de variación interanuales</t>
  </si>
  <si>
    <t xml:space="preserve">Unidades: Millones de euros </t>
  </si>
  <si>
    <t>A: Avance</t>
  </si>
  <si>
    <t>Investigación y desarrollo sobre el medio ambiente- Otras actividades de protección del medio ambiente</t>
  </si>
  <si>
    <t>Liechtenstein</t>
  </si>
  <si>
    <t>Ingresos por impuestos ambientales - Porcentaje del Producto Interior Bruto (PIB)</t>
  </si>
  <si>
    <t>Ingresos por impuestos ambientales - Millones de euros</t>
  </si>
  <si>
    <r>
      <t xml:space="preserve">Eurostat. (2023). </t>
    </r>
    <r>
      <rPr>
        <i/>
        <sz val="11"/>
        <color theme="1"/>
        <rFont val="Calibri"/>
        <family val="2"/>
        <scheme val="minor"/>
      </rPr>
      <t xml:space="preserve">Environmental tax revenues [env_ac_tax]. </t>
    </r>
    <r>
      <rPr>
        <sz val="11"/>
        <color theme="1"/>
        <rFont val="Calibri"/>
        <family val="2"/>
        <scheme val="minor"/>
      </rPr>
      <t>Recuperado el 27 de julio de 2023, de https://ec.europa.eu/eurostat/databrowser/view/ ENV_AC_TAX__custom_6496321/default/table</t>
    </r>
  </si>
  <si>
    <r>
      <t xml:space="preserve">Instituto Nacional de Estadística (INE). (2023). </t>
    </r>
    <r>
      <rPr>
        <i/>
        <sz val="11"/>
        <color theme="1"/>
        <rFont val="Calibri"/>
        <family val="2"/>
        <scheme val="minor"/>
      </rPr>
      <t xml:space="preserve">Cuenta de gasto en protección ambiental. </t>
    </r>
    <r>
      <rPr>
        <sz val="11"/>
        <color theme="1"/>
        <rFont val="Calibri"/>
        <family val="2"/>
        <scheme val="minor"/>
      </rPr>
      <t>Recuperado el 27 de julio de 2023, de https://www.ine.es/dyngs/ INEbase/es/operacion.htm?c=estadistica_C&amp;cid=1254736177048&amp;menu=ultiDatos&amp; idp=1254735976603</t>
    </r>
  </si>
  <si>
    <t xml:space="preserve">UE - 27 </t>
  </si>
  <si>
    <t>Bélgica</t>
  </si>
  <si>
    <t>Chequia</t>
  </si>
  <si>
    <t>Dinamarcar</t>
  </si>
  <si>
    <t>Alemania</t>
  </si>
  <si>
    <t>Irlanda</t>
  </si>
  <si>
    <t>Grecia</t>
  </si>
  <si>
    <t>Francia</t>
  </si>
  <si>
    <t>Croacia</t>
  </si>
  <si>
    <t>Italia</t>
  </si>
  <si>
    <t>Chipre</t>
  </si>
  <si>
    <t>Letonia</t>
  </si>
  <si>
    <t>Lituania</t>
  </si>
  <si>
    <t>Luxemburgo</t>
  </si>
  <si>
    <t>Hungria</t>
  </si>
  <si>
    <t>Países Bajos</t>
  </si>
  <si>
    <t>Polonia</t>
  </si>
  <si>
    <t>Rumanía</t>
  </si>
  <si>
    <t>Eslovenia</t>
  </si>
  <si>
    <t>Eslovaquia</t>
  </si>
  <si>
    <t>Finlandia</t>
  </si>
  <si>
    <t>Suecia</t>
  </si>
  <si>
    <t>Islandia</t>
  </si>
  <si>
    <t>Norruega</t>
  </si>
  <si>
    <t>Suiza</t>
  </si>
  <si>
    <t>Índice compuesto de ecoinnovación</t>
  </si>
  <si>
    <t>UE-27</t>
  </si>
  <si>
    <r>
      <t xml:space="preserve">Comisión europea. (s.f). </t>
    </r>
    <r>
      <rPr>
        <i/>
        <sz val="11"/>
        <color theme="1"/>
        <rFont val="Calibri"/>
        <family val="2"/>
        <scheme val="minor"/>
      </rPr>
      <t xml:space="preserve">Eco-Innovation Scoreboard 2023. Recuperado el 30 de mayo de 2023, de </t>
    </r>
    <r>
      <rPr>
        <sz val="11"/>
        <color theme="1"/>
        <rFont val="Calibri"/>
        <family val="2"/>
        <scheme val="minor"/>
      </rPr>
      <t>https://green-business.ec.europa.eu/eco-innovation_en</t>
    </r>
  </si>
  <si>
    <r>
      <t xml:space="preserve">Instituto para la Diversificación y Ahorro de la Energía (IDAE). (2023). </t>
    </r>
    <r>
      <rPr>
        <i/>
        <sz val="11"/>
        <color theme="1"/>
        <rFont val="Calibri"/>
        <family val="2"/>
        <scheme val="minor"/>
      </rPr>
      <t>Informe Anual de intensidades Energéticas. Año 2021 (14ª Edición. Septiembre 2023).</t>
    </r>
    <r>
      <rPr>
        <sz val="11"/>
        <color theme="1"/>
        <rFont val="Calibri"/>
        <family val="2"/>
        <scheme val="minor"/>
      </rPr>
      <t xml:space="preserve"> Departamento de Planificación y Estudios. Secretaría General. IDAE. MITECO.</t>
    </r>
  </si>
  <si>
    <t>2022</t>
  </si>
  <si>
    <t>2.1.2 Energía</t>
  </si>
  <si>
    <t>Energy import dependency by products (online data code: SDG_07_50__custom_6648799)</t>
  </si>
  <si>
    <t xml:space="preserve">2.1.2 Energía </t>
  </si>
  <si>
    <r>
      <t xml:space="preserve">Agencia Europea de Medio ambiente. (s.f.). </t>
    </r>
    <r>
      <rPr>
        <i/>
        <sz val="11"/>
        <rFont val="Calibri"/>
        <family val="2"/>
      </rPr>
      <t xml:space="preserve">EEA greenhouse gas - data viewer. Data viewer on greenhouse gas emissions and removals, sent by countries to UNFCCC and the EU Greenhouse Gas Monitoring Mechanism (EU Member States). </t>
    </r>
    <r>
      <rPr>
        <sz val="11"/>
        <rFont val="Calibri"/>
        <family val="2"/>
      </rPr>
      <t>Recuperado el 22 de junio de 2023 de https://www.eea.europa.eu/data-and-maps/data/data-viewers/greenhouse-gases-viewer</t>
    </r>
  </si>
  <si>
    <t>Ministerio para la Transición Ecológica y el Reto Demográfico (2023). Datos facilitados mediante petición expresa por la Subdirección General de Aire Limpio y Sostenibilidad Industrial de la Dirección General de Calidad y Evaluación Ambiental.</t>
  </si>
  <si>
    <r>
      <t>Evolución emisiones de GEI (kt CO</t>
    </r>
    <r>
      <rPr>
        <b/>
        <vertAlign val="subscript"/>
        <sz val="11"/>
        <color rgb="FF033651"/>
        <rFont val="Arial"/>
        <family val="2"/>
      </rPr>
      <t xml:space="preserve">2 </t>
    </r>
    <r>
      <rPr>
        <b/>
        <sz val="11"/>
        <color rgb="FF033651"/>
        <rFont val="Arial"/>
        <family val="2"/>
      </rPr>
      <t>equivalente) por sector agregado -  Tabla resumen</t>
    </r>
  </si>
  <si>
    <t>Temperatura media anual</t>
  </si>
  <si>
    <t>T (ºC)</t>
  </si>
  <si>
    <t>Anomalía</t>
  </si>
  <si>
    <t>Ministerio para la Transición Ecológica y el Reto Demográfico. (2023). Datos facilitados mediante petición expresa por la Subdirección General de Biodiversidad Terrestre y Marina. Dirección General Biodiversidad, Bosques y Desertificación.</t>
  </si>
  <si>
    <t xml:space="preserve">Datos a partir de la serie cartográfica histórica de LULUCF del MITECO (https://www.miteco.gob.es/es/cartografia-y-sig/ide/descargas/calidad-y-evaluacion-ambiental/cartografia-lulucf.aspx). </t>
  </si>
  <si>
    <t>Superficie forestal afectada (ha) y número de siniestros 2010-2022</t>
  </si>
  <si>
    <t>2.2.4 Identificación de la intrusión salina en aguas subterráneas</t>
  </si>
  <si>
    <t>Impactos ambientales/Tiempo</t>
  </si>
  <si>
    <t>Acidificación</t>
  </si>
  <si>
    <t>Cambio climático</t>
  </si>
  <si>
    <t>Ecotoxicidad del agua dulce</t>
  </si>
  <si>
    <t>Eutrofización del agua dulce</t>
  </si>
  <si>
    <t>Eutrofización marina</t>
  </si>
  <si>
    <t>Eutrofización terrestre</t>
  </si>
  <si>
    <t>Toxicidad humana, ef.cancer</t>
  </si>
  <si>
    <t>Toxicidad humana, efectos no cancerígenos</t>
  </si>
  <si>
    <t>Radiación ionizante</t>
  </si>
  <si>
    <t>Usos del suelo</t>
  </si>
  <si>
    <t>Agotamiento del ozono</t>
  </si>
  <si>
    <t>Material particulado</t>
  </si>
  <si>
    <t>Formación de ozono fotoquímico</t>
  </si>
  <si>
    <t>Usos de recursos fósiles</t>
  </si>
  <si>
    <t>Uso de recuros minerales y metales</t>
  </si>
  <si>
    <t>Uso de agua</t>
  </si>
  <si>
    <t>Índice ponderado</t>
  </si>
  <si>
    <t>Unidad</t>
  </si>
  <si>
    <t>mol H+ eq</t>
  </si>
  <si>
    <t>CTUe</t>
  </si>
  <si>
    <t>kg P eq</t>
  </si>
  <si>
    <t>kg N eq</t>
  </si>
  <si>
    <t>mol N eq</t>
  </si>
  <si>
    <t>CTUh</t>
  </si>
  <si>
    <t>kBq U-235 eq</t>
  </si>
  <si>
    <t>Pt</t>
  </si>
  <si>
    <t>kg CFC-11 eq</t>
  </si>
  <si>
    <t>Incidencia de enfermedades</t>
  </si>
  <si>
    <t>kg COVNM eq</t>
  </si>
  <si>
    <t>MJ</t>
  </si>
  <si>
    <t>kg Sb eq</t>
  </si>
  <si>
    <r>
      <t>kg CO</t>
    </r>
    <r>
      <rPr>
        <vertAlign val="subscript"/>
        <sz val="11"/>
        <color indexed="8"/>
        <rFont val="Calibri"/>
        <family val="2"/>
        <scheme val="minor"/>
      </rPr>
      <t>2</t>
    </r>
    <r>
      <rPr>
        <sz val="11"/>
        <color indexed="8"/>
        <rFont val="Calibri"/>
        <family val="2"/>
        <scheme val="minor"/>
      </rPr>
      <t xml:space="preserve"> eq</t>
    </r>
  </si>
  <si>
    <r>
      <t>m</t>
    </r>
    <r>
      <rPr>
        <vertAlign val="superscript"/>
        <sz val="11"/>
        <color indexed="8"/>
        <rFont val="Calibri"/>
        <family val="2"/>
        <scheme val="minor"/>
      </rPr>
      <t>3</t>
    </r>
    <r>
      <rPr>
        <sz val="11"/>
        <color indexed="8"/>
        <rFont val="Calibri"/>
        <family val="2"/>
        <scheme val="minor"/>
      </rPr>
      <t xml:space="preserve"> agua eq</t>
    </r>
  </si>
  <si>
    <r>
      <t xml:space="preserve">Comisión Europea. (s.f.). </t>
    </r>
    <r>
      <rPr>
        <i/>
        <sz val="11"/>
        <color theme="1"/>
        <rFont val="Calibri"/>
        <family val="2"/>
        <scheme val="minor"/>
      </rPr>
      <t xml:space="preserve">Consumption footprint tool. </t>
    </r>
    <r>
      <rPr>
        <sz val="11"/>
        <color theme="1"/>
        <rFont val="Calibri"/>
        <family val="2"/>
        <scheme val="minor"/>
      </rPr>
      <t>Recuperado el 18 de mayo de 2023, de https://eplca.jrc.ec.europa.eu/MSConsumptionFootprint.html</t>
    </r>
  </si>
  <si>
    <t>Junio 2022</t>
  </si>
  <si>
    <t>Noviembre 2022</t>
  </si>
  <si>
    <t>Country</t>
  </si>
  <si>
    <t xml:space="preserve">España </t>
  </si>
  <si>
    <r>
      <t>Comisión Europea. Sistema Comunitario de Gestión y Auditoría Medioambientales (s.f.).</t>
    </r>
    <r>
      <rPr>
        <i/>
        <sz val="11"/>
        <color theme="1"/>
        <rFont val="Calibri"/>
        <family val="2"/>
        <scheme val="minor"/>
      </rPr>
      <t xml:space="preserve"> Organisations and Sites per Country (November 2022). Official statistics of the European EMAS Helpdesk.</t>
    </r>
    <r>
      <rPr>
        <sz val="11"/>
        <color theme="1"/>
        <rFont val="Calibri"/>
        <family val="2"/>
        <scheme val="minor"/>
      </rPr>
      <t xml:space="preserve"> Recuperado el 13 de junio de 2023, de https://ec.europa.eu/environment/emas/emas_registrations/statistics_graphs_en.htm</t>
    </r>
  </si>
  <si>
    <t>Sep.2022</t>
  </si>
  <si>
    <t>Marzo 2023</t>
  </si>
  <si>
    <r>
      <t>Comisión Europea. Registro Ecolabel (s.f.).</t>
    </r>
    <r>
      <rPr>
        <i/>
        <sz val="11"/>
        <color theme="1"/>
        <rFont val="Calibri"/>
        <family val="2"/>
        <scheme val="minor"/>
      </rPr>
      <t xml:space="preserve"> Facts and figures. </t>
    </r>
    <r>
      <rPr>
        <sz val="11"/>
        <color theme="1"/>
        <rFont val="Calibri"/>
        <family val="2"/>
        <scheme val="minor"/>
      </rPr>
      <t>Recuperado el 14 de junio de 2023, de http://www.ecolabel.eu/.</t>
    </r>
  </si>
  <si>
    <t>Nota sobre la fuente. La base de datos del registro EMAS se actualiza periódicamente con datos referidos a la última fecha disponible. No ofrece una serie histórica completa. Para elaborar el indicador se ha buscado la información almacenada en la web de EMAS, accediendo a EMAS-Environment - European Commission (archive.org). Para consultar el histórico disponible se ha tenido que emplear el recurso de la web de Wayback Machine (http://web.archive.org/)</t>
  </si>
  <si>
    <r>
      <t xml:space="preserve">Eurostat. (s.f). </t>
    </r>
    <r>
      <rPr>
        <i/>
        <sz val="11"/>
        <color theme="1"/>
        <rFont val="Calibri"/>
        <family val="2"/>
        <scheme val="minor"/>
      </rPr>
      <t xml:space="preserve">Circular material use rate (cei_srm030 and online data code: SDG_12_41). </t>
    </r>
    <r>
      <rPr>
        <sz val="11"/>
        <color theme="1"/>
        <rFont val="Calibri"/>
        <family val="2"/>
        <scheme val="minor"/>
      </rPr>
      <t>Recuperado el 3 de abril de 2023, de https://ec.europa.eu/eurostat/databrowser/view/ENV_AC_CUR__custom_5645864/default/table</t>
    </r>
  </si>
  <si>
    <r>
      <t xml:space="preserve">Instituto Nacional de Estadística (INE). (s.f.). </t>
    </r>
    <r>
      <rPr>
        <i/>
        <sz val="11"/>
        <color theme="1"/>
        <rFont val="Calibri"/>
        <family val="2"/>
        <scheme val="minor"/>
      </rPr>
      <t>Encuesta de Presupuestos Familiares. Base 2006: Gasto total, gastos medios y distribución del gasto de los hogares – Año 2022. Códigos de gasto (4 dígitos ECOICOP).</t>
    </r>
    <r>
      <rPr>
        <sz val="11"/>
        <color theme="1"/>
        <rFont val="Calibri"/>
        <family val="2"/>
        <scheme val="minor"/>
      </rPr>
      <t xml:space="preserve"> Recuperado el 3 de abril de 2023, de https://www.ine.es/jaxiT3/Tabla.htm?t=24884&amp;L=0</t>
    </r>
  </si>
  <si>
    <t>2021 (avance)</t>
  </si>
  <si>
    <t>2021 (A)</t>
  </si>
  <si>
    <r>
      <t xml:space="preserve">Instituto Nacional de Estadística (INE). (s.f.). </t>
    </r>
    <r>
      <rPr>
        <i/>
        <sz val="11"/>
        <color theme="1"/>
        <rFont val="Calibri"/>
        <family val="2"/>
        <scheme val="minor"/>
      </rPr>
      <t>Cuentas medioambientales: Cuenta de flujos de materiales</t>
    </r>
    <r>
      <rPr>
        <sz val="11"/>
        <color theme="1"/>
        <rFont val="Calibri"/>
        <family val="2"/>
        <scheme val="minor"/>
      </rPr>
      <t>. Recuperado el 23 de mayo de 2023, de https://www.ine.es/dyngs/INEbase/es/operacion.htm?c=Estadistica_C&amp;cid=1254736176943&amp;menu=resultados&amp;idp=1254735976603</t>
    </r>
  </si>
  <si>
    <r>
      <t>Eurostat. (s.f).</t>
    </r>
    <r>
      <rPr>
        <i/>
        <sz val="11"/>
        <color theme="1"/>
        <rFont val="Calibri"/>
        <family val="2"/>
        <scheme val="minor"/>
      </rPr>
      <t xml:space="preserve"> Energy productivity [sdg_07_30].</t>
    </r>
    <r>
      <rPr>
        <sz val="11"/>
        <color theme="1"/>
        <rFont val="Calibri"/>
        <family val="2"/>
        <scheme val="minor"/>
      </rPr>
      <t xml:space="preserve"> Recuperado el 3 de abril de 2023, de http://appsso.eurostat.ec.europa.eu/nui/submitViewTableAction.do</t>
    </r>
  </si>
  <si>
    <r>
      <t xml:space="preserve">Eurostat. (s.f). </t>
    </r>
    <r>
      <rPr>
        <i/>
        <sz val="11"/>
        <rFont val="Calibri"/>
        <family val="2"/>
        <scheme val="minor"/>
      </rPr>
      <t>Municipal waste by waste management operations (env_wasmun).</t>
    </r>
    <r>
      <rPr>
        <sz val="11"/>
        <rFont val="Calibri"/>
        <family val="2"/>
        <scheme val="minor"/>
      </rPr>
      <t xml:space="preserve"> Recuperado el 26 de abril de 2023, de http://appsso.eurostat.ec.europa.eu/nui/submitViewTableAction.do</t>
    </r>
  </si>
  <si>
    <t>2021 E</t>
  </si>
  <si>
    <r>
      <t xml:space="preserve">Eurostat. (s.f). </t>
    </r>
    <r>
      <rPr>
        <i/>
        <sz val="11"/>
        <color theme="1"/>
        <rFont val="Calibri"/>
        <family val="2"/>
        <scheme val="minor"/>
      </rPr>
      <t xml:space="preserve">Municipal waste by waste management operations (env_wasmun). </t>
    </r>
    <r>
      <rPr>
        <sz val="11"/>
        <color theme="1"/>
        <rFont val="Calibri"/>
        <family val="2"/>
        <scheme val="minor"/>
      </rPr>
      <t>Recuperado el 10 de enero de 2023, de https://appsso.eurostat.ec.europa.eu/nui/show.do?dataset=env_wasmun&amp;lang=en</t>
    </r>
  </si>
  <si>
    <t>Título del informe ambiental (*)</t>
  </si>
  <si>
    <t>Año publicación</t>
  </si>
  <si>
    <t>Enlace web del INFORME ambiental</t>
  </si>
  <si>
    <t>Enlace a la web oficial sobre medio ambiente</t>
  </si>
  <si>
    <t>Informe de Medio Ambiente en Andalucía 2022</t>
  </si>
  <si>
    <t>https://www.juntadeandalucia.es/medioambiente/portal/acceso-rediam/informe-medio-ambiente/informe-medio-ambiente-andalucia-edicion-2022</t>
  </si>
  <si>
    <t>https://www.juntadeandalucia.es/medioambiente/portal/web/guest/home?categoryVal=</t>
  </si>
  <si>
    <t>Medio Ambiente en Aragón 2020</t>
  </si>
  <si>
    <t>https://www.aragon.es/documents/20127/14563452/AGMA_INFORME_MA_2020.pdf/096d9842-10c8-d0bf-0e52-072138c73e76?t=1646740446349</t>
  </si>
  <si>
    <t>https://www.aragon.es/temas/medio-ambiente</t>
  </si>
  <si>
    <t>Informe de Coyuntura Ambiental de Canarias 2021</t>
  </si>
  <si>
    <t>https://www.gobiernodecanarias.org/medioambiente/descargas/Cambio_climatico/INFORMES-COYUNTURA/2021/InformedeCoyunturaAmbientaldeCanarias2021.pdf</t>
  </si>
  <si>
    <t>https://www.gobiernodecanarias.org/medioambiente/?msclkid=437876c1cf9411eca690938f9846f54f</t>
  </si>
  <si>
    <t xml:space="preserve">Canal YouTube: Sinapsis Ambiental (CEDREAC) </t>
  </si>
  <si>
    <t>https://www.youtube.com/channel/UCtn2--9UPg_CfL0uzZ6NjHA/videos</t>
  </si>
  <si>
    <t>https://www.cantabria.es/web/direccion-general-de-biodiversidad-medio-ambiente-y-cambio-climatico</t>
  </si>
  <si>
    <t>Informe de sostenibilidad ambiental Castilla y León 2021</t>
  </si>
  <si>
    <t>https://medioambiente.jcyl.es/web/es/planificacion-indicadores-cartografia/informe-sostenibilidad-ambiental.html</t>
  </si>
  <si>
    <t>https://medioambiente.jcyl.es/web/es/medio-ambiente.html</t>
  </si>
  <si>
    <t>Medio Ambiente, información y educación ambiental. Memoria 2021</t>
  </si>
  <si>
    <t>https://medioambiente.jcyl.es/web/jcyl/MedioAmbiente/es/Plantilla100Detalle/1284211843825/Publicacion/1285245122820/Redaccion</t>
  </si>
  <si>
    <t>Revista: Castilla-La Mancha Medio Ambiente</t>
  </si>
  <si>
    <t>https://www.castillalamancha.es/sites/default/files/documentos/pdf/20230621/revista_medio_ambiente_35.pdf</t>
  </si>
  <si>
    <t>https://www.castillalamancha.es/tema/medio-ambiente/calidad-ambiental</t>
  </si>
  <si>
    <t>Medi Ambient Catalunya. Informe 2020</t>
  </si>
  <si>
    <t>https://mediambient.gencat.cat/es/dades-documentacio/estadistica/publicacions-estadistiques/informe-anual/</t>
  </si>
  <si>
    <t>https://web.gencat.cat/es/temes/mediambient/</t>
  </si>
  <si>
    <t>Datos del medio ambiente en Cataluña 2022</t>
  </si>
  <si>
    <t>https://mediambient.gencat.cat/web/.content/home/dades-documentacio/estadistica/publicacions-estadistiques/dades_ma_cat/cat_es/2022-es.pdf</t>
  </si>
  <si>
    <t>https://mediambient.gencat.cat/ca/05_ambits_dactuacio/</t>
  </si>
  <si>
    <t>Especiales ambientales</t>
  </si>
  <si>
    <t>http://www.lineaverdeceutatrace.com/lv/consejos-ambientales.asp</t>
  </si>
  <si>
    <t>https://www.ceuta.es/ceuta/por-servicios/sede-electronica/47-paginas/paginas/consejerias/46-medio-ambiente-servicios-comunitarios-y-barriadas</t>
  </si>
  <si>
    <t>https://medioambientemelilla.es/</t>
  </si>
  <si>
    <t>Diagnóstico ambiental 2022</t>
  </si>
  <si>
    <t>https://www.comunidad.madrid/sites/default/files/diagnostico_ambiental_2022.pdf</t>
  </si>
  <si>
    <t>https://www.comunidad.madrid/servicios/urbanismo-medio-ambiente</t>
  </si>
  <si>
    <t>Perfil Ambiental de Navarra 2019</t>
  </si>
  <si>
    <t>2020 / 2022 / 2023</t>
  </si>
  <si>
    <t>http://www.navarra.es/home_es/Temas/Medio+Ambiente/Observatorio+Ambiental+de+Navarra.htm#header2</t>
  </si>
  <si>
    <t>http://www.navarra.es/home_es/Temas/Medio+Ambiente/</t>
  </si>
  <si>
    <t>Boletín de Coyuntura ambiental de Navarra</t>
  </si>
  <si>
    <t>http://www.navarra.es/home_es/Temas/Medio+Ambiente/Observatorio+Ambiental+de+Navarra.htm#header1</t>
  </si>
  <si>
    <t>Estado del Medio Ambiente en la Comunitat Valenciana. Informe de Coyuntura 2017-2020</t>
  </si>
  <si>
    <t>https://mediambient.gva.es/documents/20552612/90528229/Informe+del+Estado+del+Medio+Ambiente+en+la+Comunitat+Valenciana.+Informe+de+coyuntura+2017-2020.pdf/77e34988-5890-91b6-2562-d275af1a8174?t=1666016722570</t>
  </si>
  <si>
    <t>https://agroambient.gva.es/es</t>
  </si>
  <si>
    <t>Informe Ambiental de Extremadura 2021</t>
  </si>
  <si>
    <t>http://extremambiente.juntaex.es/files/IA2021Corto%20V1.pdf</t>
  </si>
  <si>
    <t>http://extremambiente.juntaex.es/</t>
  </si>
  <si>
    <t>Plataforma Galega de información ambiental</t>
  </si>
  <si>
    <t>https://gaia.xunta.es/plataforma/</t>
  </si>
  <si>
    <t>https://cmatv.xunta.gal/medio-ambiente-e-sostibilidade</t>
  </si>
  <si>
    <t>Estado del Medio Ambiente en les Illes Balears. Informe de Coyuntura 2016-2017</t>
  </si>
  <si>
    <t>http://www.caib.es/sites/informesmediambient/es/informe_2016-2017_conjuntura/</t>
  </si>
  <si>
    <t>http://www.caib.es/govern/organigrama/area.do?coduo=2390691&amp;lang=es</t>
  </si>
  <si>
    <t>Revista: Páginas de información ambiental</t>
  </si>
  <si>
    <t>https://www.larioja.org/medio-ambiente/es/publicaciones/revista-paginas-informacion-ambiental</t>
  </si>
  <si>
    <t>https://www.larioja.org/medio-ambiente/es</t>
  </si>
  <si>
    <t>Medio Ambiente en Euskadi 2020</t>
  </si>
  <si>
    <t>https://bideoak2.euskadi.eus/2021/06/01/news_69532/EstadoMedioAmbienteEuskadi2020_cast.pdf?msclkid=70c497f0cf8e11ec8bf4b49b4ad3669c</t>
  </si>
  <si>
    <t>https://www.euskadi.eus/gobierno-vasco/medio-ambiente/</t>
  </si>
  <si>
    <t>Estado del Medio Marino de Euskadi 2021</t>
  </si>
  <si>
    <t>https://www.ihobe.eus/publicaciones</t>
  </si>
  <si>
    <t>https://www.ihobe.eus/publicaciones/estado-y-perspectivas-medio-ambiente-en-euskadi020-3</t>
  </si>
  <si>
    <t>Red de Control de la Calidad del Aire en Asturias</t>
  </si>
  <si>
    <t>https://asturaire.asturias.es/</t>
  </si>
  <si>
    <t>https://medioambiente.asturias.es/inicio</t>
  </si>
  <si>
    <t xml:space="preserve">Sistema de Información Ambiental
</t>
  </si>
  <si>
    <t>https://medioambiente.asturias.es/general/-/categories/765610</t>
  </si>
  <si>
    <t>Transparencia en medio ambiente (Indicadores medioambientales sobre aguas, atmósfera, residuos, reciclaje, así como información geolocalizada de montes, zonas protegidas…)</t>
  </si>
  <si>
    <t>https://transparencia.carm.es/transparencia-en-materia-de-medio-ambiente</t>
  </si>
  <si>
    <t>https://www.carm.es/web/pagina?IDCONTENIDO=64&amp;IDTIPO=140&amp;RASTRO=c$m27801</t>
  </si>
  <si>
    <t>Perfil Ambiental de España 2022</t>
  </si>
  <si>
    <t>https://www.miteco.gob.es/es/</t>
  </si>
  <si>
    <t>(*) Si la comunidad autónoma tuviera un segundo tipo de informe (Cataluña, País Vasco, …), habría que insertar una segunda línea para incluir esa información.</t>
  </si>
  <si>
    <t xml:space="preserve">
https://author-miteco-prod.adobecqms.net/content/dam/miteco/es/ministerio/servicios/informacion/pae2022_es.pdf </t>
  </si>
  <si>
    <t xml:space="preserve">2.3.1 Comercialización de productos fitosanitarios </t>
  </si>
  <si>
    <t>Comercialización de productos fitosanitarios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</si>
</sst>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 #,##0.00_-;_-* &quot;-&quot;??_-;_-@_-"/>
    <numFmt numFmtId="164" formatCode="0.0"/>
    <numFmt numFmtId="165" formatCode="#,##0.0"/>
    <numFmt numFmtId="166" formatCode="0.0%"/>
    <numFmt numFmtId="167" formatCode="#\ ###\ ###"/>
    <numFmt numFmtId="168" formatCode="#,##0.000"/>
    <numFmt numFmtId="169" formatCode="_-* #,##0.00\ [$€]_-;\-* #,##0.00\ [$€]_-;_-* &quot;-&quot;??\ [$€]_-;_-@_-"/>
    <numFmt numFmtId="170" formatCode="###\ ###\ ###.#"/>
    <numFmt numFmtId="171" formatCode="0_)"/>
    <numFmt numFmtId="172" formatCode="#,##0.0000"/>
    <numFmt numFmtId="173" formatCode="_-* #,##0.00\ _P_t_s_-;\-* #,##0.00\ _P_t_s_-;_-* &quot;-&quot;??\ _P_t_s_-;_-@_-"/>
    <numFmt numFmtId="174" formatCode="#,##0.0_ ;\-#,##0.0\ "/>
    <numFmt numFmtId="175" formatCode="#,##0.##########"/>
    <numFmt numFmtId="176" formatCode="#,##0.###########"/>
    <numFmt numFmtId="177" formatCode="0.000000"/>
    <numFmt numFmtId="178" formatCode="0.000"/>
  </numFmts>
  <fonts count="129">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b/>
      <sz val="16"/>
      <color rgb="FF000080"/>
      <name val="Calibri"/>
      <family val="2"/>
      <scheme val="minor"/>
    </font>
    <font>
      <b/>
      <sz val="12"/>
      <name val="Calibri"/>
      <family val="2"/>
      <scheme val="minor"/>
    </font>
    <font>
      <sz val="10"/>
      <name val="Arial"/>
      <family val="2"/>
    </font>
    <font>
      <b/>
      <sz val="11"/>
      <color rgb="FF033651"/>
      <name val="Arial"/>
      <family val="2"/>
    </font>
    <font>
      <sz val="11"/>
      <name val="Calibri"/>
      <family val="2"/>
      <scheme val="minor"/>
    </font>
    <font>
      <b/>
      <sz val="11"/>
      <name val="Calibri"/>
      <family val="2"/>
      <scheme val="minor"/>
    </font>
    <font>
      <sz val="10"/>
      <name val="Calibri"/>
      <family val="2"/>
      <scheme val="minor"/>
    </font>
    <font>
      <sz val="9"/>
      <color rgb="FF000000"/>
      <name val="Century Gothic"/>
      <family val="2"/>
    </font>
    <font>
      <sz val="11"/>
      <color rgb="FF000000"/>
      <name val="Calibri"/>
      <family val="2"/>
      <scheme val="minor"/>
    </font>
    <font>
      <i/>
      <sz val="11"/>
      <color rgb="FF000000"/>
      <name val="Calibri"/>
      <family val="2"/>
      <scheme val="minor"/>
    </font>
    <font>
      <sz val="11"/>
      <color theme="0"/>
      <name val="Calibri"/>
      <family val="2"/>
      <scheme val="minor"/>
    </font>
    <font>
      <sz val="11"/>
      <name val="Calibri"/>
      <family val="2"/>
    </font>
    <font>
      <b/>
      <vertAlign val="superscript"/>
      <sz val="11"/>
      <name val="Calibri"/>
      <family val="2"/>
      <scheme val="minor"/>
    </font>
    <font>
      <b/>
      <sz val="11"/>
      <name val="Calibri"/>
      <family val="2"/>
    </font>
    <font>
      <sz val="11"/>
      <color rgb="FF000000"/>
      <name val="Calibri"/>
      <family val="2"/>
    </font>
    <font>
      <b/>
      <sz val="11"/>
      <color rgb="FF000000"/>
      <name val="Calibri"/>
      <family val="2"/>
    </font>
    <font>
      <b/>
      <sz val="10"/>
      <name val="Arial"/>
      <family val="2"/>
    </font>
    <font>
      <b/>
      <vertAlign val="superscript"/>
      <sz val="10"/>
      <name val="Calibri"/>
      <family val="2"/>
      <scheme val="minor"/>
    </font>
    <font>
      <sz val="10"/>
      <color theme="1"/>
      <name val="Calibri"/>
      <family val="2"/>
      <scheme val="minor"/>
    </font>
    <font>
      <sz val="12"/>
      <color theme="1"/>
      <name val="Calibri"/>
      <family val="2"/>
      <scheme val="minor"/>
    </font>
    <font>
      <sz val="10"/>
      <name val="MS Sans Serif"/>
      <family val="2"/>
    </font>
    <font>
      <sz val="11"/>
      <color indexed="8"/>
      <name val="Calibri"/>
      <family val="2"/>
      <scheme val="minor"/>
    </font>
    <font>
      <u/>
      <sz val="10"/>
      <color indexed="12"/>
      <name val="Arial"/>
      <family val="2"/>
    </font>
    <font>
      <sz val="9"/>
      <name val="Arial"/>
      <family val="2"/>
    </font>
    <font>
      <b/>
      <sz val="9"/>
      <name val="Arial"/>
      <family val="2"/>
    </font>
    <font>
      <b/>
      <sz val="8.8000000000000007"/>
      <color rgb="FF333333"/>
      <name val="Arial"/>
      <family val="2"/>
    </font>
    <font>
      <b/>
      <sz val="11"/>
      <color rgb="FF333333"/>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8"/>
      <color theme="3"/>
      <name val="Calibri Light"/>
      <family val="2"/>
      <scheme val="major"/>
    </font>
    <font>
      <u/>
      <sz val="10"/>
      <color theme="10"/>
      <name val="Arial"/>
      <family val="2"/>
    </font>
    <font>
      <sz val="11"/>
      <name val="Arial"/>
      <family val="2"/>
    </font>
    <font>
      <sz val="11"/>
      <color indexed="8"/>
      <name val="Calibri"/>
      <family val="2"/>
    </font>
    <font>
      <sz val="9"/>
      <name val="Times New Roman"/>
      <family val="1"/>
    </font>
    <font>
      <sz val="11"/>
      <color indexed="9"/>
      <name val="Calibri"/>
      <family val="2"/>
    </font>
    <font>
      <sz val="11"/>
      <color indexed="20"/>
      <name val="Calibri"/>
      <family val="2"/>
    </font>
    <font>
      <b/>
      <sz val="9"/>
      <name val="Times New Roman"/>
      <family val="1"/>
    </font>
    <font>
      <b/>
      <sz val="11"/>
      <color indexed="52"/>
      <name val="Calibri"/>
      <family val="2"/>
    </font>
    <font>
      <sz val="9"/>
      <color indexed="8"/>
      <name val="Times New Roman"/>
      <family val="1"/>
    </font>
    <font>
      <i/>
      <sz val="11"/>
      <color indexed="23"/>
      <name val="Calibri"/>
      <family val="2"/>
    </font>
    <font>
      <b/>
      <sz val="15"/>
      <color indexed="56"/>
      <name val="Calibri"/>
      <family val="2"/>
    </font>
    <font>
      <b/>
      <sz val="13"/>
      <color indexed="56"/>
      <name val="Calibri"/>
      <family val="2"/>
    </font>
    <font>
      <b/>
      <sz val="11"/>
      <color indexed="56"/>
      <name val="Calibri"/>
      <family val="2"/>
    </font>
    <font>
      <b/>
      <sz val="12"/>
      <name val="Times New Roman"/>
      <family val="1"/>
    </font>
    <font>
      <u/>
      <sz val="10"/>
      <color indexed="12"/>
      <name val="Geneva"/>
      <family val="2"/>
    </font>
    <font>
      <u/>
      <sz val="7.7"/>
      <color indexed="12"/>
      <name val="Calibri"/>
      <family val="2"/>
    </font>
    <font>
      <sz val="10"/>
      <name val="Geneva"/>
    </font>
    <font>
      <sz val="8"/>
      <name val="Helvetica"/>
      <family val="2"/>
    </font>
    <font>
      <b/>
      <sz val="11"/>
      <color indexed="63"/>
      <name val="Calibri"/>
      <family val="2"/>
    </font>
    <font>
      <b/>
      <sz val="18"/>
      <color indexed="56"/>
      <name val="Cambria"/>
      <family val="2"/>
    </font>
    <font>
      <sz val="10"/>
      <color indexed="0"/>
      <name val="MS Sans Serif"/>
      <family val="2"/>
    </font>
    <font>
      <b/>
      <sz val="10"/>
      <color rgb="FF000000"/>
      <name val="Liberation Sans"/>
    </font>
    <font>
      <sz val="10"/>
      <color rgb="FFFFFFFF"/>
      <name val="Liberation Sans"/>
    </font>
    <font>
      <b/>
      <sz val="10"/>
      <color rgb="FFFFFFFF"/>
      <name val="Liberation Sans"/>
    </font>
    <font>
      <i/>
      <sz val="10"/>
      <color rgb="FF808080"/>
      <name val="Liberation Sans"/>
    </font>
    <font>
      <sz val="10"/>
      <color rgb="FF006600"/>
      <name val="Liberation Sans"/>
    </font>
    <font>
      <b/>
      <sz val="24"/>
      <color rgb="FF000000"/>
      <name val="Liberation Sans"/>
    </font>
    <font>
      <sz val="11"/>
      <color theme="1"/>
      <name val="Liberation Sans"/>
    </font>
    <font>
      <sz val="10"/>
      <name val="Univers"/>
      <family val="2"/>
    </font>
    <font>
      <sz val="11"/>
      <color indexed="44"/>
      <name val="Calibri"/>
      <family val="2"/>
    </font>
    <font>
      <sz val="10"/>
      <color rgb="FF333333"/>
      <name val="Liberation Sans"/>
    </font>
    <font>
      <b/>
      <sz val="11"/>
      <color theme="1"/>
      <name val="Liberation Sans"/>
    </font>
    <font>
      <sz val="10"/>
      <color rgb="FFCC0000"/>
      <name val="Liberation Sans"/>
    </font>
    <font>
      <u/>
      <sz val="11"/>
      <color theme="10"/>
      <name val="Arial"/>
      <family val="2"/>
    </font>
    <font>
      <b/>
      <sz val="12"/>
      <color indexed="10"/>
      <name val="Arial"/>
      <family val="2"/>
    </font>
    <font>
      <sz val="10"/>
      <name val="Arial"/>
      <family val="2"/>
      <charset val="1"/>
    </font>
    <font>
      <u/>
      <sz val="10"/>
      <color theme="10"/>
      <name val="MS Sans Serif"/>
      <family val="2"/>
    </font>
    <font>
      <b/>
      <sz val="16"/>
      <color theme="1"/>
      <name val="Calibri"/>
      <family val="2"/>
      <scheme val="minor"/>
    </font>
    <font>
      <b/>
      <sz val="11"/>
      <name val="Arial"/>
      <family val="2"/>
    </font>
    <font>
      <b/>
      <vertAlign val="subscript"/>
      <sz val="11"/>
      <color theme="1"/>
      <name val="Calibri"/>
      <family val="2"/>
      <scheme val="minor"/>
    </font>
    <font>
      <b/>
      <vertAlign val="subscript"/>
      <sz val="11"/>
      <color rgb="FF033651"/>
      <name val="Arial"/>
      <family val="2"/>
    </font>
    <font>
      <b/>
      <sz val="11"/>
      <color rgb="FFFF0000"/>
      <name val="Calibri"/>
      <family val="2"/>
      <scheme val="minor"/>
    </font>
    <font>
      <sz val="12"/>
      <color rgb="FFFF0000"/>
      <name val="Calibri"/>
      <family val="2"/>
      <scheme val="minor"/>
    </font>
    <font>
      <b/>
      <sz val="10"/>
      <color rgb="FFFF0000"/>
      <name val="Arial"/>
      <family val="2"/>
    </font>
    <font>
      <b/>
      <sz val="12"/>
      <color rgb="FF000000"/>
      <name val="Calibri"/>
      <family val="2"/>
    </font>
    <font>
      <b/>
      <sz val="8"/>
      <color rgb="FF004563"/>
      <name val="Arial"/>
      <family val="2"/>
    </font>
    <font>
      <sz val="11"/>
      <color rgb="FF004563"/>
      <name val="Calibri"/>
      <family val="2"/>
      <scheme val="minor"/>
    </font>
    <font>
      <sz val="8"/>
      <color rgb="FF004563"/>
      <name val="Arial"/>
      <family val="2"/>
    </font>
    <font>
      <sz val="9"/>
      <name val="Calibri"/>
      <family val="2"/>
    </font>
    <font>
      <b/>
      <sz val="9"/>
      <name val="Calibri"/>
      <family val="2"/>
    </font>
    <font>
      <sz val="9"/>
      <color rgb="FF000000"/>
      <name val="Arial"/>
      <family val="2"/>
    </font>
    <font>
      <b/>
      <sz val="14"/>
      <color theme="1"/>
      <name val="Calibri"/>
      <family val="2"/>
      <scheme val="minor"/>
    </font>
    <font>
      <sz val="10"/>
      <color indexed="8"/>
      <name val="Arial"/>
      <family val="2"/>
    </font>
    <font>
      <b/>
      <sz val="12"/>
      <color theme="1"/>
      <name val="Calibri"/>
      <family val="2"/>
      <scheme val="minor"/>
    </font>
    <font>
      <sz val="11"/>
      <color theme="5" tint="-0.249977111117893"/>
      <name val="Calibri"/>
      <family val="2"/>
      <scheme val="minor"/>
    </font>
    <font>
      <sz val="9.3000000000000007"/>
      <color theme="1"/>
      <name val="Calibri"/>
      <family val="2"/>
      <scheme val="minor"/>
    </font>
    <font>
      <b/>
      <vertAlign val="superscript"/>
      <sz val="11"/>
      <color theme="1"/>
      <name val="Calibri"/>
      <family val="2"/>
      <scheme val="minor"/>
    </font>
    <font>
      <b/>
      <sz val="8"/>
      <name val="Calibri"/>
      <family val="2"/>
      <scheme val="minor"/>
    </font>
    <font>
      <i/>
      <sz val="11"/>
      <color theme="1"/>
      <name val="Calibri"/>
      <family val="2"/>
      <scheme val="minor"/>
    </font>
    <font>
      <b/>
      <sz val="11"/>
      <color indexed="8"/>
      <name val="Calibri"/>
      <family val="2"/>
      <scheme val="minor"/>
    </font>
    <font>
      <i/>
      <sz val="11"/>
      <color indexed="8"/>
      <name val="Calibri"/>
      <family val="2"/>
      <scheme val="minor"/>
    </font>
    <font>
      <sz val="11"/>
      <color theme="8" tint="-0.249977111117893"/>
      <name val="Calibri"/>
      <family val="2"/>
      <scheme val="minor"/>
    </font>
    <font>
      <b/>
      <sz val="11"/>
      <color rgb="FF000000"/>
      <name val="Calibri"/>
      <family val="2"/>
      <scheme val="minor"/>
    </font>
    <font>
      <i/>
      <sz val="11"/>
      <name val="Calibri"/>
      <family val="2"/>
      <scheme val="minor"/>
    </font>
    <font>
      <b/>
      <vertAlign val="superscript"/>
      <sz val="11"/>
      <color rgb="FF033651"/>
      <name val="Arial"/>
      <family val="2"/>
    </font>
    <font>
      <u/>
      <vertAlign val="subscript"/>
      <sz val="11"/>
      <color theme="10"/>
      <name val="Calibri"/>
      <family val="2"/>
      <scheme val="minor"/>
    </font>
    <font>
      <b/>
      <vertAlign val="subscript"/>
      <sz val="11"/>
      <name val="Calibri"/>
      <family val="2"/>
      <scheme val="minor"/>
    </font>
    <font>
      <sz val="8"/>
      <name val="Arial"/>
      <family val="2"/>
    </font>
    <font>
      <sz val="11"/>
      <color rgb="FF033651"/>
      <name val="Arial"/>
      <family val="2"/>
    </font>
    <font>
      <b/>
      <sz val="9"/>
      <color theme="6"/>
      <name val="Arial Narrow"/>
      <family val="2"/>
    </font>
    <font>
      <sz val="9"/>
      <color theme="1"/>
      <name val="Arial Narrow"/>
      <family val="2"/>
    </font>
    <font>
      <b/>
      <sz val="16"/>
      <color theme="1"/>
      <name val="Arial Narrow"/>
      <family val="2"/>
    </font>
    <font>
      <sz val="8"/>
      <color indexed="81"/>
      <name val="Tahoma"/>
      <family val="2"/>
    </font>
    <font>
      <sz val="9"/>
      <color indexed="81"/>
      <name val="Tahoma"/>
      <family val="2"/>
    </font>
    <font>
      <b/>
      <sz val="9"/>
      <color indexed="81"/>
      <name val="Tahoma"/>
      <family val="2"/>
    </font>
    <font>
      <b/>
      <sz val="10"/>
      <color indexed="8"/>
      <name val="Arial"/>
      <family val="2"/>
    </font>
    <font>
      <sz val="10"/>
      <color rgb="FFFFFFFF"/>
      <name val="Arial"/>
      <family val="2"/>
    </font>
    <font>
      <i/>
      <sz val="11"/>
      <name val="Calibri"/>
      <family val="2"/>
    </font>
    <font>
      <sz val="8"/>
      <color theme="1"/>
      <name val="Calibri"/>
      <family val="2"/>
      <scheme val="minor"/>
    </font>
    <font>
      <vertAlign val="subscript"/>
      <sz val="11"/>
      <color indexed="8"/>
      <name val="Calibri"/>
      <family val="2"/>
      <scheme val="minor"/>
    </font>
    <font>
      <vertAlign val="superscript"/>
      <sz val="11"/>
      <color indexed="8"/>
      <name val="Calibri"/>
      <family val="2"/>
      <scheme val="minor"/>
    </font>
    <font>
      <b/>
      <sz val="9"/>
      <color theme="1"/>
      <name val="Calibri"/>
      <family val="2"/>
      <scheme val="minor"/>
    </font>
    <font>
      <sz val="9"/>
      <color theme="1"/>
      <name val="Calibri"/>
      <family val="2"/>
      <scheme val="minor"/>
    </font>
    <font>
      <sz val="9"/>
      <name val="Calibri"/>
      <family val="2"/>
      <scheme val="minor"/>
    </font>
  </fonts>
  <fills count="82">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7"/>
        <bgColor indexed="64"/>
      </patternFill>
    </fill>
    <fill>
      <patternFill patternType="solid">
        <fgColor indexed="22"/>
      </patternFill>
    </fill>
    <fill>
      <patternFill patternType="solid">
        <fgColor indexed="23"/>
        <bgColor indexed="64"/>
      </patternFill>
    </fill>
    <fill>
      <patternFill patternType="solid">
        <fgColor indexed="55"/>
        <bgColor indexed="64"/>
      </patternFill>
    </fill>
    <fill>
      <patternFill patternType="darkTrellis"/>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CC0000"/>
        <bgColor rgb="FFCC0000"/>
      </patternFill>
    </fill>
    <fill>
      <patternFill patternType="solid">
        <fgColor rgb="FFCCFFCC"/>
        <bgColor rgb="FFCCFFCC"/>
      </patternFill>
    </fill>
    <fill>
      <patternFill patternType="solid">
        <fgColor indexed="26"/>
      </patternFill>
    </fill>
    <fill>
      <patternFill patternType="solid">
        <fgColor rgb="FFFFFFCC"/>
        <bgColor rgb="FFFFFFCC"/>
      </patternFill>
    </fill>
    <fill>
      <patternFill patternType="solid">
        <fgColor indexed="43"/>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FFC000"/>
        <bgColor indexed="64"/>
      </patternFill>
    </fill>
    <fill>
      <patternFill patternType="solid">
        <fgColor theme="4"/>
        <bgColor indexed="64"/>
      </patternFill>
    </fill>
    <fill>
      <patternFill patternType="solid">
        <fgColor rgb="FF7030A0"/>
        <bgColor indexed="64"/>
      </patternFill>
    </fill>
    <fill>
      <patternFill patternType="solid">
        <fgColor rgb="FF00B050"/>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FFFF"/>
        <bgColor rgb="FF000000"/>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rgb="FF808080"/>
      </left>
      <right style="thin">
        <color rgb="FF808080"/>
      </right>
      <top style="thin">
        <color rgb="FF808080"/>
      </top>
      <bottom style="thin">
        <color rgb="FF808080"/>
      </bottom>
      <diagonal/>
    </border>
    <border>
      <left style="double">
        <color auto="1"/>
      </left>
      <right/>
      <top style="double">
        <color auto="1"/>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ck">
        <color indexed="23"/>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rgb="FFC0C0C0"/>
      </top>
      <bottom style="hair">
        <color rgb="FFC0C0C0"/>
      </bottom>
      <diagonal/>
    </border>
    <border>
      <left/>
      <right/>
      <top style="hair">
        <color rgb="FFC0C0C0"/>
      </top>
      <bottom style="hair">
        <color rgb="FFC0C0C0"/>
      </bottom>
      <diagonal/>
    </border>
    <border>
      <left style="hair">
        <color rgb="FFA6A6A6"/>
      </left>
      <right/>
      <top/>
      <bottom style="hair">
        <color rgb="FFC0C0C0"/>
      </bottom>
      <diagonal/>
    </border>
    <border>
      <left style="hair">
        <color rgb="FFA6A6A6"/>
      </left>
      <right/>
      <top style="hair">
        <color rgb="FFC0C0C0"/>
      </top>
      <bottom style="hair">
        <color rgb="FFC0C0C0"/>
      </bottom>
      <diagonal/>
    </border>
    <border>
      <left style="double">
        <color indexed="64"/>
      </left>
      <right/>
      <top style="hair">
        <color rgb="FFC0C0C0"/>
      </top>
      <bottom style="hair">
        <color rgb="FFC0C0C0"/>
      </bottom>
      <diagonal/>
    </border>
    <border>
      <left style="hair">
        <color rgb="FFA6A6A6"/>
      </left>
      <right style="thin">
        <color indexed="64"/>
      </right>
      <top style="hair">
        <color rgb="FFC0C0C0"/>
      </top>
      <bottom style="hair">
        <color rgb="FFC0C0C0"/>
      </bottom>
      <diagonal/>
    </border>
    <border>
      <left style="thin">
        <color indexed="64"/>
      </left>
      <right/>
      <top style="hair">
        <color rgb="FFC0C0C0"/>
      </top>
      <bottom style="thin">
        <color indexed="64"/>
      </bottom>
      <diagonal/>
    </border>
    <border>
      <left/>
      <right/>
      <top style="hair">
        <color rgb="FFC0C0C0"/>
      </top>
      <bottom style="thin">
        <color indexed="64"/>
      </bottom>
      <diagonal/>
    </border>
    <border>
      <left style="hair">
        <color rgb="FFA6A6A6"/>
      </left>
      <right/>
      <top style="hair">
        <color rgb="FFC0C0C0"/>
      </top>
      <bottom style="thin">
        <color indexed="64"/>
      </bottom>
      <diagonal/>
    </border>
    <border>
      <left style="double">
        <color indexed="64"/>
      </left>
      <right/>
      <top style="hair">
        <color rgb="FFC0C0C0"/>
      </top>
      <bottom style="thin">
        <color indexed="64"/>
      </bottom>
      <diagonal/>
    </border>
    <border>
      <left style="hair">
        <color rgb="FFA6A6A6"/>
      </left>
      <right style="thin">
        <color indexed="64"/>
      </right>
      <top style="hair">
        <color rgb="FFC0C0C0"/>
      </top>
      <bottom style="thin">
        <color indexed="64"/>
      </bottom>
      <diagonal/>
    </border>
    <border>
      <left style="hair">
        <color rgb="FFA6A6A6"/>
      </left>
      <right/>
      <top/>
      <bottom/>
      <diagonal/>
    </border>
    <border>
      <left style="hair">
        <color rgb="FFA6A6A6"/>
      </left>
      <right/>
      <top style="thin">
        <color indexed="64"/>
      </top>
      <bottom style="thin">
        <color indexed="64"/>
      </bottom>
      <diagonal/>
    </border>
    <border>
      <left style="double">
        <color indexed="64"/>
      </left>
      <right/>
      <top style="thin">
        <color indexed="64"/>
      </top>
      <bottom style="thin">
        <color indexed="64"/>
      </bottom>
      <diagonal/>
    </border>
    <border>
      <left style="hair">
        <color rgb="FFA6A6A6"/>
      </left>
      <right style="thin">
        <color indexed="64"/>
      </right>
      <top style="thin">
        <color indexed="64"/>
      </top>
      <bottom style="thin">
        <color indexed="64"/>
      </bottom>
      <diagonal/>
    </border>
    <border>
      <left style="thin">
        <color indexed="64"/>
      </left>
      <right/>
      <top/>
      <bottom style="hair">
        <color rgb="FFC0C0C0"/>
      </bottom>
      <diagonal/>
    </border>
    <border>
      <left/>
      <right/>
      <top/>
      <bottom style="hair">
        <color rgb="FFC0C0C0"/>
      </bottom>
      <diagonal/>
    </border>
    <border>
      <left style="double">
        <color indexed="64"/>
      </left>
      <right/>
      <top/>
      <bottom style="hair">
        <color rgb="FFC0C0C0"/>
      </bottom>
      <diagonal/>
    </border>
    <border>
      <left style="hair">
        <color rgb="FFA6A6A6"/>
      </left>
      <right style="thin">
        <color indexed="64"/>
      </right>
      <top/>
      <bottom style="hair">
        <color rgb="FFC0C0C0"/>
      </bottom>
      <diagonal/>
    </border>
    <border>
      <left style="thin">
        <color indexed="8"/>
      </left>
      <right style="thin">
        <color indexed="8"/>
      </right>
      <top style="thin">
        <color indexed="8"/>
      </top>
      <bottom style="thin">
        <color indexed="8"/>
      </bottom>
      <diagonal/>
    </border>
    <border>
      <left style="thin">
        <color rgb="FFFFFFFF"/>
      </left>
      <right style="thin">
        <color rgb="FFFFFFFF"/>
      </right>
      <top style="thin">
        <color rgb="FFFFFFFF"/>
      </top>
      <bottom style="thin">
        <color rgb="FFFFFFFF"/>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s>
  <cellStyleXfs count="220">
    <xf numFmtId="0" fontId="0" fillId="0" borderId="0"/>
    <xf numFmtId="0" fontId="4" fillId="0" borderId="0" applyNumberFormat="0" applyFill="0" applyBorder="0" applyAlignment="0" applyProtection="0"/>
    <xf numFmtId="0" fontId="7" fillId="0" borderId="0"/>
    <xf numFmtId="0" fontId="1" fillId="0" borderId="0" applyNumberFormat="0" applyFont="0" applyFill="0" applyBorder="0" applyProtection="0">
      <alignment vertical="center"/>
    </xf>
    <xf numFmtId="0" fontId="1" fillId="0" borderId="0"/>
    <xf numFmtId="0" fontId="7" fillId="0" borderId="0"/>
    <xf numFmtId="9" fontId="1" fillId="0" borderId="0" applyFont="0" applyFill="0" applyBorder="0" applyAlignment="0" applyProtection="0"/>
    <xf numFmtId="0" fontId="7" fillId="0" borderId="0"/>
    <xf numFmtId="0" fontId="24" fillId="0" borderId="0"/>
    <xf numFmtId="0" fontId="25" fillId="0" borderId="0"/>
    <xf numFmtId="0" fontId="7" fillId="0" borderId="0" applyNumberFormat="0" applyFill="0" applyBorder="0" applyAlignment="0" applyProtection="0"/>
    <xf numFmtId="0" fontId="15" fillId="6" borderId="0" applyNumberFormat="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1" fillId="0" borderId="0"/>
    <xf numFmtId="0" fontId="1" fillId="0" borderId="0"/>
    <xf numFmtId="0" fontId="27"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26" fillId="0" borderId="0"/>
    <xf numFmtId="169" fontId="7" fillId="0" borderId="0" applyFont="0" applyFill="0" applyBorder="0" applyAlignment="0" applyProtection="0"/>
    <xf numFmtId="0" fontId="4" fillId="0" borderId="0" applyNumberFormat="0" applyFill="0" applyBorder="0" applyAlignment="0" applyProtection="0">
      <alignment vertical="center"/>
    </xf>
    <xf numFmtId="0" fontId="1" fillId="0" borderId="0"/>
    <xf numFmtId="0" fontId="45" fillId="0" borderId="0" applyNumberFormat="0" applyFill="0" applyBorder="0" applyAlignment="0" applyProtection="0"/>
    <xf numFmtId="0" fontId="4" fillId="0" borderId="0" applyNumberFormat="0" applyFill="0" applyBorder="0" applyAlignment="0" applyProtection="0"/>
    <xf numFmtId="9" fontId="7" fillId="0" borderId="0" applyFont="0" applyFill="0" applyBorder="0" applyAlignment="0" applyProtection="0"/>
    <xf numFmtId="0" fontId="7" fillId="0" borderId="0"/>
    <xf numFmtId="0" fontId="46" fillId="0" borderId="0"/>
    <xf numFmtId="0" fontId="47" fillId="39" borderId="0" applyNumberFormat="0" applyBorder="0" applyAlignment="0" applyProtection="0"/>
    <xf numFmtId="0" fontId="47" fillId="40" borderId="0" applyNumberFormat="0" applyBorder="0" applyAlignment="0" applyProtection="0"/>
    <xf numFmtId="0" fontId="47" fillId="41" borderId="0" applyNumberFormat="0" applyBorder="0" applyAlignment="0" applyProtection="0"/>
    <xf numFmtId="0" fontId="47" fillId="42" borderId="0" applyNumberFormat="0" applyBorder="0" applyAlignment="0" applyProtection="0"/>
    <xf numFmtId="0" fontId="47" fillId="43" borderId="0" applyNumberFormat="0" applyBorder="0" applyAlignment="0" applyProtection="0"/>
    <xf numFmtId="0" fontId="47" fillId="44"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4"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49" fontId="48" fillId="0" borderId="1" applyNumberFormat="0" applyFont="0" applyFill="0" applyBorder="0" applyProtection="0">
      <alignment horizontal="left" vertical="center" indent="2"/>
    </xf>
    <xf numFmtId="0" fontId="47" fillId="45" borderId="0" applyNumberFormat="0" applyBorder="0" applyAlignment="0" applyProtection="0"/>
    <xf numFmtId="0" fontId="47" fillId="46" borderId="0" applyNumberFormat="0" applyBorder="0" applyAlignment="0" applyProtection="0"/>
    <xf numFmtId="0" fontId="47" fillId="47" borderId="0" applyNumberFormat="0" applyBorder="0" applyAlignment="0" applyProtection="0"/>
    <xf numFmtId="0" fontId="47" fillId="42" borderId="0" applyNumberFormat="0" applyBorder="0" applyAlignment="0" applyProtection="0"/>
    <xf numFmtId="0" fontId="47" fillId="45" borderId="0" applyNumberFormat="0" applyBorder="0" applyAlignment="0" applyProtection="0"/>
    <xf numFmtId="0" fontId="47" fillId="48"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5"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7" fillId="0" borderId="0" applyNumberFormat="0" applyFont="0" applyFill="0" applyBorder="0" applyProtection="0">
      <alignment horizontal="left" vertical="center" indent="5"/>
    </xf>
    <xf numFmtId="0" fontId="7" fillId="0" borderId="0" applyNumberFormat="0" applyFont="0" applyFill="0" applyBorder="0" applyProtection="0">
      <alignment horizontal="left" vertical="center" indent="5"/>
    </xf>
    <xf numFmtId="0" fontId="49" fillId="49" borderId="0" applyNumberFormat="0" applyBorder="0" applyAlignment="0" applyProtection="0"/>
    <xf numFmtId="0" fontId="49" fillId="46" borderId="0" applyNumberFormat="0" applyBorder="0" applyAlignment="0" applyProtection="0"/>
    <xf numFmtId="0" fontId="49" fillId="47" borderId="0" applyNumberFormat="0" applyBorder="0" applyAlignment="0" applyProtection="0"/>
    <xf numFmtId="0" fontId="49" fillId="50" borderId="0" applyNumberFormat="0" applyBorder="0" applyAlignment="0" applyProtection="0"/>
    <xf numFmtId="0" fontId="49" fillId="51" borderId="0" applyNumberFormat="0" applyBorder="0" applyAlignment="0" applyProtection="0"/>
    <xf numFmtId="0" fontId="49" fillId="52"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4" borderId="0" applyNumberFormat="0" applyBorder="0" applyAlignment="0" applyProtection="0"/>
    <xf numFmtId="0" fontId="15" fillId="38" borderId="0" applyNumberFormat="0" applyBorder="0" applyAlignment="0" applyProtection="0"/>
    <xf numFmtId="0" fontId="49" fillId="53" borderId="0" applyNumberFormat="0" applyBorder="0" applyAlignment="0" applyProtection="0"/>
    <xf numFmtId="0" fontId="49" fillId="54" borderId="0" applyNumberFormat="0" applyBorder="0" applyAlignment="0" applyProtection="0"/>
    <xf numFmtId="0" fontId="49" fillId="55" borderId="0" applyNumberFormat="0" applyBorder="0" applyAlignment="0" applyProtection="0"/>
    <xf numFmtId="0" fontId="49" fillId="50" borderId="0" applyNumberFormat="0" applyBorder="0" applyAlignment="0" applyProtection="0"/>
    <xf numFmtId="0" fontId="49" fillId="51" borderId="0" applyNumberFormat="0" applyBorder="0" applyAlignment="0" applyProtection="0"/>
    <xf numFmtId="0" fontId="49" fillId="56" borderId="0" applyNumberFormat="0" applyBorder="0" applyAlignment="0" applyProtection="0"/>
    <xf numFmtId="4" fontId="48" fillId="57" borderId="1">
      <alignment horizontal="right" vertical="center"/>
    </xf>
    <xf numFmtId="0" fontId="50" fillId="40" borderId="0" applyNumberFormat="0" applyBorder="0" applyAlignment="0" applyProtection="0"/>
    <xf numFmtId="4" fontId="51" fillId="0" borderId="6" applyFill="0" applyBorder="0" applyProtection="0">
      <alignment horizontal="right" vertical="center"/>
    </xf>
    <xf numFmtId="0" fontId="35" fillId="11" borderId="0" applyNumberFormat="0" applyBorder="0" applyAlignment="0" applyProtection="0"/>
    <xf numFmtId="0" fontId="52" fillId="58" borderId="17" applyNumberFormat="0" applyAlignment="0" applyProtection="0"/>
    <xf numFmtId="0" fontId="40" fillId="15" borderId="11" applyNumberFormat="0" applyAlignment="0" applyProtection="0"/>
    <xf numFmtId="0" fontId="2" fillId="16" borderId="14" applyNumberFormat="0" applyAlignment="0" applyProtection="0"/>
    <xf numFmtId="0" fontId="41" fillId="0" borderId="13" applyNumberFormat="0" applyFill="0" applyAlignment="0" applyProtection="0"/>
    <xf numFmtId="0" fontId="46" fillId="0" borderId="0" applyNumberFormat="0" applyFont="0" applyBorder="0" applyAlignment="0" applyProtection="0">
      <alignment horizontal="centerContinuous"/>
    </xf>
    <xf numFmtId="0" fontId="53" fillId="0" borderId="0" applyNumberFormat="0">
      <alignment horizontal="right"/>
    </xf>
    <xf numFmtId="0" fontId="7" fillId="0" borderId="18"/>
    <xf numFmtId="0" fontId="34" fillId="0" borderId="0" applyNumberFormat="0" applyFill="0" applyBorder="0" applyAlignment="0" applyProtection="0"/>
    <xf numFmtId="0" fontId="15" fillId="18" borderId="0" applyNumberFormat="0" applyBorder="0" applyAlignment="0" applyProtection="0"/>
    <xf numFmtId="0" fontId="15" fillId="22" borderId="0" applyNumberFormat="0" applyBorder="0" applyAlignment="0" applyProtection="0"/>
    <xf numFmtId="0" fontId="15" fillId="26"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35" borderId="0" applyNumberFormat="0" applyBorder="0" applyAlignment="0" applyProtection="0"/>
    <xf numFmtId="0" fontId="38" fillId="14" borderId="11" applyNumberFormat="0" applyAlignment="0" applyProtection="0"/>
    <xf numFmtId="0" fontId="54" fillId="0" borderId="0" applyNumberFormat="0" applyFill="0" applyBorder="0" applyAlignment="0" applyProtection="0"/>
    <xf numFmtId="0" fontId="55" fillId="0" borderId="19" applyNumberFormat="0" applyFill="0" applyAlignment="0" applyProtection="0"/>
    <xf numFmtId="0" fontId="56" fillId="0" borderId="20" applyNumberFormat="0" applyFill="0" applyAlignment="0" applyProtection="0"/>
    <xf numFmtId="0" fontId="57" fillId="0" borderId="21"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36" fillId="12" borderId="0" applyNumberFormat="0" applyBorder="0" applyAlignment="0" applyProtection="0"/>
    <xf numFmtId="0" fontId="7" fillId="59" borderId="1"/>
    <xf numFmtId="0" fontId="37" fillId="13" borderId="0" applyNumberFormat="0" applyBorder="0" applyAlignment="0" applyProtection="0"/>
    <xf numFmtId="0" fontId="7" fillId="0" borderId="0"/>
    <xf numFmtId="0" fontId="61" fillId="0" borderId="0"/>
    <xf numFmtId="0" fontId="61" fillId="0" borderId="0"/>
    <xf numFmtId="0" fontId="1" fillId="0" borderId="0"/>
    <xf numFmtId="171" fontId="61" fillId="0" borderId="0"/>
    <xf numFmtId="0" fontId="7" fillId="10" borderId="0"/>
    <xf numFmtId="0" fontId="46" fillId="0" borderId="0"/>
    <xf numFmtId="0" fontId="1" fillId="0" borderId="0"/>
    <xf numFmtId="0" fontId="1" fillId="0" borderId="0"/>
    <xf numFmtId="0" fontId="1" fillId="0" borderId="0"/>
    <xf numFmtId="4" fontId="48" fillId="0" borderId="1" applyFill="0" applyBorder="0" applyProtection="0">
      <alignment horizontal="right" vertical="center"/>
    </xf>
    <xf numFmtId="49" fontId="51" fillId="0" borderId="1" applyNumberFormat="0" applyFill="0" applyBorder="0" applyProtection="0">
      <alignment horizontal="left" vertical="center"/>
    </xf>
    <xf numFmtId="0" fontId="48" fillId="0" borderId="1" applyNumberFormat="0" applyFill="0" applyAlignment="0" applyProtection="0"/>
    <xf numFmtId="0" fontId="62" fillId="60" borderId="0" applyNumberFormat="0" applyFont="0" applyBorder="0" applyAlignment="0" applyProtection="0"/>
    <xf numFmtId="4" fontId="7" fillId="0" borderId="0"/>
    <xf numFmtId="0" fontId="1" fillId="17" borderId="15" applyNumberFormat="0" applyFont="0" applyAlignment="0" applyProtection="0"/>
    <xf numFmtId="164" fontId="28" fillId="0" borderId="0" applyFill="0" applyBorder="0" applyProtection="0">
      <alignment horizontal="right"/>
    </xf>
    <xf numFmtId="0" fontId="63" fillId="58" borderId="22" applyNumberFormat="0" applyAlignment="0" applyProtection="0"/>
    <xf numFmtId="172" fontId="48" fillId="61" borderId="1" applyNumberFormat="0" applyFont="0" applyBorder="0" applyAlignment="0" applyProtection="0">
      <alignment horizontal="right" vertical="center"/>
    </xf>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9" fillId="15" borderId="12" applyNumberFormat="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64" fillId="0" borderId="0" applyNumberFormat="0" applyFill="0" applyBorder="0" applyAlignment="0" applyProtection="0"/>
    <xf numFmtId="0" fontId="32" fillId="0" borderId="8" applyNumberFormat="0" applyFill="0" applyAlignment="0" applyProtection="0"/>
    <xf numFmtId="0" fontId="33" fillId="0" borderId="9" applyNumberFormat="0" applyFill="0" applyAlignment="0" applyProtection="0"/>
    <xf numFmtId="0" fontId="34" fillId="0" borderId="10" applyNumberFormat="0" applyFill="0" applyAlignment="0" applyProtection="0"/>
    <xf numFmtId="0" fontId="44" fillId="0" borderId="0" applyNumberFormat="0" applyFill="0" applyBorder="0" applyAlignment="0" applyProtection="0"/>
    <xf numFmtId="0" fontId="3" fillId="0" borderId="16" applyNumberFormat="0" applyFill="0" applyAlignment="0" applyProtection="0"/>
    <xf numFmtId="0" fontId="48" fillId="0" borderId="0"/>
    <xf numFmtId="0" fontId="65" fillId="0" borderId="0"/>
    <xf numFmtId="0" fontId="65" fillId="0" borderId="0"/>
    <xf numFmtId="0" fontId="66" fillId="0" borderId="0"/>
    <xf numFmtId="0" fontId="67" fillId="62" borderId="0"/>
    <xf numFmtId="0" fontId="67" fillId="63" borderId="0"/>
    <xf numFmtId="0" fontId="66" fillId="64" borderId="0"/>
    <xf numFmtId="0" fontId="21" fillId="0" borderId="0">
      <alignment horizontal="center"/>
    </xf>
    <xf numFmtId="0" fontId="68" fillId="65" borderId="0"/>
    <xf numFmtId="0" fontId="69" fillId="0" borderId="0"/>
    <xf numFmtId="0" fontId="70" fillId="66" borderId="0"/>
    <xf numFmtId="0" fontId="71" fillId="0" borderId="0"/>
    <xf numFmtId="0" fontId="45" fillId="0" borderId="0" applyNumberFormat="0" applyFill="0" applyBorder="0" applyAlignment="0" applyProtection="0"/>
    <xf numFmtId="0" fontId="45" fillId="0" borderId="0" applyNumberFormat="0" applyFill="0" applyBorder="0" applyAlignment="0" applyProtection="0"/>
    <xf numFmtId="0" fontId="60" fillId="0" borderId="0" applyNumberFormat="0" applyFill="0" applyBorder="0" applyAlignment="0" applyProtection="0">
      <alignment vertical="top"/>
      <protection locked="0"/>
    </xf>
    <xf numFmtId="0" fontId="45" fillId="0" borderId="0" applyNumberFormat="0" applyFill="0" applyBorder="0" applyAlignment="0" applyProtection="0"/>
    <xf numFmtId="0" fontId="4" fillId="0" borderId="0" applyNumberFormat="0" applyFill="0" applyBorder="0" applyAlignment="0" applyProtection="0"/>
    <xf numFmtId="0" fontId="1" fillId="0" borderId="0"/>
    <xf numFmtId="0" fontId="7" fillId="0" borderId="0"/>
    <xf numFmtId="0" fontId="72" fillId="0" borderId="0"/>
    <xf numFmtId="0" fontId="7" fillId="0" borderId="0"/>
    <xf numFmtId="0" fontId="61" fillId="0" borderId="0"/>
    <xf numFmtId="0" fontId="72" fillId="0" borderId="0"/>
    <xf numFmtId="0" fontId="7" fillId="0" borderId="0"/>
    <xf numFmtId="0" fontId="73" fillId="0" borderId="0"/>
    <xf numFmtId="0" fontId="7" fillId="0" borderId="0"/>
    <xf numFmtId="0" fontId="7" fillId="0" borderId="0"/>
    <xf numFmtId="0" fontId="65" fillId="0" borderId="0"/>
    <xf numFmtId="0" fontId="46" fillId="0" borderId="0"/>
    <xf numFmtId="0" fontId="65" fillId="0" borderId="0"/>
    <xf numFmtId="0" fontId="26" fillId="0" borderId="0"/>
    <xf numFmtId="0" fontId="1" fillId="0" borderId="0"/>
    <xf numFmtId="0" fontId="74" fillId="67" borderId="23" applyNumberFormat="0" applyFont="0" applyAlignment="0" applyProtection="0"/>
    <xf numFmtId="0" fontId="75" fillId="68" borderId="24"/>
    <xf numFmtId="0" fontId="72" fillId="0" borderId="0">
      <alignment horizontal="left"/>
    </xf>
    <xf numFmtId="0" fontId="72" fillId="0" borderId="0"/>
    <xf numFmtId="0" fontId="72" fillId="0" borderId="0"/>
    <xf numFmtId="0" fontId="76" fillId="0" borderId="0"/>
    <xf numFmtId="0" fontId="76" fillId="0" borderId="0">
      <alignment horizontal="left"/>
    </xf>
    <xf numFmtId="0" fontId="72" fillId="0" borderId="0"/>
    <xf numFmtId="0" fontId="72" fillId="0" borderId="0"/>
    <xf numFmtId="0" fontId="72" fillId="0" borderId="0"/>
    <xf numFmtId="0" fontId="77" fillId="0" borderId="0"/>
    <xf numFmtId="0" fontId="27" fillId="0" borderId="0" applyNumberFormat="0" applyFill="0" applyBorder="0" applyAlignment="0" applyProtection="0">
      <alignment vertical="top"/>
      <protection locked="0"/>
    </xf>
    <xf numFmtId="0" fontId="26" fillId="0" borderId="0"/>
    <xf numFmtId="0" fontId="1" fillId="0" borderId="0"/>
    <xf numFmtId="0" fontId="15" fillId="29" borderId="0" applyNumberFormat="0" applyBorder="0" applyAlignment="0" applyProtection="0"/>
    <xf numFmtId="0" fontId="15" fillId="6" borderId="0" applyNumberFormat="0" applyBorder="0" applyAlignment="0" applyProtection="0"/>
    <xf numFmtId="0" fontId="15" fillId="38" borderId="0" applyNumberFormat="0" applyBorder="0" applyAlignment="0" applyProtection="0"/>
    <xf numFmtId="0" fontId="7" fillId="69" borderId="0" applyNumberFormat="0" applyBorder="0" applyAlignment="0">
      <protection hidden="1"/>
    </xf>
    <xf numFmtId="0" fontId="7" fillId="69" borderId="0" applyNumberFormat="0" applyBorder="0" applyAlignment="0">
      <protection hidden="1"/>
    </xf>
    <xf numFmtId="0" fontId="4" fillId="0" borderId="0" applyNumberFormat="0" applyFill="0" applyBorder="0" applyAlignment="0" applyProtection="0"/>
    <xf numFmtId="0" fontId="45" fillId="0" borderId="0" applyNumberFormat="0" applyFill="0" applyBorder="0" applyAlignment="0" applyProtection="0"/>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78" fillId="0" borderId="0" applyNumberFormat="0" applyFill="0" applyBorder="0" applyAlignment="0" applyProtection="0"/>
    <xf numFmtId="0" fontId="37" fillId="13" borderId="0" applyNumberFormat="0" applyBorder="0" applyAlignment="0" applyProtection="0"/>
    <xf numFmtId="0" fontId="1"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applyNumberFormat="0" applyFont="0" applyFill="0" applyBorder="0" applyAlignment="0" applyProtection="0"/>
    <xf numFmtId="0" fontId="46" fillId="0" borderId="0"/>
    <xf numFmtId="9" fontId="7" fillId="0" borderId="0" applyFont="0" applyFill="0" applyBorder="0" applyAlignment="0" applyProtection="0"/>
    <xf numFmtId="9" fontId="7" fillId="0" borderId="0" applyFont="0" applyFill="0" applyBorder="0" applyAlignment="0" applyProtection="0"/>
    <xf numFmtId="0" fontId="44" fillId="0" borderId="0" applyNumberFormat="0" applyFill="0" applyBorder="0" applyAlignment="0" applyProtection="0"/>
    <xf numFmtId="0" fontId="79" fillId="0" borderId="25">
      <alignment horizontal="left"/>
    </xf>
    <xf numFmtId="0" fontId="7" fillId="0" borderId="0"/>
    <xf numFmtId="0" fontId="26" fillId="0" borderId="0"/>
    <xf numFmtId="0" fontId="80" fillId="0" borderId="0"/>
    <xf numFmtId="0" fontId="81" fillId="0" borderId="0" applyNumberFormat="0" applyFill="0" applyBorder="0" applyAlignment="0" applyProtection="0"/>
    <xf numFmtId="0" fontId="7" fillId="0" borderId="0"/>
    <xf numFmtId="0" fontId="46" fillId="0" borderId="0"/>
    <xf numFmtId="0" fontId="46" fillId="0" borderId="0"/>
    <xf numFmtId="0" fontId="1" fillId="0" borderId="0"/>
    <xf numFmtId="173" fontId="7" fillId="0" borderId="0" applyFont="0" applyFill="0" applyBorder="0" applyAlignment="0" applyProtection="0"/>
    <xf numFmtId="0" fontId="16" fillId="0" borderId="0"/>
    <xf numFmtId="0" fontId="26" fillId="0" borderId="0"/>
    <xf numFmtId="0" fontId="27" fillId="0" borderId="0" applyNumberFormat="0" applyFill="0" applyBorder="0" applyAlignment="0" applyProtection="0">
      <alignment vertical="top"/>
      <protection locked="0"/>
    </xf>
    <xf numFmtId="0" fontId="61" fillId="0" borderId="0"/>
    <xf numFmtId="0" fontId="97" fillId="0" borderId="0"/>
    <xf numFmtId="0" fontId="7" fillId="0" borderId="0"/>
  </cellStyleXfs>
  <cellXfs count="633">
    <xf numFmtId="0" fontId="0" fillId="0" borderId="0" xfId="0"/>
    <xf numFmtId="0" fontId="4" fillId="0" borderId="0" xfId="1"/>
    <xf numFmtId="0" fontId="5" fillId="0" borderId="0" xfId="0" applyFont="1" applyFill="1"/>
    <xf numFmtId="0" fontId="8" fillId="0" borderId="0" xfId="2" applyFont="1"/>
    <xf numFmtId="0" fontId="10" fillId="0" borderId="1" xfId="0" applyFont="1" applyBorder="1" applyAlignment="1">
      <alignment horizontal="left" vertical="center" wrapText="1"/>
    </xf>
    <xf numFmtId="0" fontId="12" fillId="0" borderId="0" xfId="0" applyFont="1"/>
    <xf numFmtId="0" fontId="7" fillId="0" borderId="0" xfId="5"/>
    <xf numFmtId="165" fontId="9" fillId="0" borderId="1" xfId="0" applyNumberFormat="1" applyFont="1" applyBorder="1" applyAlignment="1">
      <alignment horizontal="center" vertical="center"/>
    </xf>
    <xf numFmtId="0" fontId="6" fillId="0" borderId="0" xfId="5" applyFont="1"/>
    <xf numFmtId="0" fontId="9" fillId="0" borderId="0" xfId="5" applyFont="1"/>
    <xf numFmtId="0" fontId="13" fillId="0" borderId="0" xfId="0" applyFont="1"/>
    <xf numFmtId="0" fontId="0" fillId="0" borderId="0" xfId="0" applyAlignment="1">
      <alignment horizontal="center"/>
    </xf>
    <xf numFmtId="0" fontId="0" fillId="0" borderId="1" xfId="0" applyBorder="1" applyAlignment="1">
      <alignment horizontal="center" vertical="center"/>
    </xf>
    <xf numFmtId="164" fontId="0" fillId="0" borderId="0" xfId="0" applyNumberFormat="1"/>
    <xf numFmtId="0" fontId="5" fillId="0" borderId="0" xfId="0" applyFont="1" applyFill="1" applyAlignment="1">
      <alignment horizontal="left"/>
    </xf>
    <xf numFmtId="0" fontId="3" fillId="2" borderId="1" xfId="0" applyFont="1" applyFill="1" applyBorder="1" applyAlignment="1">
      <alignment horizontal="center" vertical="center" wrapText="1"/>
    </xf>
    <xf numFmtId="2" fontId="0" fillId="0" borderId="1" xfId="0" applyNumberFormat="1" applyBorder="1" applyAlignment="1">
      <alignment horizontal="center" vertical="center"/>
    </xf>
    <xf numFmtId="0" fontId="16" fillId="0" borderId="0" xfId="5" applyFont="1"/>
    <xf numFmtId="0" fontId="16" fillId="0" borderId="0" xfId="5" applyFont="1" applyAlignment="1">
      <alignment horizontal="center"/>
    </xf>
    <xf numFmtId="0" fontId="6" fillId="0" borderId="0" xfId="0" applyFont="1" applyFill="1"/>
    <xf numFmtId="0" fontId="10" fillId="0" borderId="4" xfId="7" applyFont="1" applyBorder="1" applyAlignment="1">
      <alignment vertical="center"/>
    </xf>
    <xf numFmtId="0" fontId="19" fillId="0" borderId="0" xfId="0" applyFont="1"/>
    <xf numFmtId="0" fontId="0" fillId="0" borderId="0" xfId="0" applyAlignment="1">
      <alignment horizontal="center" vertical="center"/>
    </xf>
    <xf numFmtId="0" fontId="7" fillId="0" borderId="0" xfId="2"/>
    <xf numFmtId="166" fontId="7" fillId="0" borderId="0" xfId="6" applyNumberFormat="1" applyFont="1"/>
    <xf numFmtId="0" fontId="3" fillId="3" borderId="1" xfId="0" applyFont="1" applyFill="1" applyBorder="1" applyAlignment="1">
      <alignment horizontal="left" vertical="center"/>
    </xf>
    <xf numFmtId="164" fontId="3" fillId="0" borderId="1" xfId="0" applyNumberFormat="1" applyFont="1" applyBorder="1" applyAlignment="1">
      <alignment horizontal="left" vertical="center"/>
    </xf>
    <xf numFmtId="0" fontId="21" fillId="0" borderId="0" xfId="2" applyFont="1"/>
    <xf numFmtId="0" fontId="23" fillId="0" borderId="0" xfId="0" applyFont="1"/>
    <xf numFmtId="0" fontId="0" fillId="0" borderId="1" xfId="0" applyBorder="1"/>
    <xf numFmtId="164" fontId="0" fillId="0" borderId="1" xfId="0" applyNumberFormat="1" applyBorder="1" applyAlignment="1">
      <alignment horizontal="center" vertical="center"/>
    </xf>
    <xf numFmtId="0" fontId="0" fillId="0" borderId="0" xfId="0" applyFont="1"/>
    <xf numFmtId="0" fontId="1" fillId="0" borderId="0" xfId="8" applyFont="1"/>
    <xf numFmtId="0" fontId="8" fillId="0" borderId="0" xfId="2" applyFont="1" applyAlignment="1">
      <alignment vertical="center"/>
    </xf>
    <xf numFmtId="0" fontId="3" fillId="2" borderId="1" xfId="0" applyFont="1" applyFill="1" applyBorder="1" applyAlignment="1">
      <alignment horizontal="left" vertical="center"/>
    </xf>
    <xf numFmtId="0" fontId="9" fillId="0" borderId="1" xfId="5" applyFont="1" applyBorder="1" applyAlignment="1">
      <alignment horizontal="center" vertical="center"/>
    </xf>
    <xf numFmtId="1" fontId="10" fillId="0" borderId="1" xfId="5" applyNumberFormat="1" applyFont="1" applyBorder="1" applyAlignment="1">
      <alignment horizontal="left" vertical="center"/>
    </xf>
    <xf numFmtId="10" fontId="7" fillId="0" borderId="1" xfId="6" applyNumberFormat="1" applyFont="1" applyBorder="1" applyAlignment="1">
      <alignment horizontal="center"/>
    </xf>
    <xf numFmtId="0" fontId="10" fillId="0" borderId="0" xfId="2" applyFont="1" applyFill="1"/>
    <xf numFmtId="10" fontId="9" fillId="0" borderId="1" xfId="6" applyNumberFormat="1" applyFont="1" applyBorder="1" applyAlignment="1">
      <alignment horizontal="center"/>
    </xf>
    <xf numFmtId="0" fontId="24" fillId="0" borderId="0" xfId="0" applyFont="1"/>
    <xf numFmtId="0" fontId="0" fillId="0" borderId="2" xfId="0" applyBorder="1"/>
    <xf numFmtId="0" fontId="0" fillId="0" borderId="5" xfId="0" applyBorder="1"/>
    <xf numFmtId="0" fontId="0" fillId="0" borderId="6" xfId="0" applyBorder="1"/>
    <xf numFmtId="0" fontId="3" fillId="0" borderId="1" xfId="0" applyFont="1" applyBorder="1"/>
    <xf numFmtId="0" fontId="0" fillId="0" borderId="1" xfId="0" applyBorder="1" applyAlignment="1">
      <alignment horizontal="center"/>
    </xf>
    <xf numFmtId="0" fontId="3" fillId="0" borderId="1" xfId="0" applyFont="1" applyBorder="1" applyAlignment="1">
      <alignment horizontal="center"/>
    </xf>
    <xf numFmtId="0" fontId="13" fillId="0" borderId="1" xfId="0" applyFont="1" applyBorder="1" applyAlignment="1">
      <alignment horizontal="center" vertical="center" wrapText="1"/>
    </xf>
    <xf numFmtId="0" fontId="3" fillId="2" borderId="1" xfId="0" applyFont="1" applyFill="1" applyBorder="1" applyAlignment="1">
      <alignment horizontal="left"/>
    </xf>
    <xf numFmtId="164" fontId="0"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0" xfId="0" applyFont="1" applyAlignment="1">
      <alignment vertical="center"/>
    </xf>
    <xf numFmtId="3" fontId="0" fillId="0" borderId="0" xfId="0" applyNumberFormat="1"/>
    <xf numFmtId="0" fontId="3" fillId="0" borderId="0" xfId="0" applyFont="1"/>
    <xf numFmtId="0" fontId="29" fillId="0" borderId="0" xfId="0" applyFont="1" applyAlignment="1">
      <alignment horizontal="left" vertical="center"/>
    </xf>
    <xf numFmtId="0" fontId="28" fillId="0" borderId="0" xfId="0" applyFont="1" applyAlignment="1">
      <alignment horizontal="left" vertical="center"/>
    </xf>
    <xf numFmtId="0" fontId="0" fillId="0" borderId="0" xfId="8" applyFont="1"/>
    <xf numFmtId="170" fontId="9" fillId="0" borderId="1" xfId="0" applyNumberFormat="1" applyFont="1" applyBorder="1" applyAlignment="1">
      <alignment horizontal="center" vertical="center"/>
    </xf>
    <xf numFmtId="167" fontId="9" fillId="0" borderId="1" xfId="5" applyNumberFormat="1" applyFont="1" applyBorder="1" applyAlignment="1">
      <alignment horizontal="center" vertical="center"/>
    </xf>
    <xf numFmtId="0" fontId="30" fillId="0" borderId="0" xfId="0" applyFont="1"/>
    <xf numFmtId="0" fontId="0" fillId="0" borderId="0" xfId="0"/>
    <xf numFmtId="164" fontId="0" fillId="0" borderId="1" xfId="0" applyNumberFormat="1" applyBorder="1" applyAlignment="1">
      <alignment horizontal="center"/>
    </xf>
    <xf numFmtId="0" fontId="82" fillId="9" borderId="0" xfId="0" applyFont="1" applyFill="1"/>
    <xf numFmtId="0" fontId="0" fillId="9" borderId="0" xfId="0" applyFill="1"/>
    <xf numFmtId="0" fontId="4" fillId="9" borderId="0" xfId="1" applyFill="1"/>
    <xf numFmtId="0" fontId="3" fillId="2" borderId="1" xfId="0" applyFont="1" applyFill="1" applyBorder="1" applyAlignment="1">
      <alignment horizontal="center" vertical="center"/>
    </xf>
    <xf numFmtId="0" fontId="3" fillId="0" borderId="0" xfId="0" applyFont="1" applyAlignment="1">
      <alignment horizontal="center" vertical="center"/>
    </xf>
    <xf numFmtId="165" fontId="9" fillId="0" borderId="0" xfId="0" applyNumberFormat="1" applyFont="1" applyAlignment="1">
      <alignment horizontal="center" vertical="center"/>
    </xf>
    <xf numFmtId="0" fontId="8" fillId="0" borderId="18" xfId="2" applyFont="1" applyBorder="1"/>
    <xf numFmtId="0" fontId="3" fillId="2" borderId="30" xfId="0" applyFont="1" applyFill="1" applyBorder="1" applyAlignment="1">
      <alignment horizontal="centerContinuous" vertical="center"/>
    </xf>
    <xf numFmtId="0" fontId="3" fillId="2" borderId="31" xfId="0" applyFont="1" applyFill="1" applyBorder="1" applyAlignment="1">
      <alignment horizontal="centerContinuous" vertical="center"/>
    </xf>
    <xf numFmtId="0" fontId="3" fillId="2" borderId="32" xfId="0" applyFont="1" applyFill="1" applyBorder="1" applyAlignment="1">
      <alignment horizontal="centerContinuous" vertical="center"/>
    </xf>
    <xf numFmtId="0" fontId="3" fillId="2" borderId="3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3" borderId="41" xfId="0" applyFill="1" applyBorder="1" applyAlignment="1">
      <alignment horizontal="center" vertical="center"/>
    </xf>
    <xf numFmtId="0" fontId="0" fillId="0" borderId="42" xfId="0" applyBorder="1" applyAlignment="1">
      <alignment horizontal="center" vertical="center"/>
    </xf>
    <xf numFmtId="0" fontId="3" fillId="2" borderId="43" xfId="0" applyFont="1" applyFill="1" applyBorder="1" applyAlignment="1">
      <alignment horizontal="center" vertical="center"/>
    </xf>
    <xf numFmtId="0" fontId="0" fillId="0" borderId="44" xfId="0" applyBorder="1" applyAlignment="1">
      <alignment horizontal="center" vertical="center"/>
    </xf>
    <xf numFmtId="0" fontId="0" fillId="3" borderId="45" xfId="0" applyFill="1" applyBorder="1" applyAlignment="1">
      <alignment horizontal="center" vertical="center"/>
    </xf>
    <xf numFmtId="0" fontId="0" fillId="0" borderId="28" xfId="0" applyBorder="1" applyAlignment="1">
      <alignment horizontal="center" vertical="center"/>
    </xf>
    <xf numFmtId="0" fontId="3" fillId="2" borderId="46" xfId="0" applyFont="1" applyFill="1" applyBorder="1" applyAlignment="1">
      <alignment horizontal="center" vertical="center"/>
    </xf>
    <xf numFmtId="0" fontId="0" fillId="0" borderId="47"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3" borderId="48" xfId="0" applyFill="1" applyBorder="1" applyAlignment="1">
      <alignment horizontal="center" vertical="center"/>
    </xf>
    <xf numFmtId="0" fontId="3" fillId="2" borderId="49" xfId="0" applyFont="1" applyFill="1" applyBorder="1" applyAlignment="1">
      <alignment horizontal="center" vertical="center"/>
    </xf>
    <xf numFmtId="0" fontId="42" fillId="0" borderId="0" xfId="0" applyFont="1"/>
    <xf numFmtId="0" fontId="0" fillId="0" borderId="0" xfId="0" applyAlignment="1">
      <alignment horizontal="right" vertical="center"/>
    </xf>
    <xf numFmtId="0" fontId="83" fillId="71" borderId="0" xfId="0" applyFont="1" applyFill="1" applyAlignment="1">
      <alignment vertical="center" wrapText="1"/>
    </xf>
    <xf numFmtId="0" fontId="3" fillId="0" borderId="0" xfId="0" applyFont="1" applyAlignment="1">
      <alignment horizontal="center" vertical="center" wrapText="1"/>
    </xf>
    <xf numFmtId="2" fontId="0" fillId="0" borderId="0" xfId="0" applyNumberFormat="1" applyAlignment="1">
      <alignment horizontal="center" vertical="center"/>
    </xf>
    <xf numFmtId="165" fontId="0" fillId="0" borderId="0" xfId="0" applyNumberFormat="1" applyAlignment="1">
      <alignment horizontal="center" vertical="center"/>
    </xf>
    <xf numFmtId="0" fontId="6" fillId="0" borderId="0" xfId="0" applyFont="1"/>
    <xf numFmtId="0" fontId="18" fillId="0" borderId="0" xfId="5" applyFont="1"/>
    <xf numFmtId="0" fontId="16" fillId="0" borderId="51" xfId="5" applyFont="1" applyBorder="1"/>
    <xf numFmtId="0" fontId="16" fillId="0" borderId="1" xfId="5" applyFont="1" applyBorder="1" applyAlignment="1">
      <alignment horizontal="center"/>
    </xf>
    <xf numFmtId="0" fontId="10" fillId="0" borderId="1" xfId="0" applyFont="1" applyBorder="1" applyAlignment="1">
      <alignment horizontal="center"/>
    </xf>
    <xf numFmtId="164" fontId="16" fillId="0" borderId="1" xfId="5" applyNumberFormat="1" applyFont="1" applyBorder="1" applyAlignment="1">
      <alignment horizontal="center" vertical="center"/>
    </xf>
    <xf numFmtId="0" fontId="86" fillId="0" borderId="0" xfId="0" applyFont="1"/>
    <xf numFmtId="165" fontId="0" fillId="0" borderId="0" xfId="0" applyNumberFormat="1"/>
    <xf numFmtId="165" fontId="9" fillId="0" borderId="1" xfId="0" applyNumberFormat="1" applyFont="1" applyBorder="1" applyAlignment="1">
      <alignment horizontal="left" vertical="center"/>
    </xf>
    <xf numFmtId="164" fontId="3" fillId="0" borderId="0" xfId="0" applyNumberFormat="1" applyFont="1"/>
    <xf numFmtId="0" fontId="3" fillId="0" borderId="0" xfId="0" applyFont="1" applyAlignment="1">
      <alignment horizontal="left"/>
    </xf>
    <xf numFmtId="2" fontId="0" fillId="0" borderId="1" xfId="0" applyNumberFormat="1" applyBorder="1"/>
    <xf numFmtId="0" fontId="11" fillId="0" borderId="0" xfId="0" applyFont="1" applyAlignment="1">
      <alignment vertical="center"/>
    </xf>
    <xf numFmtId="0" fontId="24" fillId="0" borderId="0" xfId="8"/>
    <xf numFmtId="0" fontId="87" fillId="0" borderId="0" xfId="8" applyFont="1"/>
    <xf numFmtId="0" fontId="7" fillId="0" borderId="0" xfId="217" applyFont="1"/>
    <xf numFmtId="0" fontId="88" fillId="0" borderId="0" xfId="217" applyFont="1"/>
    <xf numFmtId="4" fontId="9" fillId="0" borderId="1" xfId="0" applyNumberFormat="1" applyFont="1" applyBorder="1" applyAlignment="1">
      <alignment horizontal="center" vertical="top"/>
    </xf>
    <xf numFmtId="0" fontId="89" fillId="0" borderId="0" xfId="0" applyFont="1"/>
    <xf numFmtId="0" fontId="19" fillId="0" borderId="0" xfId="0" applyFont="1" applyAlignment="1">
      <alignment vertical="top"/>
    </xf>
    <xf numFmtId="3" fontId="90" fillId="0" borderId="0" xfId="217" applyNumberFormat="1" applyFont="1" applyAlignment="1">
      <alignment vertical="top"/>
    </xf>
    <xf numFmtId="0" fontId="15" fillId="0" borderId="0" xfId="0" applyFont="1"/>
    <xf numFmtId="168" fontId="15" fillId="0" borderId="0" xfId="0" applyNumberFormat="1" applyFont="1"/>
    <xf numFmtId="166" fontId="15" fillId="0" borderId="0" xfId="0" applyNumberFormat="1" applyFont="1"/>
    <xf numFmtId="3" fontId="91" fillId="0" borderId="0" xfId="0" applyNumberFormat="1" applyFont="1"/>
    <xf numFmtId="3" fontId="92" fillId="0" borderId="0" xfId="0" applyNumberFormat="1" applyFont="1"/>
    <xf numFmtId="170" fontId="9"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170" fontId="9" fillId="0" borderId="26" xfId="0" applyNumberFormat="1" applyFont="1" applyBorder="1" applyAlignment="1">
      <alignment horizontal="center" vertical="center"/>
    </xf>
    <xf numFmtId="0" fontId="21" fillId="0" borderId="0" xfId="5" applyFont="1"/>
    <xf numFmtId="22" fontId="28" fillId="0" borderId="0" xfId="0" applyNumberFormat="1" applyFont="1" applyAlignment="1">
      <alignment horizontal="left" vertical="center"/>
    </xf>
    <xf numFmtId="0" fontId="16" fillId="0" borderId="0" xfId="214"/>
    <xf numFmtId="0" fontId="93" fillId="0" borderId="0" xfId="0" applyFont="1" applyAlignment="1">
      <alignment horizontal="right" vertical="center"/>
    </xf>
    <xf numFmtId="164" fontId="16" fillId="0" borderId="0" xfId="214" applyNumberFormat="1"/>
    <xf numFmtId="164" fontId="93" fillId="0" borderId="0" xfId="214" applyNumberFormat="1" applyFont="1"/>
    <xf numFmtId="3" fontId="95" fillId="0" borderId="1" xfId="0" applyNumberFormat="1" applyFont="1" applyBorder="1" applyAlignment="1">
      <alignment vertical="center"/>
    </xf>
    <xf numFmtId="49" fontId="3" fillId="0" borderId="0" xfId="0" applyNumberFormat="1" applyFont="1"/>
    <xf numFmtId="4" fontId="3" fillId="0" borderId="0" xfId="0" applyNumberFormat="1" applyFont="1"/>
    <xf numFmtId="49" fontId="0" fillId="0" borderId="0" xfId="0" applyNumberFormat="1"/>
    <xf numFmtId="4" fontId="0" fillId="0" borderId="0" xfId="0" applyNumberFormat="1"/>
    <xf numFmtId="4" fontId="0" fillId="0" borderId="1" xfId="0" applyNumberFormat="1" applyBorder="1"/>
    <xf numFmtId="0" fontId="0" fillId="2" borderId="0" xfId="0" applyFill="1"/>
    <xf numFmtId="0" fontId="3" fillId="0" borderId="1" xfId="0" applyFont="1" applyBorder="1" applyAlignment="1">
      <alignment horizontal="center"/>
    </xf>
    <xf numFmtId="49" fontId="3" fillId="2" borderId="1" xfId="0" applyNumberFormat="1" applyFont="1" applyFill="1" applyBorder="1" applyAlignment="1">
      <alignment horizontal="center"/>
    </xf>
    <xf numFmtId="49" fontId="3" fillId="2" borderId="1" xfId="0" applyNumberFormat="1" applyFont="1" applyFill="1" applyBorder="1" applyAlignment="1">
      <alignment wrapText="1"/>
    </xf>
    <xf numFmtId="165" fontId="0" fillId="0" borderId="1" xfId="0" applyNumberFormat="1" applyFill="1" applyBorder="1"/>
    <xf numFmtId="0" fontId="94" fillId="2" borderId="1" xfId="0" applyFont="1" applyFill="1" applyBorder="1" applyAlignment="1">
      <alignment horizontal="center" vertical="center"/>
    </xf>
    <xf numFmtId="0" fontId="3" fillId="0" borderId="1" xfId="0" applyFont="1" applyFill="1" applyBorder="1" applyAlignment="1">
      <alignment wrapText="1"/>
    </xf>
    <xf numFmtId="3" fontId="9" fillId="9" borderId="1" xfId="0" applyNumberFormat="1" applyFont="1" applyFill="1" applyBorder="1" applyAlignment="1">
      <alignment horizontal="center"/>
    </xf>
    <xf numFmtId="0" fontId="0" fillId="0" borderId="0" xfId="0" applyAlignment="1">
      <alignment horizontal="right"/>
    </xf>
    <xf numFmtId="0" fontId="3" fillId="2" borderId="1" xfId="0" applyFont="1" applyFill="1" applyBorder="1" applyAlignment="1">
      <alignment horizontal="left" vertical="center" wrapText="1"/>
    </xf>
    <xf numFmtId="3" fontId="10" fillId="70" borderId="1" xfId="218" applyNumberFormat="1" applyFont="1" applyFill="1" applyBorder="1" applyAlignment="1">
      <alignment wrapText="1"/>
    </xf>
    <xf numFmtId="3" fontId="9" fillId="0" borderId="1" xfId="0" applyNumberFormat="1" applyFont="1" applyFill="1" applyBorder="1" applyAlignment="1">
      <alignment horizontal="center"/>
    </xf>
    <xf numFmtId="3" fontId="9" fillId="77" borderId="1" xfId="0" applyNumberFormat="1" applyFont="1" applyFill="1" applyBorder="1" applyAlignment="1">
      <alignment horizontal="center"/>
    </xf>
    <xf numFmtId="0" fontId="0" fillId="0" borderId="0" xfId="0" applyBorder="1" applyAlignment="1"/>
    <xf numFmtId="0" fontId="0" fillId="0" borderId="0" xfId="0" applyAlignment="1"/>
    <xf numFmtId="0" fontId="0" fillId="0" borderId="0" xfId="0" applyFont="1" applyFill="1" applyBorder="1" applyAlignment="1">
      <alignment vertical="top"/>
    </xf>
    <xf numFmtId="0" fontId="3" fillId="2" borderId="1" xfId="0" applyFont="1" applyFill="1" applyBorder="1" applyAlignment="1">
      <alignment vertical="center" wrapText="1"/>
    </xf>
    <xf numFmtId="0" fontId="3" fillId="2" borderId="1" xfId="0" applyFont="1" applyFill="1" applyBorder="1" applyAlignment="1">
      <alignment vertical="center"/>
    </xf>
    <xf numFmtId="10" fontId="23" fillId="0" borderId="1" xfId="0" applyNumberFormat="1" applyFont="1" applyBorder="1"/>
    <xf numFmtId="0" fontId="0" fillId="0" borderId="0" xfId="0" applyFill="1"/>
    <xf numFmtId="10" fontId="0" fillId="0" borderId="0" xfId="0" applyNumberFormat="1"/>
    <xf numFmtId="10" fontId="0" fillId="0" borderId="0" xfId="0" applyNumberFormat="1" applyFill="1"/>
    <xf numFmtId="0" fontId="3" fillId="2" borderId="0" xfId="0" applyFont="1" applyFill="1"/>
    <xf numFmtId="0" fontId="98" fillId="0" borderId="0" xfId="0" applyFont="1"/>
    <xf numFmtId="0" fontId="3" fillId="0" borderId="1" xfId="0" applyFont="1" applyFill="1" applyBorder="1" applyAlignment="1">
      <alignment horizontal="center" vertical="center" wrapText="1"/>
    </xf>
    <xf numFmtId="0" fontId="0" fillId="0" borderId="1" xfId="0" applyFill="1" applyBorder="1" applyAlignment="1">
      <alignment horizontal="center"/>
    </xf>
    <xf numFmtId="0" fontId="99" fillId="0" borderId="0" xfId="0" applyFont="1" applyBorder="1" applyAlignment="1">
      <alignment horizontal="center" wrapText="1"/>
    </xf>
    <xf numFmtId="9" fontId="99" fillId="0" borderId="0" xfId="6" applyFont="1"/>
    <xf numFmtId="0" fontId="3" fillId="0" borderId="52" xfId="0" applyFont="1" applyBorder="1" applyAlignment="1"/>
    <xf numFmtId="0" fontId="3" fillId="0" borderId="0" xfId="0" applyFont="1" applyBorder="1" applyAlignment="1"/>
    <xf numFmtId="0" fontId="9" fillId="0" borderId="1" xfId="0" applyFont="1" applyBorder="1" applyAlignment="1">
      <alignment horizontal="center"/>
    </xf>
    <xf numFmtId="0" fontId="10" fillId="2"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0" xfId="9" applyFont="1"/>
    <xf numFmtId="0" fontId="9" fillId="0" borderId="0" xfId="9" applyFont="1"/>
    <xf numFmtId="0" fontId="100" fillId="0" borderId="0" xfId="0" applyFont="1" applyAlignment="1">
      <alignment vertical="top"/>
    </xf>
    <xf numFmtId="0" fontId="3" fillId="9" borderId="1" xfId="0" applyFont="1" applyFill="1" applyBorder="1" applyAlignment="1">
      <alignment horizontal="center" vertical="center"/>
    </xf>
    <xf numFmtId="0" fontId="102" fillId="9" borderId="1" xfId="0" applyFont="1" applyFill="1" applyBorder="1" applyAlignment="1">
      <alignment horizontal="center" vertical="center"/>
    </xf>
    <xf numFmtId="166" fontId="102" fillId="9" borderId="1" xfId="0" applyNumberFormat="1" applyFont="1" applyFill="1" applyBorder="1" applyAlignment="1">
      <alignment horizontal="center" vertical="center"/>
    </xf>
    <xf numFmtId="0" fontId="10" fillId="9" borderId="1" xfId="0" applyFont="1" applyFill="1" applyBorder="1" applyAlignment="1">
      <alignment horizontal="center" vertical="center"/>
    </xf>
    <xf numFmtId="3" fontId="102" fillId="9" borderId="1" xfId="0" applyNumberFormat="1" applyFont="1" applyFill="1" applyBorder="1" applyAlignment="1">
      <alignment horizontal="center" vertical="center"/>
    </xf>
    <xf numFmtId="0" fontId="10" fillId="0" borderId="0" xfId="9" applyFont="1" applyAlignment="1">
      <alignment horizontal="left" vertical="center" wrapText="1"/>
    </xf>
    <xf numFmtId="0" fontId="11" fillId="0" borderId="0" xfId="0" applyFont="1" applyFill="1" applyAlignment="1">
      <alignment horizontal="left"/>
    </xf>
    <xf numFmtId="0" fontId="11" fillId="0" borderId="0" xfId="0" applyFont="1" applyFill="1" applyAlignment="1">
      <alignment horizontal="left" vertical="top" wrapText="1"/>
    </xf>
    <xf numFmtId="0" fontId="11" fillId="0" borderId="0" xfId="0" applyFont="1" applyFill="1" applyAlignment="1">
      <alignment horizontal="left" vertical="top"/>
    </xf>
    <xf numFmtId="0" fontId="23" fillId="0" borderId="0" xfId="0" applyFont="1" applyFill="1" applyBorder="1" applyAlignment="1">
      <alignment horizontal="left" vertical="center"/>
    </xf>
    <xf numFmtId="0" fontId="10" fillId="2" borderId="1" xfId="0" applyFont="1" applyFill="1" applyBorder="1" applyAlignment="1">
      <alignment horizontal="left" vertical="center" wrapText="1"/>
    </xf>
    <xf numFmtId="0" fontId="7" fillId="0" borderId="1" xfId="5" applyBorder="1"/>
    <xf numFmtId="164" fontId="0" fillId="0" borderId="1" xfId="0" applyNumberFormat="1" applyBorder="1"/>
    <xf numFmtId="164" fontId="7" fillId="0" borderId="1" xfId="5" applyNumberFormat="1" applyBorder="1"/>
    <xf numFmtId="0" fontId="21" fillId="2" borderId="1" xfId="5" applyFont="1" applyFill="1" applyBorder="1"/>
    <xf numFmtId="0" fontId="3" fillId="0" borderId="1" xfId="0" applyFont="1" applyBorder="1" applyAlignment="1">
      <alignment horizontal="center" vertical="center"/>
    </xf>
    <xf numFmtId="0" fontId="10" fillId="0" borderId="0" xfId="10" applyFont="1"/>
    <xf numFmtId="0" fontId="9" fillId="0" borderId="0" xfId="10" applyFont="1"/>
    <xf numFmtId="0" fontId="7" fillId="0" borderId="0" xfId="10"/>
    <xf numFmtId="0" fontId="9" fillId="0" borderId="1" xfId="10" applyFont="1" applyBorder="1"/>
    <xf numFmtId="0" fontId="9" fillId="0" borderId="1" xfId="10" applyFont="1" applyBorder="1" applyAlignment="1">
      <alignment horizontal="center" vertical="center"/>
    </xf>
    <xf numFmtId="3" fontId="9" fillId="0" borderId="1" xfId="10" applyNumberFormat="1" applyFont="1" applyBorder="1" applyAlignment="1">
      <alignment horizontal="center" vertical="center"/>
    </xf>
    <xf numFmtId="3" fontId="9" fillId="9" borderId="1" xfId="10" applyNumberFormat="1" applyFont="1" applyFill="1" applyBorder="1" applyAlignment="1">
      <alignment horizontal="center" vertical="center"/>
    </xf>
    <xf numFmtId="167" fontId="9" fillId="78" borderId="1" xfId="218" applyNumberFormat="1" applyFont="1" applyFill="1" applyBorder="1" applyAlignment="1">
      <alignment wrapText="1"/>
    </xf>
    <xf numFmtId="167" fontId="9" fillId="78" borderId="1" xfId="218" applyNumberFormat="1" applyFont="1" applyFill="1" applyBorder="1" applyAlignment="1">
      <alignment horizontal="center" vertical="center" wrapText="1"/>
    </xf>
    <xf numFmtId="4" fontId="9" fillId="9" borderId="1" xfId="0" applyNumberFormat="1" applyFont="1" applyFill="1" applyBorder="1" applyAlignment="1">
      <alignment horizontal="center"/>
    </xf>
    <xf numFmtId="4" fontId="9" fillId="0" borderId="1" xfId="0" applyNumberFormat="1" applyFont="1" applyFill="1" applyBorder="1" applyAlignment="1">
      <alignment horizontal="center"/>
    </xf>
    <xf numFmtId="165" fontId="9" fillId="0" borderId="1" xfId="0" applyNumberFormat="1" applyFont="1" applyFill="1" applyBorder="1" applyAlignment="1">
      <alignment horizontal="center"/>
    </xf>
    <xf numFmtId="164" fontId="0" fillId="0" borderId="27" xfId="0" applyNumberFormat="1" applyBorder="1" applyAlignment="1">
      <alignment horizontal="center"/>
    </xf>
    <xf numFmtId="0" fontId="103" fillId="0" borderId="0" xfId="0" applyFont="1"/>
    <xf numFmtId="166" fontId="0" fillId="0" borderId="1" xfId="6" applyNumberFormat="1" applyFont="1" applyBorder="1" applyAlignment="1">
      <alignment horizontal="center" vertical="center"/>
    </xf>
    <xf numFmtId="166" fontId="19" fillId="0" borderId="1" xfId="6" applyNumberFormat="1" applyFont="1" applyFill="1" applyBorder="1" applyAlignment="1">
      <alignment horizontal="center" vertical="center"/>
    </xf>
    <xf numFmtId="166" fontId="19" fillId="0" borderId="1" xfId="0" applyNumberFormat="1" applyFont="1" applyBorder="1" applyAlignment="1">
      <alignment horizontal="center" vertical="center"/>
    </xf>
    <xf numFmtId="0" fontId="1" fillId="0" borderId="0" xfId="0" applyFont="1" applyFill="1"/>
    <xf numFmtId="0" fontId="104" fillId="0" borderId="1" xfId="13" applyFont="1" applyFill="1" applyBorder="1" applyAlignment="1">
      <alignment horizontal="left"/>
    </xf>
    <xf numFmtId="0" fontId="9" fillId="0" borderId="1" xfId="5" applyFont="1" applyFill="1" applyBorder="1" applyAlignment="1">
      <alignment horizontal="center"/>
    </xf>
    <xf numFmtId="2" fontId="9" fillId="0" borderId="1" xfId="5" applyNumberFormat="1" applyFont="1" applyFill="1" applyBorder="1" applyAlignment="1">
      <alignment horizontal="center"/>
    </xf>
    <xf numFmtId="0" fontId="104" fillId="0" borderId="1" xfId="12" applyFont="1" applyFill="1" applyBorder="1" applyAlignment="1">
      <alignment horizontal="left"/>
    </xf>
    <xf numFmtId="164" fontId="9" fillId="0" borderId="1" xfId="5" applyNumberFormat="1" applyFont="1" applyFill="1" applyBorder="1" applyAlignment="1">
      <alignment horizontal="center"/>
    </xf>
    <xf numFmtId="0" fontId="26" fillId="0" borderId="0" xfId="13" applyFont="1" applyAlignment="1">
      <alignment horizontal="left"/>
    </xf>
    <xf numFmtId="0" fontId="9" fillId="0" borderId="0" xfId="13" applyFont="1"/>
    <xf numFmtId="0" fontId="106" fillId="0" borderId="0" xfId="13" applyFont="1" applyAlignment="1"/>
    <xf numFmtId="0" fontId="10" fillId="2" borderId="53" xfId="15" applyFont="1" applyFill="1" applyBorder="1" applyAlignment="1">
      <alignment horizontal="center" vertical="center" wrapText="1"/>
    </xf>
    <xf numFmtId="0" fontId="10" fillId="0" borderId="53" xfId="13" applyFont="1" applyFill="1" applyBorder="1" applyAlignment="1">
      <alignment horizontal="left" vertical="top"/>
    </xf>
    <xf numFmtId="2" fontId="9" fillId="0" borderId="53" xfId="13" applyNumberFormat="1" applyFont="1" applyFill="1" applyBorder="1" applyAlignment="1">
      <alignment horizontal="center" vertical="top"/>
    </xf>
    <xf numFmtId="0" fontId="10" fillId="0" borderId="53" xfId="13" applyFont="1" applyFill="1" applyBorder="1" applyAlignment="1">
      <alignment horizontal="left" vertical="top" wrapText="1"/>
    </xf>
    <xf numFmtId="4" fontId="9" fillId="0" borderId="53" xfId="13" applyNumberFormat="1" applyFont="1" applyFill="1" applyBorder="1" applyAlignment="1">
      <alignment horizontal="center" vertical="top"/>
    </xf>
    <xf numFmtId="4" fontId="9" fillId="0" borderId="53" xfId="13" applyNumberFormat="1" applyFont="1" applyFill="1" applyBorder="1" applyAlignment="1">
      <alignment horizontal="center"/>
    </xf>
    <xf numFmtId="0" fontId="3" fillId="2" borderId="53" xfId="0" applyFont="1" applyFill="1" applyBorder="1" applyAlignment="1">
      <alignment horizontal="center" vertical="center" wrapText="1"/>
    </xf>
    <xf numFmtId="2" fontId="9" fillId="77" borderId="53" xfId="13" applyNumberFormat="1" applyFont="1" applyFill="1" applyBorder="1" applyAlignment="1">
      <alignment horizontal="center" vertical="top"/>
    </xf>
    <xf numFmtId="2" fontId="9" fillId="77" borderId="53" xfId="13" applyNumberFormat="1" applyFont="1" applyFill="1" applyBorder="1" applyAlignment="1">
      <alignment horizontal="center"/>
    </xf>
    <xf numFmtId="0" fontId="8" fillId="0" borderId="0" xfId="14" applyFont="1" applyAlignment="1">
      <alignment vertical="center"/>
    </xf>
    <xf numFmtId="0" fontId="0" fillId="0" borderId="53" xfId="0" applyBorder="1" applyAlignment="1">
      <alignment horizontal="center"/>
    </xf>
    <xf numFmtId="0" fontId="0" fillId="0" borderId="53" xfId="0" applyFont="1" applyBorder="1" applyAlignment="1">
      <alignment horizontal="center"/>
    </xf>
    <xf numFmtId="0" fontId="10" fillId="0" borderId="53" xfId="15" applyFont="1" applyBorder="1" applyAlignment="1">
      <alignment horizontal="center" vertical="center"/>
    </xf>
    <xf numFmtId="0" fontId="3" fillId="2" borderId="57" xfId="0" applyFont="1" applyFill="1" applyBorder="1" applyAlignment="1">
      <alignment horizontal="center" vertical="center" wrapText="1"/>
    </xf>
    <xf numFmtId="0" fontId="3" fillId="2" borderId="57" xfId="0" applyFont="1" applyFill="1" applyBorder="1" applyAlignment="1">
      <alignment horizontal="center" vertical="center"/>
    </xf>
    <xf numFmtId="0" fontId="0" fillId="0" borderId="0" xfId="0" applyAlignment="1" applyProtection="1">
      <alignment horizontal="center"/>
    </xf>
    <xf numFmtId="0" fontId="3" fillId="0" borderId="53" xfId="0" applyFont="1" applyBorder="1"/>
    <xf numFmtId="0" fontId="0" fillId="0" borderId="53" xfId="0" applyBorder="1" applyAlignment="1">
      <alignment horizontal="center" vertical="center"/>
    </xf>
    <xf numFmtId="0" fontId="0" fillId="0" borderId="53" xfId="0" applyFill="1" applyBorder="1" applyAlignment="1">
      <alignment horizontal="center" vertical="center"/>
    </xf>
    <xf numFmtId="0" fontId="0" fillId="0" borderId="53" xfId="0" applyFill="1" applyBorder="1" applyAlignment="1" applyProtection="1">
      <alignment horizontal="center" vertical="center"/>
    </xf>
    <xf numFmtId="0" fontId="0" fillId="0" borderId="53" xfId="0" applyBorder="1" applyAlignment="1" applyProtection="1">
      <alignment horizontal="center" vertical="center"/>
    </xf>
    <xf numFmtId="1" fontId="3" fillId="0" borderId="53" xfId="0" applyNumberFormat="1" applyFont="1" applyBorder="1" applyAlignment="1" applyProtection="1">
      <alignment horizontal="left"/>
    </xf>
    <xf numFmtId="1" fontId="0" fillId="0" borderId="53" xfId="0" applyNumberFormat="1" applyBorder="1" applyAlignment="1">
      <alignment horizontal="center" vertical="center"/>
    </xf>
    <xf numFmtId="164" fontId="3" fillId="0" borderId="53" xfId="0" applyNumberFormat="1" applyFont="1" applyBorder="1" applyAlignment="1" applyProtection="1">
      <alignment horizontal="left"/>
    </xf>
    <xf numFmtId="1" fontId="0" fillId="0" borderId="53" xfId="0" applyNumberFormat="1" applyBorder="1"/>
    <xf numFmtId="0" fontId="0" fillId="0" borderId="53" xfId="0" applyBorder="1"/>
    <xf numFmtId="164" fontId="0" fillId="0" borderId="53" xfId="0" applyNumberFormat="1" applyBorder="1" applyProtection="1"/>
    <xf numFmtId="1" fontId="3" fillId="0" borderId="53" xfId="0" applyNumberFormat="1" applyFont="1" applyBorder="1" applyAlignment="1" applyProtection="1">
      <alignment horizontal="center"/>
    </xf>
    <xf numFmtId="164" fontId="0" fillId="0" borderId="53" xfId="0" applyNumberFormat="1" applyBorder="1"/>
    <xf numFmtId="1" fontId="3" fillId="0" borderId="53" xfId="0" applyNumberFormat="1" applyFont="1" applyBorder="1"/>
    <xf numFmtId="1" fontId="3" fillId="0" borderId="53" xfId="0" applyNumberFormat="1" applyFont="1" applyBorder="1" applyAlignment="1">
      <alignment horizontal="left"/>
    </xf>
    <xf numFmtId="1" fontId="0" fillId="0" borderId="53" xfId="0" applyNumberFormat="1" applyFill="1" applyBorder="1" applyAlignment="1">
      <alignment horizontal="center" vertical="center"/>
    </xf>
    <xf numFmtId="1" fontId="0" fillId="0" borderId="53" xfId="0" applyNumberFormat="1" applyBorder="1" applyAlignment="1">
      <alignment horizontal="center"/>
    </xf>
    <xf numFmtId="1" fontId="0" fillId="0" borderId="0" xfId="0" applyNumberFormat="1"/>
    <xf numFmtId="0" fontId="3" fillId="0" borderId="53" xfId="0" applyFont="1" applyBorder="1" applyAlignment="1">
      <alignment horizontal="center"/>
    </xf>
    <xf numFmtId="1" fontId="0" fillId="0" borderId="53" xfId="0" applyNumberFormat="1" applyFont="1" applyBorder="1" applyAlignment="1">
      <alignment horizontal="center"/>
    </xf>
    <xf numFmtId="1" fontId="9" fillId="0" borderId="53" xfId="0" applyNumberFormat="1" applyFont="1" applyBorder="1" applyAlignment="1">
      <alignment horizontal="center"/>
    </xf>
    <xf numFmtId="0" fontId="9" fillId="0" borderId="53" xfId="0" applyFont="1" applyBorder="1" applyAlignment="1">
      <alignment horizontal="center"/>
    </xf>
    <xf numFmtId="0" fontId="0" fillId="0" borderId="0" xfId="0" applyBorder="1" applyAlignment="1">
      <alignment horizontal="center" vertical="center"/>
    </xf>
    <xf numFmtId="1" fontId="0" fillId="0" borderId="0" xfId="0" applyNumberFormat="1" applyBorder="1" applyAlignment="1">
      <alignment horizontal="center" vertical="center"/>
    </xf>
    <xf numFmtId="3" fontId="0" fillId="0" borderId="53" xfId="0" applyNumberFormat="1" applyFill="1" applyBorder="1" applyAlignment="1">
      <alignment horizontal="center" vertical="center"/>
    </xf>
    <xf numFmtId="0" fontId="0" fillId="0" borderId="53" xfId="0" applyBorder="1" applyAlignment="1" applyProtection="1">
      <alignment horizontal="right"/>
    </xf>
    <xf numFmtId="3" fontId="0" fillId="0" borderId="53" xfId="0" applyNumberFormat="1" applyBorder="1"/>
    <xf numFmtId="2" fontId="0" fillId="77" borderId="1" xfId="0" applyNumberFormat="1" applyFill="1" applyBorder="1" applyAlignment="1">
      <alignment horizontal="center" vertical="center"/>
    </xf>
    <xf numFmtId="0" fontId="10" fillId="2" borderId="57" xfId="15" applyFont="1" applyFill="1" applyBorder="1" applyAlignment="1">
      <alignment horizontal="center" vertical="center" wrapText="1"/>
    </xf>
    <xf numFmtId="0" fontId="0" fillId="77" borderId="1" xfId="0" applyFill="1" applyBorder="1"/>
    <xf numFmtId="0" fontId="10" fillId="2" borderId="1" xfId="15" applyFont="1" applyFill="1" applyBorder="1" applyAlignment="1">
      <alignment horizontal="center" vertical="center"/>
    </xf>
    <xf numFmtId="0" fontId="10" fillId="9" borderId="1" xfId="15" applyFont="1" applyFill="1" applyBorder="1" applyAlignment="1">
      <alignment horizontal="left" vertical="center"/>
    </xf>
    <xf numFmtId="0" fontId="1" fillId="0" borderId="1" xfId="0" applyFont="1" applyBorder="1" applyAlignment="1">
      <alignment horizontal="center"/>
    </xf>
    <xf numFmtId="0" fontId="9" fillId="0" borderId="1" xfId="5" applyFont="1" applyBorder="1"/>
    <xf numFmtId="0" fontId="9" fillId="0" borderId="1" xfId="5" applyFont="1" applyBorder="1" applyAlignment="1">
      <alignment horizontal="center"/>
    </xf>
    <xf numFmtId="0" fontId="11" fillId="0" borderId="0" xfId="5" applyFont="1"/>
    <xf numFmtId="164" fontId="9" fillId="0" borderId="1" xfId="5" applyNumberFormat="1" applyFont="1" applyBorder="1" applyAlignment="1">
      <alignment horizontal="center"/>
    </xf>
    <xf numFmtId="0" fontId="9" fillId="0" borderId="0" xfId="5" applyFont="1" applyFill="1" applyAlignment="1"/>
    <xf numFmtId="0" fontId="9" fillId="0" borderId="0" xfId="5" applyFont="1" applyFill="1" applyBorder="1" applyAlignment="1"/>
    <xf numFmtId="1" fontId="9" fillId="0" borderId="1" xfId="5" applyNumberFormat="1" applyFont="1" applyBorder="1" applyAlignment="1">
      <alignment horizontal="center"/>
    </xf>
    <xf numFmtId="0" fontId="9" fillId="0" borderId="0" xfId="1" applyFont="1" applyFill="1" applyBorder="1" applyAlignment="1" applyProtection="1">
      <alignment vertical="center"/>
    </xf>
    <xf numFmtId="0" fontId="0" fillId="0" borderId="1" xfId="0" applyNumberFormat="1" applyBorder="1"/>
    <xf numFmtId="3" fontId="0" fillId="0" borderId="1" xfId="0" applyNumberFormat="1" applyBorder="1"/>
    <xf numFmtId="3" fontId="0" fillId="9" borderId="1" xfId="0" applyNumberFormat="1" applyFill="1" applyBorder="1"/>
    <xf numFmtId="0" fontId="10" fillId="2" borderId="57" xfId="15" applyFont="1" applyFill="1" applyBorder="1" applyAlignment="1">
      <alignment horizontal="center" vertical="center"/>
    </xf>
    <xf numFmtId="0" fontId="10" fillId="2" borderId="59" xfId="15" applyFont="1" applyFill="1" applyBorder="1" applyAlignment="1">
      <alignment horizontal="center" vertical="center"/>
    </xf>
    <xf numFmtId="4" fontId="9" fillId="0" borderId="1" xfId="15" applyNumberFormat="1" applyFont="1" applyFill="1" applyBorder="1" applyAlignment="1">
      <alignment horizontal="center"/>
    </xf>
    <xf numFmtId="0" fontId="0" fillId="0" borderId="0" xfId="0" applyFill="1" applyBorder="1" applyAlignment="1">
      <alignment horizontal="left"/>
    </xf>
    <xf numFmtId="165" fontId="9" fillId="0" borderId="1" xfId="15" applyNumberFormat="1" applyFont="1" applyFill="1" applyBorder="1" applyAlignment="1">
      <alignment horizontal="center"/>
    </xf>
    <xf numFmtId="0" fontId="10" fillId="0" borderId="1" xfId="0" applyFont="1" applyBorder="1" applyAlignment="1">
      <alignment horizontal="center" vertical="center"/>
    </xf>
    <xf numFmtId="0" fontId="10" fillId="0" borderId="1" xfId="0" applyFont="1" applyBorder="1"/>
    <xf numFmtId="0" fontId="10" fillId="0" borderId="0" xfId="0" applyFont="1" applyBorder="1"/>
    <xf numFmtId="165" fontId="9" fillId="0" borderId="0" xfId="15" applyNumberFormat="1" applyFont="1" applyFill="1" applyBorder="1" applyAlignment="1">
      <alignment horizontal="center"/>
    </xf>
    <xf numFmtId="0" fontId="1" fillId="0" borderId="0" xfId="17"/>
    <xf numFmtId="0" fontId="10" fillId="2" borderId="57" xfId="15" applyFont="1" applyFill="1" applyBorder="1" applyAlignment="1">
      <alignment horizontal="center"/>
    </xf>
    <xf numFmtId="0" fontId="10" fillId="0" borderId="57" xfId="15" applyFont="1" applyFill="1" applyBorder="1" applyAlignment="1">
      <alignment horizontal="left"/>
    </xf>
    <xf numFmtId="0" fontId="1" fillId="0" borderId="1" xfId="17" applyFill="1" applyBorder="1" applyAlignment="1">
      <alignment horizontal="left"/>
    </xf>
    <xf numFmtId="0" fontId="10" fillId="0" borderId="1" xfId="15" applyFont="1" applyFill="1" applyBorder="1" applyAlignment="1">
      <alignment horizontal="left"/>
    </xf>
    <xf numFmtId="0" fontId="9" fillId="0" borderId="0" xfId="0" applyFont="1" applyBorder="1" applyAlignment="1">
      <alignment horizontal="center"/>
    </xf>
    <xf numFmtId="0" fontId="0" fillId="0" borderId="1" xfId="0" applyFill="1" applyBorder="1" applyAlignment="1">
      <alignment horizontal="left"/>
    </xf>
    <xf numFmtId="3" fontId="1" fillId="0" borderId="1" xfId="0" applyNumberFormat="1" applyFont="1" applyBorder="1" applyAlignment="1">
      <alignment horizontal="center" vertical="center"/>
    </xf>
    <xf numFmtId="10" fontId="1" fillId="0" borderId="1" xfId="0" applyNumberFormat="1" applyFont="1" applyBorder="1" applyAlignment="1">
      <alignment horizontal="center" vertical="center"/>
    </xf>
    <xf numFmtId="0" fontId="3" fillId="0" borderId="1" xfId="0" applyFont="1" applyFill="1" applyBorder="1" applyAlignment="1">
      <alignment horizontal="center"/>
    </xf>
    <xf numFmtId="3" fontId="0" fillId="0" borderId="1" xfId="0" applyNumberFormat="1" applyFont="1" applyFill="1" applyBorder="1" applyAlignment="1">
      <alignment horizontal="center"/>
    </xf>
    <xf numFmtId="0" fontId="0" fillId="0" borderId="1" xfId="0" applyFont="1" applyFill="1" applyBorder="1" applyAlignment="1">
      <alignment horizontal="center"/>
    </xf>
    <xf numFmtId="3" fontId="0" fillId="0" borderId="1" xfId="0" applyNumberFormat="1" applyFont="1" applyFill="1" applyBorder="1" applyAlignment="1">
      <alignment horizontal="center" vertical="center"/>
    </xf>
    <xf numFmtId="10" fontId="0" fillId="0" borderId="1" xfId="0" applyNumberFormat="1" applyBorder="1"/>
    <xf numFmtId="3" fontId="0" fillId="0" borderId="1" xfId="0" applyNumberFormat="1" applyBorder="1" applyAlignment="1">
      <alignment horizontal="center" vertical="center"/>
    </xf>
    <xf numFmtId="0" fontId="3" fillId="0" borderId="1" xfId="0" applyFont="1" applyFill="1" applyBorder="1" applyAlignment="1">
      <alignment horizontal="center" vertical="center"/>
    </xf>
    <xf numFmtId="3" fontId="0" fillId="0" borderId="1" xfId="0" applyNumberFormat="1" applyFill="1" applyBorder="1" applyAlignment="1">
      <alignment horizontal="center" vertical="center"/>
    </xf>
    <xf numFmtId="10" fontId="0" fillId="0" borderId="1" xfId="0" applyNumberFormat="1" applyFill="1" applyBorder="1" applyAlignment="1">
      <alignment horizontal="center" vertical="center"/>
    </xf>
    <xf numFmtId="0" fontId="1" fillId="0" borderId="1" xfId="0" applyFont="1" applyBorder="1" applyAlignment="1">
      <alignment horizontal="center" vertical="center"/>
    </xf>
    <xf numFmtId="166" fontId="1" fillId="0" borderId="1" xfId="0" applyNumberFormat="1" applyFont="1" applyBorder="1" applyAlignment="1">
      <alignment horizontal="center" vertical="center"/>
    </xf>
    <xf numFmtId="3" fontId="0" fillId="0" borderId="1" xfId="0" applyNumberFormat="1" applyBorder="1" applyAlignment="1">
      <alignment horizontal="center"/>
    </xf>
    <xf numFmtId="0" fontId="0" fillId="0" borderId="1" xfId="0" applyFill="1" applyBorder="1" applyAlignment="1">
      <alignment horizontal="center" vertical="center"/>
    </xf>
    <xf numFmtId="166" fontId="0" fillId="0" borderId="1" xfId="0" applyNumberFormat="1" applyFill="1" applyBorder="1" applyAlignment="1">
      <alignment horizontal="center" vertical="center"/>
    </xf>
    <xf numFmtId="0" fontId="0" fillId="0" borderId="1" xfId="0" applyFont="1" applyFill="1" applyBorder="1" applyAlignment="1">
      <alignment horizontal="center" vertical="center"/>
    </xf>
    <xf numFmtId="166" fontId="0" fillId="0" borderId="1" xfId="0" applyNumberFormat="1" applyFont="1" applyFill="1" applyBorder="1" applyAlignment="1">
      <alignment horizontal="center" vertical="center"/>
    </xf>
    <xf numFmtId="164" fontId="0" fillId="0" borderId="1" xfId="0" applyNumberFormat="1" applyFill="1" applyBorder="1" applyAlignment="1">
      <alignment horizontal="center"/>
    </xf>
    <xf numFmtId="10" fontId="0" fillId="0" borderId="1" xfId="0" applyNumberFormat="1" applyFill="1" applyBorder="1" applyAlignment="1">
      <alignment horizontal="center"/>
    </xf>
    <xf numFmtId="0" fontId="7" fillId="0" borderId="0" xfId="13" applyFill="1"/>
    <xf numFmtId="164" fontId="7" fillId="0" borderId="0" xfId="13" applyNumberFormat="1" applyFill="1" applyBorder="1"/>
    <xf numFmtId="0" fontId="112" fillId="0" borderId="0" xfId="13" applyFont="1" applyFill="1" applyAlignment="1">
      <alignment horizontal="center"/>
    </xf>
    <xf numFmtId="0" fontId="10" fillId="0" borderId="1" xfId="13" applyFont="1" applyFill="1" applyBorder="1" applyAlignment="1">
      <alignment horizontal="center"/>
    </xf>
    <xf numFmtId="1" fontId="9" fillId="0" borderId="1" xfId="13" applyNumberFormat="1" applyFont="1" applyFill="1" applyBorder="1" applyAlignment="1">
      <alignment horizontal="center"/>
    </xf>
    <xf numFmtId="0" fontId="9" fillId="0" borderId="0" xfId="0" applyFont="1"/>
    <xf numFmtId="0" fontId="9" fillId="0" borderId="0" xfId="1" applyFont="1" applyAlignment="1" applyProtection="1">
      <alignment vertical="center"/>
    </xf>
    <xf numFmtId="10" fontId="0" fillId="0" borderId="1" xfId="0" applyNumberFormat="1" applyBorder="1" applyAlignment="1">
      <alignment horizontal="center"/>
    </xf>
    <xf numFmtId="166" fontId="0" fillId="0" borderId="1" xfId="0" applyNumberFormat="1" applyBorder="1" applyAlignment="1">
      <alignment horizontal="center"/>
    </xf>
    <xf numFmtId="17" fontId="3" fillId="2" borderId="1" xfId="18" applyNumberFormat="1" applyFont="1" applyFill="1" applyBorder="1"/>
    <xf numFmtId="0" fontId="3" fillId="0" borderId="1" xfId="18" applyFont="1" applyBorder="1"/>
    <xf numFmtId="0" fontId="1" fillId="0" borderId="1" xfId="18" applyBorder="1" applyAlignment="1">
      <alignment horizontal="center"/>
    </xf>
    <xf numFmtId="0" fontId="3" fillId="0" borderId="0" xfId="18" applyFont="1"/>
    <xf numFmtId="0" fontId="3" fillId="0" borderId="0" xfId="18" applyFont="1" applyBorder="1"/>
    <xf numFmtId="0" fontId="1" fillId="0" borderId="0" xfId="18" applyBorder="1" applyAlignment="1">
      <alignment horizontal="center"/>
    </xf>
    <xf numFmtId="0" fontId="1" fillId="0" borderId="57" xfId="18" applyBorder="1" applyAlignment="1">
      <alignment horizontal="center"/>
    </xf>
    <xf numFmtId="0" fontId="103" fillId="0" borderId="1" xfId="18" applyFont="1" applyBorder="1"/>
    <xf numFmtId="3" fontId="10" fillId="0" borderId="6" xfId="15" applyNumberFormat="1" applyFont="1" applyFill="1" applyBorder="1" applyAlignment="1">
      <alignment vertical="center"/>
    </xf>
    <xf numFmtId="3" fontId="9" fillId="0" borderId="1" xfId="15" applyNumberFormat="1" applyFont="1" applyBorder="1" applyAlignment="1">
      <alignment horizontal="center"/>
    </xf>
    <xf numFmtId="0" fontId="1" fillId="0" borderId="0" xfId="10" applyFont="1"/>
    <xf numFmtId="0" fontId="0" fillId="0" borderId="0" xfId="0" applyFont="1" applyFill="1" applyBorder="1"/>
    <xf numFmtId="2" fontId="3" fillId="3" borderId="1" xfId="0" applyNumberFormat="1" applyFont="1" applyFill="1" applyBorder="1" applyAlignment="1">
      <alignment horizontal="left" vertical="center"/>
    </xf>
    <xf numFmtId="2" fontId="1" fillId="3" borderId="1" xfId="0" applyNumberFormat="1" applyFont="1" applyFill="1" applyBorder="1" applyAlignment="1">
      <alignment horizontal="center" vertical="center"/>
    </xf>
    <xf numFmtId="0" fontId="10" fillId="0" borderId="1" xfId="0" applyFont="1" applyFill="1" applyBorder="1" applyAlignment="1">
      <alignment horizontal="left"/>
    </xf>
    <xf numFmtId="2" fontId="3" fillId="3" borderId="54" xfId="0" applyNumberFormat="1" applyFont="1" applyFill="1" applyBorder="1" applyAlignment="1">
      <alignment vertical="center"/>
    </xf>
    <xf numFmtId="2" fontId="3" fillId="3" borderId="55" xfId="0" applyNumberFormat="1" applyFont="1" applyFill="1" applyBorder="1" applyAlignment="1">
      <alignment vertical="center"/>
    </xf>
    <xf numFmtId="2" fontId="3" fillId="3" borderId="56" xfId="0" applyNumberFormat="1" applyFont="1" applyFill="1" applyBorder="1" applyAlignment="1">
      <alignment vertical="center"/>
    </xf>
    <xf numFmtId="165" fontId="1" fillId="3" borderId="1" xfId="0" applyNumberFormat="1" applyFont="1" applyFill="1" applyBorder="1" applyAlignment="1">
      <alignment horizontal="center" vertical="center"/>
    </xf>
    <xf numFmtId="4" fontId="1" fillId="3" borderId="1" xfId="0" applyNumberFormat="1" applyFont="1" applyFill="1" applyBorder="1" applyAlignment="1">
      <alignment horizontal="center" vertical="center"/>
    </xf>
    <xf numFmtId="2" fontId="9" fillId="0" borderId="1" xfId="0" applyNumberFormat="1" applyFont="1" applyFill="1" applyBorder="1" applyAlignment="1">
      <alignment horizontal="center"/>
    </xf>
    <xf numFmtId="0" fontId="8" fillId="0" borderId="0" xfId="20" applyFont="1" applyAlignment="1">
      <alignment vertical="center"/>
    </xf>
    <xf numFmtId="0" fontId="3" fillId="0" borderId="1" xfId="0" applyFont="1" applyBorder="1" applyAlignment="1">
      <alignment vertical="center"/>
    </xf>
    <xf numFmtId="0" fontId="23" fillId="0" borderId="0" xfId="0" applyFont="1" applyAlignment="1">
      <alignment vertical="center" wrapText="1"/>
    </xf>
    <xf numFmtId="0" fontId="23" fillId="0" borderId="0" xfId="0" applyFont="1" applyAlignment="1">
      <alignment vertical="center"/>
    </xf>
    <xf numFmtId="0" fontId="3" fillId="0" borderId="1" xfId="0" applyFont="1" applyBorder="1" applyAlignment="1">
      <alignment horizontal="left" vertical="center" wrapText="1"/>
    </xf>
    <xf numFmtId="4" fontId="0" fillId="0" borderId="1" xfId="0" applyNumberFormat="1" applyFont="1" applyBorder="1" applyAlignment="1">
      <alignment horizontal="center" vertical="center"/>
    </xf>
    <xf numFmtId="0" fontId="10" fillId="2" borderId="1" xfId="0" applyFont="1" applyFill="1" applyBorder="1" applyAlignment="1">
      <alignment horizontal="center"/>
    </xf>
    <xf numFmtId="0" fontId="10" fillId="2" borderId="1" xfId="0" applyFont="1" applyFill="1" applyBorder="1" applyAlignment="1">
      <alignment horizontal="center" vertical="center"/>
    </xf>
    <xf numFmtId="0" fontId="3" fillId="2" borderId="1" xfId="0" applyFont="1" applyFill="1" applyBorder="1" applyAlignment="1">
      <alignment horizontal="center"/>
    </xf>
    <xf numFmtId="164" fontId="0" fillId="0" borderId="1" xfId="0" applyNumberFormat="1" applyFont="1" applyBorder="1" applyAlignment="1">
      <alignment horizontal="center"/>
    </xf>
    <xf numFmtId="164" fontId="0" fillId="0" borderId="1" xfId="0" applyNumberFormat="1" applyFont="1" applyFill="1" applyBorder="1" applyAlignment="1">
      <alignment horizontal="center"/>
    </xf>
    <xf numFmtId="2" fontId="3" fillId="0" borderId="1" xfId="0" applyNumberFormat="1" applyFont="1" applyBorder="1" applyAlignment="1">
      <alignment horizontal="left"/>
    </xf>
    <xf numFmtId="168" fontId="9" fillId="0" borderId="1" xfId="15" applyNumberFormat="1" applyFont="1" applyFill="1" applyBorder="1" applyAlignment="1">
      <alignment horizontal="center" vertical="center"/>
    </xf>
    <xf numFmtId="2" fontId="3" fillId="0" borderId="57" xfId="0" applyNumberFormat="1" applyFont="1" applyBorder="1" applyAlignment="1">
      <alignment horizontal="left"/>
    </xf>
    <xf numFmtId="2" fontId="3" fillId="0" borderId="6" xfId="0" applyNumberFormat="1" applyFont="1" applyBorder="1" applyAlignment="1">
      <alignment horizontal="left"/>
    </xf>
    <xf numFmtId="4" fontId="9" fillId="9" borderId="1" xfId="0" applyNumberFormat="1" applyFont="1" applyFill="1" applyBorder="1" applyAlignment="1">
      <alignment horizontal="center" vertical="center"/>
    </xf>
    <xf numFmtId="4" fontId="9" fillId="0" borderId="1" xfId="0" applyNumberFormat="1" applyFont="1" applyFill="1" applyBorder="1" applyAlignment="1">
      <alignment horizontal="center" vertical="center"/>
    </xf>
    <xf numFmtId="0" fontId="3" fillId="0" borderId="0" xfId="0" applyFont="1" applyBorder="1" applyAlignment="1">
      <alignment horizontal="left" vertical="center" wrapText="1"/>
    </xf>
    <xf numFmtId="164" fontId="0" fillId="0" borderId="0" xfId="0" applyNumberFormat="1" applyFont="1" applyFill="1" applyBorder="1" applyAlignment="1">
      <alignment horizontal="center"/>
    </xf>
    <xf numFmtId="164" fontId="0" fillId="0" borderId="0" xfId="0" applyNumberFormat="1" applyFont="1" applyBorder="1" applyAlignment="1">
      <alignment horizontal="center"/>
    </xf>
    <xf numFmtId="164" fontId="0" fillId="0" borderId="56" xfId="0" applyNumberFormat="1" applyFont="1" applyBorder="1" applyAlignment="1">
      <alignment horizontal="center"/>
    </xf>
    <xf numFmtId="164" fontId="0" fillId="0" borderId="1" xfId="0" applyNumberFormat="1" applyFont="1" applyBorder="1" applyAlignment="1">
      <alignment horizontal="left"/>
    </xf>
    <xf numFmtId="2" fontId="0" fillId="0" borderId="1" xfId="0" applyNumberFormat="1" applyBorder="1" applyAlignment="1">
      <alignment horizontal="left"/>
    </xf>
    <xf numFmtId="164" fontId="0" fillId="0" borderId="0" xfId="0" applyNumberFormat="1" applyFont="1" applyBorder="1" applyAlignment="1">
      <alignment horizontal="left"/>
    </xf>
    <xf numFmtId="164" fontId="9" fillId="0" borderId="1" xfId="21" applyNumberFormat="1" applyFont="1" applyBorder="1" applyAlignment="1">
      <alignment horizontal="center" vertical="center"/>
    </xf>
    <xf numFmtId="164" fontId="9" fillId="0" borderId="1" xfId="21" applyNumberFormat="1" applyFont="1" applyFill="1" applyBorder="1" applyAlignment="1">
      <alignment horizontal="center" vertical="center"/>
    </xf>
    <xf numFmtId="0" fontId="3" fillId="2" borderId="1" xfId="15" applyFont="1" applyFill="1" applyBorder="1" applyAlignment="1">
      <alignment horizontal="center" vertical="center"/>
    </xf>
    <xf numFmtId="0" fontId="3" fillId="2" borderId="1" xfId="5" applyFont="1" applyFill="1" applyBorder="1" applyAlignment="1">
      <alignment horizontal="center" vertical="center"/>
    </xf>
    <xf numFmtId="165" fontId="9" fillId="0" borderId="1" xfId="5" applyNumberFormat="1" applyFont="1" applyBorder="1" applyAlignment="1">
      <alignment horizontal="center"/>
    </xf>
    <xf numFmtId="0" fontId="3" fillId="9" borderId="1" xfId="15" applyFont="1" applyFill="1" applyBorder="1" applyAlignment="1">
      <alignment horizontal="left" vertical="center"/>
    </xf>
    <xf numFmtId="0" fontId="1" fillId="9" borderId="1" xfId="15" applyFont="1" applyFill="1" applyBorder="1" applyAlignment="1">
      <alignment horizontal="left" vertical="center"/>
    </xf>
    <xf numFmtId="0" fontId="10" fillId="0" borderId="1" xfId="22" applyFont="1" applyFill="1" applyBorder="1" applyAlignment="1">
      <alignment horizontal="center"/>
    </xf>
    <xf numFmtId="3" fontId="9" fillId="0" borderId="1" xfId="22" applyNumberFormat="1" applyFont="1" applyFill="1" applyBorder="1" applyAlignment="1">
      <alignment horizontal="center"/>
    </xf>
    <xf numFmtId="0" fontId="10" fillId="0" borderId="0" xfId="22" applyFont="1" applyFill="1" applyBorder="1" applyAlignment="1">
      <alignment horizontal="center"/>
    </xf>
    <xf numFmtId="3" fontId="9" fillId="0" borderId="0" xfId="22" applyNumberFormat="1" applyFont="1" applyFill="1" applyBorder="1" applyAlignment="1">
      <alignment horizontal="center"/>
    </xf>
    <xf numFmtId="0" fontId="0" fillId="0" borderId="0" xfId="0" applyBorder="1"/>
    <xf numFmtId="0" fontId="7" fillId="0" borderId="0" xfId="22"/>
    <xf numFmtId="174" fontId="115" fillId="2" borderId="1" xfId="213" applyNumberFormat="1" applyFont="1" applyFill="1" applyBorder="1" applyAlignment="1">
      <alignment horizontal="center" vertical="center" wrapText="1"/>
    </xf>
    <xf numFmtId="0" fontId="7" fillId="0" borderId="1" xfId="22" applyFill="1" applyBorder="1" applyAlignment="1">
      <alignment horizontal="center"/>
    </xf>
    <xf numFmtId="0" fontId="114" fillId="9" borderId="63" xfId="15" applyFont="1" applyFill="1" applyBorder="1" applyAlignment="1">
      <alignment horizontal="center" vertical="center"/>
    </xf>
    <xf numFmtId="165" fontId="115" fillId="9" borderId="64" xfId="213" applyNumberFormat="1" applyFont="1" applyFill="1" applyBorder="1" applyAlignment="1">
      <alignment horizontal="right" vertical="center"/>
    </xf>
    <xf numFmtId="165" fontId="115" fillId="9" borderId="63" xfId="213" applyNumberFormat="1" applyFont="1" applyFill="1" applyBorder="1" applyAlignment="1">
      <alignment horizontal="right" vertical="center"/>
    </xf>
    <xf numFmtId="165" fontId="115" fillId="9" borderId="65" xfId="213" applyNumberFormat="1" applyFont="1" applyFill="1" applyBorder="1" applyAlignment="1">
      <alignment horizontal="right" vertical="center"/>
    </xf>
    <xf numFmtId="165" fontId="115" fillId="80" borderId="64" xfId="213" applyNumberFormat="1" applyFont="1" applyFill="1" applyBorder="1" applyAlignment="1">
      <alignment horizontal="right" vertical="center"/>
    </xf>
    <xf numFmtId="165" fontId="115" fillId="80" borderId="65" xfId="213" applyNumberFormat="1" applyFont="1" applyFill="1" applyBorder="1" applyAlignment="1">
      <alignment horizontal="right" vertical="center"/>
    </xf>
    <xf numFmtId="165" fontId="115" fillId="9" borderId="66" xfId="213" applyNumberFormat="1" applyFont="1" applyFill="1" applyBorder="1" applyAlignment="1">
      <alignment horizontal="right" vertical="center"/>
    </xf>
    <xf numFmtId="165" fontId="115" fillId="9" borderId="67" xfId="213" applyNumberFormat="1" applyFont="1" applyFill="1" applyBorder="1" applyAlignment="1">
      <alignment horizontal="right" vertical="center"/>
    </xf>
    <xf numFmtId="0" fontId="114" fillId="9" borderId="69" xfId="15" applyFont="1" applyFill="1" applyBorder="1" applyAlignment="1">
      <alignment horizontal="center" vertical="center"/>
    </xf>
    <xf numFmtId="165" fontId="115" fillId="9" borderId="70" xfId="213" applyNumberFormat="1" applyFont="1" applyFill="1" applyBorder="1" applyAlignment="1">
      <alignment horizontal="right" vertical="center"/>
    </xf>
    <xf numFmtId="165" fontId="115" fillId="9" borderId="69" xfId="213" applyNumberFormat="1" applyFont="1" applyFill="1" applyBorder="1" applyAlignment="1">
      <alignment horizontal="right" vertical="center"/>
    </xf>
    <xf numFmtId="165" fontId="115" fillId="80" borderId="70" xfId="213" applyNumberFormat="1" applyFont="1" applyFill="1" applyBorder="1" applyAlignment="1">
      <alignment horizontal="right" vertical="center"/>
    </xf>
    <xf numFmtId="165" fontId="115" fillId="9" borderId="71" xfId="213" applyNumberFormat="1" applyFont="1" applyFill="1" applyBorder="1" applyAlignment="1">
      <alignment horizontal="right" vertical="center"/>
    </xf>
    <xf numFmtId="165" fontId="115" fillId="9" borderId="72" xfId="213" applyNumberFormat="1" applyFont="1" applyFill="1" applyBorder="1" applyAlignment="1">
      <alignment horizontal="right" vertical="center"/>
    </xf>
    <xf numFmtId="165" fontId="115" fillId="9" borderId="73" xfId="213" applyNumberFormat="1" applyFont="1" applyFill="1" applyBorder="1" applyAlignment="1">
      <alignment horizontal="right" vertical="center"/>
    </xf>
    <xf numFmtId="0" fontId="3" fillId="70" borderId="1" xfId="22" applyFont="1" applyFill="1" applyBorder="1" applyAlignment="1">
      <alignment horizontal="center"/>
    </xf>
    <xf numFmtId="0" fontId="114" fillId="79" borderId="55" xfId="15" applyFont="1" applyFill="1" applyBorder="1" applyAlignment="1">
      <alignment horizontal="center" vertical="center"/>
    </xf>
    <xf numFmtId="165" fontId="115" fillId="79" borderId="74" xfId="213" applyNumberFormat="1" applyFont="1" applyFill="1" applyBorder="1" applyAlignment="1">
      <alignment horizontal="right" vertical="center"/>
    </xf>
    <xf numFmtId="165" fontId="115" fillId="79" borderId="55" xfId="213" applyNumberFormat="1" applyFont="1" applyFill="1" applyBorder="1" applyAlignment="1">
      <alignment horizontal="right" vertical="center"/>
    </xf>
    <xf numFmtId="165" fontId="115" fillId="79" borderId="75" xfId="213" applyNumberFormat="1" applyFont="1" applyFill="1" applyBorder="1" applyAlignment="1">
      <alignment horizontal="right" vertical="center"/>
    </xf>
    <xf numFmtId="165" fontId="115" fillId="79" borderId="76" xfId="213" applyNumberFormat="1" applyFont="1" applyFill="1" applyBorder="1" applyAlignment="1">
      <alignment horizontal="right" vertical="center"/>
    </xf>
    <xf numFmtId="0" fontId="7" fillId="0" borderId="0" xfId="22" applyAlignment="1">
      <alignment horizontal="center"/>
    </xf>
    <xf numFmtId="0" fontId="7" fillId="0" borderId="1" xfId="22" applyBorder="1" applyAlignment="1">
      <alignment horizontal="center"/>
    </xf>
    <xf numFmtId="2" fontId="7" fillId="0" borderId="1" xfId="22" applyNumberFormat="1" applyBorder="1" applyAlignment="1">
      <alignment horizontal="center"/>
    </xf>
    <xf numFmtId="0" fontId="114" fillId="79" borderId="54" xfId="15" applyFont="1" applyFill="1" applyBorder="1" applyAlignment="1">
      <alignment horizontal="center" vertical="center"/>
    </xf>
    <xf numFmtId="0" fontId="7" fillId="0" borderId="54" xfId="22" applyFill="1" applyBorder="1" applyAlignment="1">
      <alignment horizontal="center"/>
    </xf>
    <xf numFmtId="0" fontId="114" fillId="9" borderId="78" xfId="15" applyFont="1" applyFill="1" applyBorder="1" applyAlignment="1">
      <alignment horizontal="center" vertical="center"/>
    </xf>
    <xf numFmtId="165" fontId="115" fillId="9" borderId="78" xfId="213" applyNumberFormat="1" applyFont="1" applyFill="1" applyBorder="1" applyAlignment="1">
      <alignment horizontal="right" vertical="center"/>
    </xf>
    <xf numFmtId="165" fontId="115" fillId="9" borderId="79" xfId="213" applyNumberFormat="1" applyFont="1" applyFill="1" applyBorder="1" applyAlignment="1">
      <alignment horizontal="right" vertical="center"/>
    </xf>
    <xf numFmtId="165" fontId="115" fillId="9" borderId="80" xfId="213" applyNumberFormat="1" applyFont="1" applyFill="1" applyBorder="1" applyAlignment="1">
      <alignment horizontal="right" vertical="center"/>
    </xf>
    <xf numFmtId="0" fontId="104" fillId="0" borderId="1" xfId="219" applyFont="1" applyFill="1" applyBorder="1" applyAlignment="1">
      <alignment horizontal="left"/>
    </xf>
    <xf numFmtId="3" fontId="26" fillId="0" borderId="1" xfId="219" applyNumberFormat="1" applyFont="1" applyFill="1" applyBorder="1" applyAlignment="1">
      <alignment horizontal="center" wrapText="1"/>
    </xf>
    <xf numFmtId="3" fontId="9" fillId="0" borderId="1" xfId="12" applyNumberFormat="1" applyFont="1" applyFill="1" applyBorder="1" applyAlignment="1">
      <alignment horizontal="center"/>
    </xf>
    <xf numFmtId="3" fontId="9" fillId="0" borderId="1" xfId="219" applyNumberFormat="1" applyFont="1" applyFill="1" applyBorder="1" applyAlignment="1">
      <alignment horizontal="center"/>
    </xf>
    <xf numFmtId="3" fontId="9" fillId="0" borderId="1" xfId="219" applyNumberFormat="1" applyFont="1" applyFill="1" applyBorder="1" applyAlignment="1">
      <alignment horizontal="center" wrapText="1"/>
    </xf>
    <xf numFmtId="3" fontId="1" fillId="0" borderId="1" xfId="219" applyNumberFormat="1" applyFont="1" applyFill="1" applyBorder="1" applyAlignment="1">
      <alignment horizontal="center"/>
    </xf>
    <xf numFmtId="0" fontId="104" fillId="0" borderId="1" xfId="219" applyFont="1" applyFill="1" applyBorder="1" applyAlignment="1">
      <alignment horizontal="left" wrapText="1"/>
    </xf>
    <xf numFmtId="2" fontId="0" fillId="0" borderId="0" xfId="0" applyNumberFormat="1" applyFont="1" applyFill="1" applyBorder="1" applyAlignment="1">
      <alignment horizontal="left"/>
    </xf>
    <xf numFmtId="1" fontId="9" fillId="0" borderId="1" xfId="23" applyNumberFormat="1" applyFont="1" applyFill="1" applyBorder="1" applyAlignment="1">
      <alignment horizontal="center"/>
    </xf>
    <xf numFmtId="0" fontId="10" fillId="0" borderId="1" xfId="0" applyFont="1" applyFill="1" applyBorder="1" applyAlignment="1">
      <alignment horizontal="center"/>
    </xf>
    <xf numFmtId="1" fontId="9" fillId="0" borderId="1" xfId="0" applyNumberFormat="1" applyFont="1" applyFill="1" applyBorder="1" applyAlignment="1">
      <alignment horizontal="center"/>
    </xf>
    <xf numFmtId="0" fontId="9" fillId="0" borderId="1" xfId="0" applyFont="1" applyFill="1" applyBorder="1" applyAlignment="1">
      <alignment horizontal="center"/>
    </xf>
    <xf numFmtId="0" fontId="9" fillId="0" borderId="1" xfId="23" applyFont="1" applyFill="1" applyBorder="1" applyAlignment="1">
      <alignment horizontal="center"/>
    </xf>
    <xf numFmtId="0" fontId="10" fillId="0" borderId="0" xfId="0" applyFont="1" applyFill="1" applyBorder="1" applyAlignment="1">
      <alignment horizontal="center"/>
    </xf>
    <xf numFmtId="1" fontId="9" fillId="0" borderId="0" xfId="23" applyNumberFormat="1" applyFont="1" applyFill="1" applyBorder="1" applyAlignment="1">
      <alignment horizontal="center"/>
    </xf>
    <xf numFmtId="10" fontId="0" fillId="0" borderId="1" xfId="0" applyNumberFormat="1" applyFont="1" applyFill="1" applyBorder="1" applyAlignment="1">
      <alignment horizontal="center"/>
    </xf>
    <xf numFmtId="166" fontId="0" fillId="0" borderId="1" xfId="0" applyNumberFormat="1" applyFont="1" applyFill="1" applyBorder="1" applyAlignment="1">
      <alignment horizontal="center"/>
    </xf>
    <xf numFmtId="3" fontId="104" fillId="0" borderId="1" xfId="24" applyNumberFormat="1" applyFont="1" applyFill="1" applyBorder="1" applyAlignment="1">
      <alignment horizontal="left" vertical="center"/>
    </xf>
    <xf numFmtId="3" fontId="26" fillId="0" borderId="1" xfId="24" applyNumberFormat="1" applyFont="1" applyFill="1" applyBorder="1" applyAlignment="1">
      <alignment horizontal="center" vertical="center"/>
    </xf>
    <xf numFmtId="3" fontId="104" fillId="0" borderId="0" xfId="24" applyNumberFormat="1" applyFont="1" applyFill="1" applyBorder="1" applyAlignment="1">
      <alignment horizontal="left" vertical="center"/>
    </xf>
    <xf numFmtId="3" fontId="26" fillId="0" borderId="0" xfId="24" applyNumberFormat="1" applyFont="1" applyFill="1" applyBorder="1" applyAlignment="1">
      <alignment horizontal="center" vertical="center"/>
    </xf>
    <xf numFmtId="0" fontId="26" fillId="0" borderId="1" xfId="24" applyFont="1" applyFill="1" applyBorder="1" applyAlignment="1">
      <alignment horizontal="center" vertical="center"/>
    </xf>
    <xf numFmtId="0" fontId="104" fillId="0" borderId="1" xfId="24" applyFont="1" applyBorder="1" applyAlignment="1">
      <alignment horizontal="center" vertical="center"/>
    </xf>
    <xf numFmtId="166" fontId="26" fillId="0" borderId="1" xfId="6" applyNumberFormat="1" applyFont="1" applyBorder="1" applyAlignment="1">
      <alignment horizontal="center" vertical="center"/>
    </xf>
    <xf numFmtId="0" fontId="104" fillId="0" borderId="1" xfId="24" applyFont="1" applyFill="1" applyBorder="1" applyAlignment="1">
      <alignment horizontal="center" vertical="center"/>
    </xf>
    <xf numFmtId="166" fontId="9" fillId="0" borderId="1" xfId="6" applyNumberFormat="1" applyFont="1" applyBorder="1" applyAlignment="1">
      <alignment horizontal="center" vertical="center"/>
    </xf>
    <xf numFmtId="0" fontId="10" fillId="2" borderId="1" xfId="0" applyFont="1" applyFill="1" applyBorder="1" applyAlignment="1">
      <alignment horizontal="left" vertical="center"/>
    </xf>
    <xf numFmtId="1" fontId="3" fillId="0" borderId="1" xfId="0" applyNumberFormat="1" applyFont="1" applyBorder="1" applyAlignment="1">
      <alignment horizontal="left"/>
    </xf>
    <xf numFmtId="9" fontId="9" fillId="0" borderId="1" xfId="6" applyFont="1" applyBorder="1" applyAlignment="1">
      <alignment horizontal="center"/>
    </xf>
    <xf numFmtId="165" fontId="26" fillId="0" borderId="1" xfId="24" applyNumberFormat="1" applyFont="1" applyFill="1" applyBorder="1" applyAlignment="1">
      <alignment horizontal="center"/>
    </xf>
    <xf numFmtId="1" fontId="3" fillId="0" borderId="0" xfId="0" applyNumberFormat="1" applyFont="1" applyBorder="1" applyAlignment="1">
      <alignment horizontal="left"/>
    </xf>
    <xf numFmtId="165" fontId="26" fillId="0" borderId="0" xfId="24" applyNumberFormat="1" applyFont="1" applyFill="1" applyBorder="1" applyAlignment="1">
      <alignment horizontal="center"/>
    </xf>
    <xf numFmtId="0" fontId="10" fillId="2" borderId="1" xfId="0" applyFont="1" applyFill="1" applyBorder="1" applyAlignment="1">
      <alignment vertical="center" wrapText="1"/>
    </xf>
    <xf numFmtId="0" fontId="9" fillId="0" borderId="0" xfId="0" applyNumberFormat="1" applyFont="1" applyFill="1" applyBorder="1" applyAlignment="1"/>
    <xf numFmtId="0" fontId="10" fillId="0" borderId="81" xfId="0" applyNumberFormat="1" applyFont="1" applyFill="1" applyBorder="1" applyAlignment="1"/>
    <xf numFmtId="3" fontId="9" fillId="0" borderId="81" xfId="0" applyNumberFormat="1" applyFont="1" applyFill="1" applyBorder="1" applyAlignment="1">
      <alignment horizontal="center"/>
    </xf>
    <xf numFmtId="0" fontId="10"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center"/>
    </xf>
    <xf numFmtId="0" fontId="9" fillId="0" borderId="0" xfId="0" applyFont="1" applyAlignment="1">
      <alignment vertical="center"/>
    </xf>
    <xf numFmtId="0" fontId="9" fillId="0" borderId="0" xfId="0" applyFont="1" applyAlignment="1">
      <alignment horizontal="left"/>
    </xf>
    <xf numFmtId="0" fontId="0" fillId="0" borderId="0" xfId="0" applyFont="1" applyAlignment="1">
      <alignment horizontal="left"/>
    </xf>
    <xf numFmtId="0" fontId="0" fillId="0" borderId="0" xfId="0" applyFont="1" applyAlignment="1">
      <alignment horizontal="center"/>
    </xf>
    <xf numFmtId="4" fontId="9" fillId="0" borderId="81" xfId="0" applyNumberFormat="1" applyFont="1" applyFill="1" applyBorder="1" applyAlignment="1">
      <alignment horizontal="center"/>
    </xf>
    <xf numFmtId="0" fontId="10" fillId="0" borderId="0" xfId="0" applyNumberFormat="1" applyFont="1" applyFill="1" applyBorder="1" applyAlignment="1"/>
    <xf numFmtId="4" fontId="9" fillId="0" borderId="0" xfId="0" applyNumberFormat="1" applyFont="1" applyFill="1" applyBorder="1" applyAlignment="1">
      <alignment horizontal="center"/>
    </xf>
    <xf numFmtId="0" fontId="7" fillId="0" borderId="0" xfId="0" applyFont="1" applyFill="1" applyBorder="1"/>
    <xf numFmtId="165" fontId="9" fillId="0" borderId="81" xfId="0" applyNumberFormat="1" applyFont="1" applyFill="1" applyBorder="1" applyAlignment="1">
      <alignment horizontal="center"/>
    </xf>
    <xf numFmtId="0" fontId="10" fillId="0" borderId="83" xfId="0" applyNumberFormat="1" applyFont="1" applyFill="1" applyBorder="1" applyAlignment="1"/>
    <xf numFmtId="0" fontId="10" fillId="0" borderId="84" xfId="0" applyNumberFormat="1" applyFont="1" applyFill="1" applyBorder="1" applyAlignment="1"/>
    <xf numFmtId="0" fontId="104" fillId="0" borderId="1" xfId="10" applyFont="1" applyBorder="1" applyAlignment="1">
      <alignment horizontal="left"/>
    </xf>
    <xf numFmtId="0" fontId="11" fillId="0" borderId="0" xfId="10" applyFont="1"/>
    <xf numFmtId="0" fontId="10" fillId="2" borderId="57" xfId="0" applyFont="1" applyFill="1" applyBorder="1" applyAlignment="1">
      <alignment horizontal="center" vertical="center"/>
    </xf>
    <xf numFmtId="0" fontId="104" fillId="0" borderId="54" xfId="10" applyFont="1" applyBorder="1" applyAlignment="1">
      <alignment horizontal="left"/>
    </xf>
    <xf numFmtId="17" fontId="10" fillId="2" borderId="57" xfId="0" applyNumberFormat="1" applyFont="1" applyFill="1" applyBorder="1" applyAlignment="1">
      <alignment horizontal="center" vertical="center"/>
    </xf>
    <xf numFmtId="10" fontId="9" fillId="0" borderId="1" xfId="0" applyNumberFormat="1" applyFont="1" applyBorder="1" applyAlignment="1">
      <alignment horizontal="center"/>
    </xf>
    <xf numFmtId="0" fontId="10" fillId="2" borderId="57" xfId="0" applyFont="1" applyFill="1" applyBorder="1" applyAlignment="1">
      <alignment horizontal="left" vertical="center"/>
    </xf>
    <xf numFmtId="0" fontId="3"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1" xfId="0" applyFont="1" applyFill="1" applyBorder="1" applyAlignment="1">
      <alignment horizontal="center" vertical="center"/>
    </xf>
    <xf numFmtId="0" fontId="104" fillId="0" borderId="27" xfId="10" applyFont="1" applyBorder="1" applyAlignment="1">
      <alignment horizontal="left"/>
    </xf>
    <xf numFmtId="0" fontId="9" fillId="0" borderId="1" xfId="5" applyFont="1" applyFill="1" applyBorder="1" applyAlignment="1">
      <alignment horizontal="center" vertical="center"/>
    </xf>
    <xf numFmtId="0" fontId="104" fillId="0" borderId="27" xfId="10" applyFont="1" applyBorder="1" applyAlignment="1">
      <alignment horizontal="center"/>
    </xf>
    <xf numFmtId="0" fontId="104" fillId="0" borderId="1" xfId="10" applyFont="1" applyBorder="1" applyAlignment="1">
      <alignment horizontal="center"/>
    </xf>
    <xf numFmtId="0" fontId="104" fillId="0" borderId="1" xfId="10" applyFont="1" applyFill="1" applyBorder="1" applyAlignment="1">
      <alignment horizontal="center"/>
    </xf>
    <xf numFmtId="0" fontId="0" fillId="0" borderId="1" xfId="0" applyBorder="1" applyAlignment="1">
      <alignment horizontal="center"/>
    </xf>
    <xf numFmtId="14" fontId="9" fillId="0" borderId="1" xfId="5" applyNumberFormat="1" applyFont="1" applyFill="1" applyBorder="1" applyAlignment="1">
      <alignment horizontal="center" vertical="center"/>
    </xf>
    <xf numFmtId="14" fontId="0" fillId="0" borderId="1" xfId="0" applyNumberFormat="1" applyBorder="1"/>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0" fontId="9" fillId="0" borderId="1" xfId="5" applyFont="1" applyFill="1" applyBorder="1" applyAlignment="1">
      <alignment horizontal="center" vertical="center" wrapText="1"/>
    </xf>
    <xf numFmtId="1" fontId="0" fillId="0" borderId="1" xfId="0" applyNumberFormat="1" applyBorder="1" applyAlignment="1">
      <alignment horizontal="center"/>
    </xf>
    <xf numFmtId="165" fontId="9" fillId="0" borderId="1" xfId="5" applyNumberFormat="1" applyFont="1" applyFill="1" applyBorder="1" applyAlignment="1">
      <alignment horizontal="center"/>
    </xf>
    <xf numFmtId="175" fontId="0" fillId="0" borderId="1" xfId="0" applyNumberFormat="1" applyBorder="1" applyAlignment="1">
      <alignment horizontal="center"/>
    </xf>
    <xf numFmtId="176" fontId="0" fillId="0" borderId="1" xfId="0" applyNumberFormat="1" applyBorder="1" applyAlignment="1">
      <alignment horizontal="center"/>
    </xf>
    <xf numFmtId="0" fontId="104" fillId="0" borderId="54" xfId="10" applyFont="1" applyBorder="1" applyAlignment="1">
      <alignment horizontal="center"/>
    </xf>
    <xf numFmtId="0" fontId="0" fillId="9" borderId="34" xfId="0" applyFill="1" applyBorder="1" applyAlignment="1">
      <alignment horizontal="center" vertical="center"/>
    </xf>
    <xf numFmtId="0" fontId="0" fillId="9" borderId="35" xfId="0" applyFill="1" applyBorder="1" applyAlignment="1">
      <alignment horizontal="center" vertical="center"/>
    </xf>
    <xf numFmtId="0" fontId="9" fillId="9" borderId="35" xfId="0" applyFont="1" applyFill="1" applyBorder="1" applyAlignment="1">
      <alignment horizontal="center" vertical="center"/>
    </xf>
    <xf numFmtId="0" fontId="0" fillId="9" borderId="36" xfId="0" applyFill="1" applyBorder="1" applyAlignment="1">
      <alignment horizontal="center" vertical="center"/>
    </xf>
    <xf numFmtId="0" fontId="0" fillId="9" borderId="50" xfId="0" applyFill="1" applyBorder="1" applyAlignment="1">
      <alignment horizontal="center" vertical="center"/>
    </xf>
    <xf numFmtId="165" fontId="95" fillId="0" borderId="1" xfId="0" applyNumberFormat="1" applyFont="1" applyBorder="1" applyAlignment="1">
      <alignment vertical="center"/>
    </xf>
    <xf numFmtId="4" fontId="0" fillId="9" borderId="1" xfId="0" applyNumberFormat="1" applyFill="1" applyBorder="1"/>
    <xf numFmtId="165" fontId="0" fillId="9" borderId="1" xfId="0" applyNumberFormat="1" applyFill="1" applyBorder="1"/>
    <xf numFmtId="0" fontId="123" fillId="0" borderId="0" xfId="0" applyFont="1"/>
    <xf numFmtId="0" fontId="26" fillId="0" borderId="1" xfId="10" applyFont="1" applyBorder="1" applyAlignment="1">
      <alignment horizontal="left"/>
    </xf>
    <xf numFmtId="177" fontId="0" fillId="0" borderId="1" xfId="0" applyNumberFormat="1" applyBorder="1"/>
    <xf numFmtId="178" fontId="0" fillId="0" borderId="1" xfId="0" applyNumberFormat="1" applyBorder="1"/>
    <xf numFmtId="0" fontId="26" fillId="0" borderId="0" xfId="10" applyFont="1" applyFill="1" applyBorder="1" applyAlignment="1">
      <alignment horizontal="left"/>
    </xf>
    <xf numFmtId="0" fontId="0" fillId="0" borderId="0" xfId="0" applyFill="1" applyBorder="1" applyAlignment="1"/>
    <xf numFmtId="3" fontId="9" fillId="0" borderId="81" xfId="0" applyNumberFormat="1" applyFont="1" applyFill="1" applyBorder="1" applyAlignment="1"/>
    <xf numFmtId="4" fontId="9" fillId="0" borderId="81" xfId="0" applyNumberFormat="1" applyFont="1" applyFill="1" applyBorder="1" applyAlignment="1"/>
    <xf numFmtId="164" fontId="9" fillId="0" borderId="81" xfId="0" applyNumberFormat="1" applyFont="1" applyFill="1" applyBorder="1" applyAlignment="1">
      <alignment horizontal="center"/>
    </xf>
    <xf numFmtId="2" fontId="9" fillId="0" borderId="81" xfId="0" applyNumberFormat="1" applyFont="1" applyFill="1" applyBorder="1" applyAlignment="1">
      <alignment horizontal="center"/>
    </xf>
    <xf numFmtId="0" fontId="10" fillId="0" borderId="81" xfId="0" applyFont="1" applyFill="1" applyBorder="1" applyAlignment="1"/>
    <xf numFmtId="0" fontId="3" fillId="2" borderId="29"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8" xfId="0" applyFont="1" applyFill="1" applyBorder="1" applyAlignment="1">
      <alignment horizontal="center" vertical="center"/>
    </xf>
    <xf numFmtId="0" fontId="96" fillId="72" borderId="0" xfId="0" applyFont="1" applyFill="1" applyAlignment="1">
      <alignment horizontal="center"/>
    </xf>
    <xf numFmtId="0" fontId="96" fillId="74" borderId="0" xfId="0" applyFont="1" applyFill="1" applyAlignment="1">
      <alignment horizontal="center"/>
    </xf>
    <xf numFmtId="0" fontId="96" fillId="73" borderId="0" xfId="0" applyFont="1" applyFill="1" applyAlignment="1">
      <alignment horizontal="center"/>
    </xf>
    <xf numFmtId="0" fontId="96" fillId="75" borderId="0" xfId="0" applyFont="1" applyFill="1" applyAlignment="1">
      <alignment horizontal="center"/>
    </xf>
    <xf numFmtId="0" fontId="96" fillId="76" borderId="0" xfId="0" applyFont="1" applyFill="1" applyAlignment="1">
      <alignment horizontal="center"/>
    </xf>
    <xf numFmtId="0" fontId="3" fillId="2" borderId="27" xfId="0" applyFont="1" applyFill="1" applyBorder="1" applyAlignment="1">
      <alignment horizontal="left"/>
    </xf>
    <xf numFmtId="0" fontId="3" fillId="2" borderId="26" xfId="0" applyFont="1" applyFill="1" applyBorder="1" applyAlignment="1">
      <alignment horizontal="left"/>
    </xf>
    <xf numFmtId="0" fontId="3" fillId="2" borderId="28" xfId="0" applyFont="1" applyFill="1" applyBorder="1" applyAlignment="1">
      <alignment horizontal="left"/>
    </xf>
    <xf numFmtId="0" fontId="19" fillId="7" borderId="1" xfId="0" applyFont="1" applyFill="1" applyBorder="1" applyAlignment="1">
      <alignment horizontal="left" vertical="center"/>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7"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0" fillId="0" borderId="0" xfId="0" applyAlignment="1">
      <alignment wrapText="1"/>
    </xf>
    <xf numFmtId="0" fontId="0" fillId="0" borderId="0" xfId="0" applyAlignment="1">
      <alignment horizontal="center" vertical="center"/>
    </xf>
    <xf numFmtId="0" fontId="23" fillId="3" borderId="1" xfId="0" applyFont="1" applyFill="1" applyBorder="1" applyAlignment="1">
      <alignment horizontal="center"/>
    </xf>
    <xf numFmtId="0" fontId="0" fillId="0" borderId="0" xfId="0" applyAlignment="1">
      <alignment horizontal="center"/>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3" fillId="8" borderId="1" xfId="0" applyFont="1" applyFill="1" applyBorder="1" applyAlignment="1">
      <alignment horizontal="center"/>
    </xf>
    <xf numFmtId="0" fontId="0" fillId="0" borderId="1" xfId="0" applyBorder="1" applyAlignment="1">
      <alignment horizontal="left"/>
    </xf>
    <xf numFmtId="4" fontId="0" fillId="0" borderId="1" xfId="0" applyNumberFormat="1" applyBorder="1" applyAlignment="1">
      <alignment horizontal="center"/>
    </xf>
    <xf numFmtId="4" fontId="9" fillId="0" borderId="1" xfId="0" applyNumberFormat="1" applyFont="1" applyBorder="1" applyAlignment="1">
      <alignment horizontal="center"/>
    </xf>
    <xf numFmtId="0" fontId="3" fillId="2" borderId="1" xfId="0" applyFont="1" applyFill="1" applyBorder="1" applyAlignment="1">
      <alignment horizontal="center" vertical="center"/>
    </xf>
    <xf numFmtId="0" fontId="26" fillId="0" borderId="0" xfId="13" applyFont="1" applyAlignment="1">
      <alignment horizontal="left"/>
    </xf>
    <xf numFmtId="0" fontId="9" fillId="0" borderId="0" xfId="13" applyFont="1"/>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53" xfId="0" applyFont="1" applyFill="1" applyBorder="1" applyAlignment="1">
      <alignment horizontal="center" vertical="center"/>
    </xf>
    <xf numFmtId="0" fontId="107" fillId="2" borderId="1" xfId="0" applyFont="1" applyFill="1" applyBorder="1" applyAlignment="1">
      <alignment horizontal="center" vertical="center"/>
    </xf>
    <xf numFmtId="0" fontId="10" fillId="2" borderId="54" xfId="15" applyFont="1" applyFill="1" applyBorder="1" applyAlignment="1">
      <alignment horizontal="center" vertical="center" wrapText="1"/>
    </xf>
    <xf numFmtId="0" fontId="10" fillId="2" borderId="55" xfId="15" applyFont="1" applyFill="1" applyBorder="1" applyAlignment="1">
      <alignment horizontal="center" vertical="center" wrapText="1"/>
    </xf>
    <xf numFmtId="0" fontId="10" fillId="2" borderId="56" xfId="15" applyFont="1" applyFill="1" applyBorder="1" applyAlignment="1">
      <alignment horizontal="center" vertical="center" wrapText="1"/>
    </xf>
    <xf numFmtId="0" fontId="9" fillId="0" borderId="0" xfId="1" applyFont="1" applyFill="1" applyBorder="1" applyAlignment="1" applyProtection="1">
      <alignment horizontal="left" vertical="center" wrapText="1"/>
    </xf>
    <xf numFmtId="0" fontId="0" fillId="0" borderId="1" xfId="0" applyNumberFormat="1" applyBorder="1" applyAlignment="1">
      <alignment horizontal="center" vertical="center"/>
    </xf>
    <xf numFmtId="0" fontId="10" fillId="0" borderId="1" xfId="15" applyFont="1" applyFill="1" applyBorder="1" applyAlignment="1">
      <alignment horizontal="left" vertical="center"/>
    </xf>
    <xf numFmtId="0" fontId="10" fillId="2" borderId="1" xfId="0" applyFont="1" applyFill="1" applyBorder="1" applyAlignment="1">
      <alignment horizontal="center" vertical="center"/>
    </xf>
    <xf numFmtId="165" fontId="9" fillId="0" borderId="60" xfId="15" applyNumberFormat="1" applyFont="1" applyFill="1" applyBorder="1" applyAlignment="1">
      <alignment horizontal="left" wrapText="1"/>
    </xf>
    <xf numFmtId="0" fontId="9" fillId="0" borderId="60" xfId="0" applyFont="1" applyBorder="1" applyAlignment="1">
      <alignment horizontal="left"/>
    </xf>
    <xf numFmtId="0" fontId="10" fillId="0" borderId="54" xfId="15" applyFont="1" applyFill="1" applyBorder="1" applyAlignment="1">
      <alignment horizontal="left" vertical="center"/>
    </xf>
    <xf numFmtId="0" fontId="10" fillId="0" borderId="56" xfId="15" applyFont="1" applyFill="1" applyBorder="1" applyAlignment="1">
      <alignment horizontal="left" vertical="center"/>
    </xf>
    <xf numFmtId="0" fontId="10" fillId="2" borderId="54"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56" xfId="0" applyFont="1" applyFill="1" applyBorder="1" applyAlignment="1">
      <alignment horizontal="center" vertical="center"/>
    </xf>
    <xf numFmtId="0" fontId="0" fillId="9" borderId="0" xfId="0" applyFill="1" applyBorder="1" applyAlignment="1">
      <alignment horizontal="center" vertical="center"/>
    </xf>
    <xf numFmtId="0" fontId="9" fillId="9" borderId="0" xfId="0" applyFont="1" applyFill="1" applyBorder="1" applyAlignment="1">
      <alignment horizontal="center"/>
    </xf>
    <xf numFmtId="0" fontId="9" fillId="0" borderId="0" xfId="0" applyFont="1" applyBorder="1" applyAlignment="1">
      <alignment horizontal="center"/>
    </xf>
    <xf numFmtId="0" fontId="10" fillId="2" borderId="54" xfId="15" applyFont="1" applyFill="1" applyBorder="1" applyAlignment="1">
      <alignment horizontal="center" vertical="center"/>
    </xf>
    <xf numFmtId="0" fontId="10" fillId="2" borderId="55" xfId="15" applyFont="1" applyFill="1" applyBorder="1" applyAlignment="1">
      <alignment horizontal="center" vertical="center"/>
    </xf>
    <xf numFmtId="0" fontId="10" fillId="2" borderId="56" xfId="15" applyFont="1" applyFill="1" applyBorder="1" applyAlignment="1">
      <alignment horizontal="center" vertical="center"/>
    </xf>
    <xf numFmtId="0" fontId="10" fillId="2" borderId="57" xfId="15" applyFont="1" applyFill="1" applyBorder="1" applyAlignment="1">
      <alignment horizontal="center" vertical="center"/>
    </xf>
    <xf numFmtId="0" fontId="10" fillId="2" borderId="6" xfId="15" applyFont="1" applyFill="1" applyBorder="1" applyAlignment="1">
      <alignment horizontal="center" vertical="center"/>
    </xf>
    <xf numFmtId="0" fontId="3" fillId="0" borderId="1" xfId="0" applyFont="1" applyBorder="1" applyAlignment="1">
      <alignment horizontal="center" vertical="center"/>
    </xf>
    <xf numFmtId="0" fontId="10" fillId="2" borderId="1" xfId="15" applyFont="1" applyFill="1" applyBorder="1" applyAlignment="1">
      <alignment horizontal="center" vertical="center"/>
    </xf>
    <xf numFmtId="0" fontId="0" fillId="0" borderId="54" xfId="0" applyBorder="1" applyAlignment="1">
      <alignment horizontal="center"/>
    </xf>
    <xf numFmtId="0" fontId="0" fillId="0" borderId="55" xfId="0" applyBorder="1" applyAlignment="1">
      <alignment horizontal="center"/>
    </xf>
    <xf numFmtId="4" fontId="0" fillId="0" borderId="54" xfId="0" applyNumberFormat="1" applyBorder="1" applyAlignment="1">
      <alignment horizontal="center"/>
    </xf>
    <xf numFmtId="4" fontId="0" fillId="0" borderId="55" xfId="0" applyNumberFormat="1" applyBorder="1" applyAlignment="1">
      <alignment horizontal="center"/>
    </xf>
    <xf numFmtId="0" fontId="3" fillId="0" borderId="1" xfId="22" applyFont="1" applyBorder="1" applyAlignment="1">
      <alignment horizontal="center"/>
    </xf>
    <xf numFmtId="0" fontId="115" fillId="0" borderId="77" xfId="15" applyFont="1" applyFill="1" applyBorder="1" applyAlignment="1">
      <alignment horizontal="center" vertical="center"/>
    </xf>
    <xf numFmtId="0" fontId="115" fillId="0" borderId="78" xfId="15" applyFont="1" applyFill="1" applyBorder="1" applyAlignment="1">
      <alignment horizontal="center" vertical="center"/>
    </xf>
    <xf numFmtId="0" fontId="115" fillId="0" borderId="62" xfId="15" applyFont="1" applyFill="1" applyBorder="1" applyAlignment="1">
      <alignment horizontal="center" vertical="center"/>
    </xf>
    <xf numFmtId="0" fontId="115" fillId="0" borderId="63" xfId="15" applyFont="1" applyFill="1" applyBorder="1" applyAlignment="1">
      <alignment horizontal="center" vertical="center"/>
    </xf>
    <xf numFmtId="0" fontId="115" fillId="0" borderId="68" xfId="15" applyFont="1" applyFill="1" applyBorder="1" applyAlignment="1">
      <alignment horizontal="center" vertical="center"/>
    </xf>
    <xf numFmtId="0" fontId="115" fillId="0" borderId="69" xfId="15" applyFont="1" applyFill="1" applyBorder="1" applyAlignment="1">
      <alignment horizontal="center" vertical="center"/>
    </xf>
    <xf numFmtId="0" fontId="116" fillId="2" borderId="1" xfId="15" applyFont="1" applyFill="1" applyBorder="1" applyAlignment="1">
      <alignment horizontal="center" vertical="center"/>
    </xf>
    <xf numFmtId="0" fontId="121" fillId="81" borderId="82" xfId="0" applyFont="1" applyFill="1" applyBorder="1"/>
    <xf numFmtId="0" fontId="7" fillId="2" borderId="57" xfId="10" applyFill="1" applyBorder="1" applyAlignment="1">
      <alignment horizontal="center"/>
    </xf>
    <xf numFmtId="0" fontId="7" fillId="2" borderId="5" xfId="10" applyFill="1" applyBorder="1" applyAlignment="1">
      <alignment horizontal="center"/>
    </xf>
    <xf numFmtId="0" fontId="7" fillId="2" borderId="6" xfId="10" applyFill="1" applyBorder="1" applyAlignment="1">
      <alignment horizontal="center"/>
    </xf>
    <xf numFmtId="0" fontId="120" fillId="2" borderId="59" xfId="10" applyFont="1" applyFill="1" applyBorder="1" applyAlignment="1">
      <alignment horizontal="center" wrapText="1"/>
    </xf>
    <xf numFmtId="0" fontId="120" fillId="2" borderId="60" xfId="10" applyFont="1" applyFill="1" applyBorder="1" applyAlignment="1">
      <alignment horizontal="center" wrapText="1"/>
    </xf>
    <xf numFmtId="0" fontId="120" fillId="2" borderId="61" xfId="10" applyFont="1" applyFill="1" applyBorder="1" applyAlignment="1">
      <alignment horizontal="center" wrapText="1"/>
    </xf>
    <xf numFmtId="0" fontId="120" fillId="2" borderId="58" xfId="10" applyFont="1" applyFill="1" applyBorder="1" applyAlignment="1">
      <alignment horizontal="center" wrapText="1"/>
    </xf>
    <xf numFmtId="0" fontId="120" fillId="2" borderId="4" xfId="10" applyFont="1" applyFill="1" applyBorder="1" applyAlignment="1">
      <alignment horizontal="center" wrapText="1"/>
    </xf>
    <xf numFmtId="0" fontId="120" fillId="2" borderId="7" xfId="10" applyFont="1" applyFill="1" applyBorder="1" applyAlignment="1">
      <alignment horizontal="center" wrapText="1"/>
    </xf>
    <xf numFmtId="0" fontId="120" fillId="2" borderId="1" xfId="10" applyFont="1" applyFill="1" applyBorder="1" applyAlignment="1">
      <alignment horizontal="center" wrapText="1"/>
    </xf>
    <xf numFmtId="17" fontId="10" fillId="2" borderId="1" xfId="0" applyNumberFormat="1" applyFont="1" applyFill="1" applyBorder="1" applyAlignment="1">
      <alignment horizontal="center" vertical="center"/>
    </xf>
    <xf numFmtId="3" fontId="9" fillId="0" borderId="1" xfId="0" applyNumberFormat="1" applyFont="1" applyBorder="1" applyAlignment="1">
      <alignment horizontal="center"/>
    </xf>
    <xf numFmtId="0" fontId="0" fillId="0" borderId="1" xfId="0" applyBorder="1" applyAlignment="1">
      <alignment horizontal="center"/>
    </xf>
    <xf numFmtId="0" fontId="9" fillId="0" borderId="1" xfId="5" applyFont="1" applyFill="1" applyBorder="1" applyAlignment="1">
      <alignment horizontal="center" vertical="center"/>
    </xf>
    <xf numFmtId="0" fontId="3" fillId="2" borderId="1" xfId="0" applyFont="1" applyFill="1" applyBorder="1" applyAlignment="1">
      <alignment horizontal="center"/>
    </xf>
    <xf numFmtId="1" fontId="0" fillId="0" borderId="1" xfId="0" applyNumberFormat="1" applyBorder="1" applyAlignment="1">
      <alignment horizontal="center"/>
    </xf>
    <xf numFmtId="0" fontId="98" fillId="0" borderId="0" xfId="0" applyFont="1" applyAlignment="1">
      <alignment horizontal="left" vertical="center"/>
    </xf>
    <xf numFmtId="0" fontId="126" fillId="0" borderId="0" xfId="0" applyFont="1" applyAlignment="1">
      <alignment vertical="center"/>
    </xf>
    <xf numFmtId="0" fontId="126" fillId="0" borderId="0" xfId="0" applyFont="1" applyAlignment="1">
      <alignment horizontal="center" vertical="center"/>
    </xf>
    <xf numFmtId="0" fontId="127" fillId="0" borderId="0" xfId="0" applyFont="1" applyAlignment="1">
      <alignment vertical="center" wrapText="1"/>
    </xf>
    <xf numFmtId="0" fontId="127" fillId="0" borderId="0" xfId="0" applyFont="1" applyAlignment="1">
      <alignment horizontal="left" vertical="center" wrapText="1"/>
    </xf>
    <xf numFmtId="0" fontId="126" fillId="0" borderId="0" xfId="0" applyFont="1" applyAlignment="1">
      <alignment horizontal="right" vertical="center" wrapText="1"/>
    </xf>
    <xf numFmtId="0" fontId="126" fillId="0" borderId="0" xfId="0" applyFont="1" applyAlignment="1">
      <alignment horizontal="center" vertical="center" wrapText="1"/>
    </xf>
    <xf numFmtId="0" fontId="128" fillId="0" borderId="1" xfId="0" applyFont="1" applyFill="1" applyBorder="1" applyAlignment="1">
      <alignment vertical="center" wrapText="1"/>
    </xf>
    <xf numFmtId="0" fontId="128" fillId="0" borderId="1" xfId="0" applyFont="1" applyFill="1" applyBorder="1" applyAlignment="1">
      <alignment horizontal="center" vertical="center" wrapText="1"/>
    </xf>
    <xf numFmtId="0" fontId="4" fillId="0" borderId="1" xfId="1" applyFill="1" applyBorder="1" applyAlignment="1">
      <alignment horizontal="left" vertical="center" wrapText="1"/>
    </xf>
    <xf numFmtId="2" fontId="4" fillId="0" borderId="1" xfId="1" applyNumberFormat="1" applyFill="1" applyBorder="1" applyAlignment="1">
      <alignment horizontal="left" vertical="center" wrapText="1"/>
    </xf>
    <xf numFmtId="0" fontId="127" fillId="0" borderId="1" xfId="0" applyFont="1" applyFill="1" applyBorder="1" applyAlignment="1">
      <alignment vertical="center" wrapText="1"/>
    </xf>
    <xf numFmtId="0" fontId="127" fillId="0" borderId="1" xfId="0" applyFont="1" applyFill="1" applyBorder="1" applyAlignment="1">
      <alignment horizontal="center" vertical="center" wrapText="1"/>
    </xf>
    <xf numFmtId="0" fontId="4" fillId="0" borderId="1" xfId="1" applyBorder="1" applyAlignment="1">
      <alignment horizontal="left" vertical="center" wrapText="1"/>
    </xf>
    <xf numFmtId="2" fontId="4" fillId="0" borderId="2" xfId="1" applyNumberFormat="1" applyFill="1" applyBorder="1" applyAlignment="1">
      <alignment horizontal="left" vertical="center" wrapText="1"/>
    </xf>
    <xf numFmtId="0" fontId="0" fillId="0" borderId="6" xfId="0" applyBorder="1" applyAlignment="1">
      <alignment horizontal="left" vertical="center" wrapText="1"/>
    </xf>
    <xf numFmtId="0" fontId="127" fillId="0" borderId="2" xfId="0" applyFont="1" applyFill="1" applyBorder="1" applyAlignment="1">
      <alignment horizontal="center" vertical="center" wrapText="1"/>
    </xf>
    <xf numFmtId="0" fontId="4" fillId="0" borderId="2" xfId="1" applyBorder="1" applyAlignment="1">
      <alignment vertical="center" wrapText="1"/>
    </xf>
    <xf numFmtId="0" fontId="127" fillId="0" borderId="6" xfId="0" applyFont="1" applyFill="1" applyBorder="1" applyAlignment="1">
      <alignment vertical="center" wrapText="1"/>
    </xf>
    <xf numFmtId="0" fontId="127" fillId="0" borderId="6" xfId="0" applyFont="1" applyFill="1" applyBorder="1" applyAlignment="1">
      <alignment horizontal="center" vertical="center" wrapText="1"/>
    </xf>
    <xf numFmtId="0" fontId="4" fillId="0" borderId="6" xfId="1" applyBorder="1" applyAlignment="1">
      <alignment vertical="center" wrapText="1"/>
    </xf>
    <xf numFmtId="2" fontId="4" fillId="0" borderId="6" xfId="1" applyNumberFormat="1" applyFill="1" applyBorder="1" applyAlignment="1">
      <alignment horizontal="left" vertical="center" wrapText="1"/>
    </xf>
    <xf numFmtId="0" fontId="127" fillId="0" borderId="0" xfId="0" applyFont="1" applyFill="1" applyBorder="1" applyAlignment="1">
      <alignment vertical="center" wrapText="1"/>
    </xf>
    <xf numFmtId="0" fontId="127" fillId="0" borderId="0" xfId="0" applyFont="1" applyFill="1" applyBorder="1" applyAlignment="1">
      <alignment horizontal="center" vertical="center" wrapText="1"/>
    </xf>
    <xf numFmtId="2" fontId="127" fillId="0" borderId="0" xfId="0" applyNumberFormat="1" applyFont="1" applyFill="1" applyBorder="1" applyAlignment="1">
      <alignment horizontal="center" vertical="center" wrapText="1"/>
    </xf>
    <xf numFmtId="0" fontId="127" fillId="0" borderId="0" xfId="0" applyFont="1" applyFill="1" applyBorder="1" applyAlignment="1">
      <alignment horizontal="left" vertical="center"/>
    </xf>
    <xf numFmtId="0" fontId="127" fillId="0" borderId="0" xfId="0" applyFont="1" applyAlignment="1">
      <alignment horizontal="center" vertical="center" wrapText="1"/>
    </xf>
    <xf numFmtId="0" fontId="126" fillId="79" borderId="27" xfId="0" applyFont="1" applyFill="1" applyBorder="1" applyAlignment="1">
      <alignment horizontal="center" vertical="center" wrapText="1"/>
    </xf>
    <xf numFmtId="0" fontId="127" fillId="79" borderId="27" xfId="0" applyFont="1" applyFill="1" applyBorder="1" applyAlignment="1">
      <alignment horizontal="center" vertical="center" wrapText="1"/>
    </xf>
    <xf numFmtId="0" fontId="127" fillId="79" borderId="2" xfId="0" applyFont="1" applyFill="1" applyBorder="1" applyAlignment="1">
      <alignment horizontal="center" vertical="center" wrapText="1"/>
    </xf>
    <xf numFmtId="0" fontId="0" fillId="79" borderId="6" xfId="0" applyFill="1" applyBorder="1" applyAlignment="1">
      <alignment horizontal="center" vertical="center" wrapText="1"/>
    </xf>
    <xf numFmtId="0" fontId="127" fillId="79" borderId="6" xfId="0" applyFont="1" applyFill="1" applyBorder="1" applyAlignment="1">
      <alignment horizontal="center" vertical="center" wrapText="1"/>
    </xf>
    <xf numFmtId="0" fontId="127" fillId="79" borderId="1" xfId="0" applyFont="1" applyFill="1" applyBorder="1" applyAlignment="1">
      <alignment horizontal="center" vertical="center" wrapText="1"/>
    </xf>
    <xf numFmtId="0" fontId="126" fillId="79" borderId="1" xfId="0" applyFont="1" applyFill="1" applyBorder="1" applyAlignment="1">
      <alignment horizontal="center" vertical="center" wrapText="1"/>
    </xf>
  </cellXfs>
  <cellStyles count="220">
    <cellStyle name="20% - Accent1" xfId="33"/>
    <cellStyle name="20% - Accent2" xfId="34"/>
    <cellStyle name="20% - Accent3" xfId="35"/>
    <cellStyle name="20% - Accent4" xfId="36"/>
    <cellStyle name="20% - Accent5" xfId="37"/>
    <cellStyle name="20% - Accent6" xfId="38"/>
    <cellStyle name="20% - Énfasis1 2" xfId="39"/>
    <cellStyle name="20% - Énfasis2 2" xfId="40"/>
    <cellStyle name="20% - Énfasis3 2" xfId="41"/>
    <cellStyle name="20% - Énfasis4 2" xfId="42"/>
    <cellStyle name="20% - Énfasis5 2" xfId="43"/>
    <cellStyle name="20% - Énfasis6 2" xfId="44"/>
    <cellStyle name="2x indented GHG Textfiels" xfId="45"/>
    <cellStyle name="40% - Accent1" xfId="46"/>
    <cellStyle name="40% - Accent2" xfId="47"/>
    <cellStyle name="40% - Accent3" xfId="48"/>
    <cellStyle name="40% - Accent4" xfId="49"/>
    <cellStyle name="40% - Accent5" xfId="50"/>
    <cellStyle name="40% - Accent6" xfId="51"/>
    <cellStyle name="40% - Énfasis1 2" xfId="52"/>
    <cellStyle name="40% - Énfasis2 2" xfId="53"/>
    <cellStyle name="40% - Énfasis3 2" xfId="54"/>
    <cellStyle name="40% - Énfasis4 2" xfId="55"/>
    <cellStyle name="40% - Énfasis5 2" xfId="56"/>
    <cellStyle name="40% - Énfasis6 2" xfId="57"/>
    <cellStyle name="5x indented GHG Textfiels" xfId="58"/>
    <cellStyle name="5x indented GHG Textfiels 2" xfId="59"/>
    <cellStyle name="60% - Accent1" xfId="60"/>
    <cellStyle name="60% - Accent2" xfId="61"/>
    <cellStyle name="60% - Accent3" xfId="62"/>
    <cellStyle name="60% - Accent4" xfId="63"/>
    <cellStyle name="60% - Accent5" xfId="64"/>
    <cellStyle name="60% - Accent6" xfId="65"/>
    <cellStyle name="60% - Énfasis1 2" xfId="66"/>
    <cellStyle name="60% - Énfasis2 2" xfId="67"/>
    <cellStyle name="60% - Énfasis3 2" xfId="68"/>
    <cellStyle name="60% - Énfasis3 3" xfId="184"/>
    <cellStyle name="60% - Énfasis4 2" xfId="11"/>
    <cellStyle name="60% - Énfasis4 3" xfId="185"/>
    <cellStyle name="60% - Énfasis5 2" xfId="69"/>
    <cellStyle name="60% - Énfasis6 2" xfId="70"/>
    <cellStyle name="60% - Énfasis6 3" xfId="186"/>
    <cellStyle name="Accent" xfId="141"/>
    <cellStyle name="Accent 1" xfId="142"/>
    <cellStyle name="Accent 2" xfId="143"/>
    <cellStyle name="Accent 3" xfId="144"/>
    <cellStyle name="Accent1" xfId="71"/>
    <cellStyle name="Accent2" xfId="72"/>
    <cellStyle name="Accent3" xfId="73"/>
    <cellStyle name="Accent4" xfId="74"/>
    <cellStyle name="Accent5" xfId="75"/>
    <cellStyle name="Accent6" xfId="76"/>
    <cellStyle name="AggblueCels_1x" xfId="77"/>
    <cellStyle name="año" xfId="145"/>
    <cellStyle name="Bad" xfId="78"/>
    <cellStyle name="Bold GHG Numbers (0.00)" xfId="79"/>
    <cellStyle name="Buena 2" xfId="80"/>
    <cellStyle name="Calculation" xfId="81"/>
    <cellStyle name="Cálculo 2" xfId="82"/>
    <cellStyle name="Celda de comprobación 2" xfId="83"/>
    <cellStyle name="Celda vinculada 2" xfId="84"/>
    <cellStyle name="consejo" xfId="85"/>
    <cellStyle name="Constants" xfId="86"/>
    <cellStyle name="Cover" xfId="187"/>
    <cellStyle name="Cover 2" xfId="188"/>
    <cellStyle name="Empty_B_border" xfId="87"/>
    <cellStyle name="Encabezado 4 2" xfId="88"/>
    <cellStyle name="Énfasis1 2" xfId="89"/>
    <cellStyle name="Énfasis2 2" xfId="90"/>
    <cellStyle name="Énfasis3 2" xfId="91"/>
    <cellStyle name="Énfasis4 2" xfId="92"/>
    <cellStyle name="Énfasis5 2" xfId="93"/>
    <cellStyle name="Énfasis6 2" xfId="94"/>
    <cellStyle name="Entrada 2" xfId="95"/>
    <cellStyle name="Error" xfId="146"/>
    <cellStyle name="Euro" xfId="25"/>
    <cellStyle name="Explanatory Text" xfId="96"/>
    <cellStyle name="Footnote" xfId="147"/>
    <cellStyle name="Good" xfId="148"/>
    <cellStyle name="Heading" xfId="149"/>
    <cellStyle name="Heading 1" xfId="97"/>
    <cellStyle name="Heading 2" xfId="98"/>
    <cellStyle name="Heading 3" xfId="99"/>
    <cellStyle name="Headline" xfId="100"/>
    <cellStyle name="Hipervínculo" xfId="1" builtinId="8"/>
    <cellStyle name="Hipervínculo 2" xfId="26"/>
    <cellStyle name="Hipervínculo 2 2" xfId="101"/>
    <cellStyle name="Hipervínculo 2 3" xfId="150"/>
    <cellStyle name="Hipervínculo 2 4" xfId="189"/>
    <cellStyle name="Hipervínculo 2 5" xfId="216"/>
    <cellStyle name="Hipervínculo 3" xfId="28"/>
    <cellStyle name="Hipervínculo 3 2" xfId="190"/>
    <cellStyle name="Hipervínculo 3 3" xfId="208"/>
    <cellStyle name="Hipervínculo 4" xfId="19"/>
    <cellStyle name="Hipervínculo 4 2" xfId="151"/>
    <cellStyle name="Hipervínculo 4 2 2" xfId="191"/>
    <cellStyle name="Hipervínculo 4 3" xfId="152"/>
    <cellStyle name="Hipervínculo 4 4" xfId="153"/>
    <cellStyle name="Hipervínculo 4 5" xfId="192"/>
    <cellStyle name="Hipervínculo 4 6" xfId="29"/>
    <cellStyle name="Hipervínculo 5" xfId="154"/>
    <cellStyle name="Hipervínculo 5 2" xfId="193"/>
    <cellStyle name="Hipervínculo 6" xfId="181"/>
    <cellStyle name="Hyperlink 2" xfId="102"/>
    <cellStyle name="Incorrecto 2" xfId="103"/>
    <cellStyle name="KP_thin_border_dark_grey" xfId="104"/>
    <cellStyle name="Millares 2" xfId="16"/>
    <cellStyle name="Millares 3" xfId="213"/>
    <cellStyle name="Neutral 2" xfId="105"/>
    <cellStyle name="Neutral 3" xfId="194"/>
    <cellStyle name="Normal" xfId="0" builtinId="0"/>
    <cellStyle name="Normal 10" xfId="106"/>
    <cellStyle name="Normal 11" xfId="4"/>
    <cellStyle name="Normal 12" xfId="3"/>
    <cellStyle name="Normal 13" xfId="155"/>
    <cellStyle name="Normal 14" xfId="27"/>
    <cellStyle name="Normal 16" xfId="13"/>
    <cellStyle name="Normal 18" xfId="212"/>
    <cellStyle name="Normal 19" xfId="17"/>
    <cellStyle name="Normal 2" xfId="5"/>
    <cellStyle name="Normal 2 2" xfId="8"/>
    <cellStyle name="Normal 2 2 2" xfId="15"/>
    <cellStyle name="Normal 2 2 2 2" xfId="156"/>
    <cellStyle name="Normal 2 2 2 3" xfId="157"/>
    <cellStyle name="Normal 2 2 3" xfId="158"/>
    <cellStyle name="Normal 2 2 3 2" xfId="23"/>
    <cellStyle name="Normal 2 2 4" xfId="159"/>
    <cellStyle name="Normal 2 2 5" xfId="160"/>
    <cellStyle name="Normal 2 2 6" xfId="107"/>
    <cellStyle name="Normal 2 3" xfId="7"/>
    <cellStyle name="Normal 2 3 2" xfId="161"/>
    <cellStyle name="Normal 2 3 3" xfId="162"/>
    <cellStyle name="Normal 2 3 4" xfId="217"/>
    <cellStyle name="Normal 2 4" xfId="163"/>
    <cellStyle name="Normal 2 4 2" xfId="164"/>
    <cellStyle name="Normal 2 5" xfId="24"/>
    <cellStyle name="Normal 2 5 2" xfId="195"/>
    <cellStyle name="Normal 2 6" xfId="209"/>
    <cellStyle name="Normal 2 7" xfId="210"/>
    <cellStyle name="Normal 20" xfId="18"/>
    <cellStyle name="Normal 3" xfId="2"/>
    <cellStyle name="Normal 3 2" xfId="20"/>
    <cellStyle name="Normal 3 2 2" xfId="196"/>
    <cellStyle name="Normal 3 2 3" xfId="197"/>
    <cellStyle name="Normal 3 2 4" xfId="108"/>
    <cellStyle name="Normal 3 2 5" xfId="214"/>
    <cellStyle name="Normal 3 3" xfId="139"/>
    <cellStyle name="Normal 3 3 2" xfId="198"/>
    <cellStyle name="Normal 3 4" xfId="165"/>
    <cellStyle name="Normal 3 5" xfId="14"/>
    <cellStyle name="Normal 3 6" xfId="182"/>
    <cellStyle name="Normal 3 7" xfId="211"/>
    <cellStyle name="Normal 4" xfId="10"/>
    <cellStyle name="Normal 4 2" xfId="110"/>
    <cellStyle name="Normal 4 2 2" xfId="111"/>
    <cellStyle name="Normal 4 2 3" xfId="199"/>
    <cellStyle name="Normal 4 3" xfId="21"/>
    <cellStyle name="Normal 4 4" xfId="183"/>
    <cellStyle name="Normal 4 5" xfId="9"/>
    <cellStyle name="Normal 4 6" xfId="109"/>
    <cellStyle name="Normal 4 7" xfId="215"/>
    <cellStyle name="Normal 5" xfId="22"/>
    <cellStyle name="Normal 5 2" xfId="166"/>
    <cellStyle name="Normal 5 3" xfId="200"/>
    <cellStyle name="Normal 5 4" xfId="140"/>
    <cellStyle name="Normal 5 4 2" xfId="167"/>
    <cellStyle name="Normal 5 5" xfId="205"/>
    <cellStyle name="Normal 5 6" xfId="112"/>
    <cellStyle name="Normal 6" xfId="31"/>
    <cellStyle name="Normal 6 2" xfId="168"/>
    <cellStyle name="Normal 6 2 2" xfId="206"/>
    <cellStyle name="Normal 6 3" xfId="169"/>
    <cellStyle name="Normal 7" xfId="113"/>
    <cellStyle name="Normal 7 2" xfId="114"/>
    <cellStyle name="Normal 8" xfId="12"/>
    <cellStyle name="Normal 8 2" xfId="115"/>
    <cellStyle name="Normal 9" xfId="32"/>
    <cellStyle name="Normal GHG Numbers (0.00)" xfId="116"/>
    <cellStyle name="Normal GHG Textfiels Bold" xfId="117"/>
    <cellStyle name="Normal GHG whole table" xfId="118"/>
    <cellStyle name="Normal GHG-Shade" xfId="119"/>
    <cellStyle name="Normal_Hoja1 2" xfId="218"/>
    <cellStyle name="Normál_Munka1" xfId="120"/>
    <cellStyle name="Normal_TURISMO_2006" xfId="219"/>
    <cellStyle name="Notas 14" xfId="170"/>
    <cellStyle name="Notas 2" xfId="121"/>
    <cellStyle name="Note" xfId="171"/>
    <cellStyle name="NumberCellStyle" xfId="122"/>
    <cellStyle name="Output" xfId="123"/>
    <cellStyle name="Pattern" xfId="124"/>
    <cellStyle name="Percent 2" xfId="125"/>
    <cellStyle name="Percent 3" xfId="126"/>
    <cellStyle name="Percent 4" xfId="127"/>
    <cellStyle name="Pivot Table Category" xfId="172"/>
    <cellStyle name="Pivot Table Corner" xfId="173"/>
    <cellStyle name="Pivot Table Field" xfId="174"/>
    <cellStyle name="Pivot Table Result" xfId="175"/>
    <cellStyle name="Pivot Table Title" xfId="176"/>
    <cellStyle name="Pivot Table Value" xfId="177"/>
    <cellStyle name="Porcentaje" xfId="6" builtinId="5"/>
    <cellStyle name="Porcentaje 2" xfId="30"/>
    <cellStyle name="Porcentaje 3" xfId="201"/>
    <cellStyle name="Porcentaje 4" xfId="202"/>
    <cellStyle name="Porcentual 2" xfId="128"/>
    <cellStyle name="Salida 2" xfId="129"/>
    <cellStyle name="Status" xfId="178"/>
    <cellStyle name="Text" xfId="179"/>
    <cellStyle name="Texto de advertencia 2" xfId="130"/>
    <cellStyle name="Texto explicativo 2" xfId="131"/>
    <cellStyle name="Texto explicativo 2 2" xfId="207"/>
    <cellStyle name="Title" xfId="132"/>
    <cellStyle name="Título 1 2" xfId="133"/>
    <cellStyle name="Título 2 2" xfId="134"/>
    <cellStyle name="Título 3 2" xfId="135"/>
    <cellStyle name="Título 4" xfId="136"/>
    <cellStyle name="Título 5" xfId="203"/>
    <cellStyle name="Total 2" xfId="137"/>
    <cellStyle name="Warning" xfId="180"/>
    <cellStyle name="Year" xfId="204"/>
    <cellStyle name="Обычный_2++" xfId="1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3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3.xml"/><Relationship Id="rId89" Type="http://schemas.openxmlformats.org/officeDocument/2006/relationships/externalLink" Target="externalLinks/externalLink8.xml"/><Relationship Id="rId112" Type="http://schemas.openxmlformats.org/officeDocument/2006/relationships/externalLink" Target="externalLinks/externalLink31.xml"/><Relationship Id="rId16" Type="http://schemas.openxmlformats.org/officeDocument/2006/relationships/worksheet" Target="worksheets/sheet16.xml"/><Relationship Id="rId107" Type="http://schemas.openxmlformats.org/officeDocument/2006/relationships/externalLink" Target="externalLinks/externalLink2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21.xml"/><Relationship Id="rId123"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externalLink" Target="externalLinks/externalLink9.xml"/><Relationship Id="rId95" Type="http://schemas.openxmlformats.org/officeDocument/2006/relationships/externalLink" Target="externalLinks/externalLink14.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32.xml"/><Relationship Id="rId118" Type="http://schemas.openxmlformats.org/officeDocument/2006/relationships/externalLink" Target="externalLinks/externalLink37.xml"/><Relationship Id="rId80" Type="http://schemas.openxmlformats.org/officeDocument/2006/relationships/worksheet" Target="worksheets/sheet80.xml"/><Relationship Id="rId85" Type="http://schemas.openxmlformats.org/officeDocument/2006/relationships/externalLink" Target="externalLinks/externalLink4.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22.xml"/><Relationship Id="rId108" Type="http://schemas.openxmlformats.org/officeDocument/2006/relationships/externalLink" Target="externalLinks/externalLink27.xml"/><Relationship Id="rId124" Type="http://schemas.openxmlformats.org/officeDocument/2006/relationships/customXml" Target="../customXml/item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externalLink" Target="externalLinks/externalLink10.xml"/><Relationship Id="rId96"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33.xml"/><Relationship Id="rId119" Type="http://schemas.openxmlformats.org/officeDocument/2006/relationships/externalLink" Target="externalLinks/externalLink38.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externalLink" Target="externalLinks/externalLink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28.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16.xml"/><Relationship Id="rId104" Type="http://schemas.openxmlformats.org/officeDocument/2006/relationships/externalLink" Target="externalLinks/externalLink23.xml"/><Relationship Id="rId120" Type="http://schemas.openxmlformats.org/officeDocument/2006/relationships/theme" Target="theme/theme1.xml"/><Relationship Id="rId125"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6.xml"/><Relationship Id="rId110" Type="http://schemas.openxmlformats.org/officeDocument/2006/relationships/externalLink" Target="externalLinks/externalLink29.xml"/><Relationship Id="rId115" Type="http://schemas.openxmlformats.org/officeDocument/2006/relationships/externalLink" Target="externalLinks/externalLink34.xml"/><Relationship Id="rId61" Type="http://schemas.openxmlformats.org/officeDocument/2006/relationships/worksheet" Target="worksheets/sheet61.xml"/><Relationship Id="rId82" Type="http://schemas.openxmlformats.org/officeDocument/2006/relationships/externalLink" Target="externalLinks/externalLink1.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19.xml"/><Relationship Id="rId105" Type="http://schemas.openxmlformats.org/officeDocument/2006/relationships/externalLink" Target="externalLinks/externalLink2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2.xml"/><Relationship Id="rId98" Type="http://schemas.openxmlformats.org/officeDocument/2006/relationships/externalLink" Target="externalLinks/externalLink17.xml"/><Relationship Id="rId121"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externalLink" Target="externalLinks/externalLink35.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externalLink" Target="externalLinks/externalLink2.xml"/><Relationship Id="rId88" Type="http://schemas.openxmlformats.org/officeDocument/2006/relationships/externalLink" Target="externalLinks/externalLink7.xml"/><Relationship Id="rId111" Type="http://schemas.openxmlformats.org/officeDocument/2006/relationships/externalLink" Target="externalLinks/externalLink30.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25.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externalLink" Target="externalLinks/externalLink13.xml"/><Relationship Id="rId99" Type="http://schemas.openxmlformats.org/officeDocument/2006/relationships/externalLink" Target="externalLinks/externalLink18.xml"/><Relationship Id="rId101" Type="http://schemas.openxmlformats.org/officeDocument/2006/relationships/externalLink" Target="externalLinks/externalLink20.xml"/><Relationship Id="rId12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Century Gothic" panose="020B0502020202020204" pitchFamily="34" charset="0"/>
                <a:ea typeface="+mn-ea"/>
                <a:cs typeface="+mn-cs"/>
              </a:defRPr>
            </a:pPr>
            <a:r>
              <a:rPr lang="es-ES" sz="1200" b="1"/>
              <a:t>Consumo de energía primaria (Mtep)</a:t>
            </a:r>
          </a:p>
        </c:rich>
      </c:tx>
      <c:layout>
        <c:manualLayout>
          <c:xMode val="edge"/>
          <c:yMode val="edge"/>
          <c:x val="0.31042302801688332"/>
          <c:y val="1.647259309977557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s-ES"/>
        </a:p>
      </c:txPr>
    </c:title>
    <c:autoTitleDeleted val="0"/>
    <c:plotArea>
      <c:layout>
        <c:manualLayout>
          <c:layoutTarget val="inner"/>
          <c:xMode val="edge"/>
          <c:yMode val="edge"/>
          <c:x val="5.8506897427998521E-2"/>
          <c:y val="0.11764951120240405"/>
          <c:w val="0.92749854679885591"/>
          <c:h val="0.68910336892819912"/>
        </c:manualLayout>
      </c:layout>
      <c:barChart>
        <c:barDir val="col"/>
        <c:grouping val="percentStacked"/>
        <c:varyColors val="0"/>
        <c:dLbls>
          <c:showLegendKey val="0"/>
          <c:showVal val="1"/>
          <c:showCatName val="0"/>
          <c:showSerName val="0"/>
          <c:showPercent val="0"/>
          <c:showBubbleSize val="0"/>
        </c:dLbls>
        <c:gapWidth val="219"/>
        <c:overlap val="100"/>
        <c:axId val="588724224"/>
        <c:axId val="593113600"/>
        <c:extLst>
          <c:ext xmlns:c15="http://schemas.microsoft.com/office/drawing/2012/chart" uri="{02D57815-91ED-43cb-92C2-25804820EDAC}">
            <c15:filteredBarSeries>
              <c15:ser>
                <c:idx val="1"/>
                <c:order val="1"/>
                <c:tx>
                  <c:strRef>
                    <c:extLst>
                      <c:ext uri="{02D57815-91ED-43cb-92C2-25804820EDAC}">
                        <c15:formulaRef>
                          <c15:sqref>'212. ConsumoIntensidadEnergía'!$B$13</c15:sqref>
                        </c15:formulaRef>
                      </c:ext>
                    </c:extLst>
                    <c:strCache>
                      <c:ptCount val="1"/>
                      <c:pt idx="0">
                        <c:v>Carbón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Century Gothic" panose="020B0502020202020204" pitchFamily="34" charset="0"/>
                          <a:ea typeface="+mn-ea"/>
                          <a:cs typeface="+mn-cs"/>
                        </a:defRPr>
                      </a:pPr>
                      <a:endParaRPr lang="es-E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'212. ConsumoIntensidadEnergía'!$C$10:$W$10</c15:sqref>
                        </c15:formulaRef>
                      </c:ext>
                    </c:extLst>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extLst>
                      <c:ext uri="{02D57815-91ED-43cb-92C2-25804820EDAC}">
                        <c15:formulaRef>
                          <c15:sqref>'212. ConsumoIntensidadEnergía'!$C$14:$W$14</c15:sqref>
                        </c15:formulaRef>
                      </c:ext>
                    </c:extLst>
                    <c:numCache>
                      <c:formatCode>#,##0.0</c:formatCode>
                      <c:ptCount val="21"/>
                      <c:pt idx="0">
                        <c:v>20.940392782077005</c:v>
                      </c:pt>
                      <c:pt idx="1">
                        <c:v>19.171955741855356</c:v>
                      </c:pt>
                      <c:pt idx="2">
                        <c:v>21.601971983376327</c:v>
                      </c:pt>
                      <c:pt idx="3">
                        <c:v>20.132897415687399</c:v>
                      </c:pt>
                      <c:pt idx="4">
                        <c:v>21.053139127734784</c:v>
                      </c:pt>
                      <c:pt idx="5">
                        <c:v>20.516621739753511</c:v>
                      </c:pt>
                      <c:pt idx="6">
                        <c:v>17.851634279163083</c:v>
                      </c:pt>
                      <c:pt idx="7">
                        <c:v>19.980970621954711</c:v>
                      </c:pt>
                      <c:pt idx="8">
                        <c:v>13.446438831565871</c:v>
                      </c:pt>
                      <c:pt idx="9">
                        <c:v>9.6652276201394844</c:v>
                      </c:pt>
                      <c:pt idx="10">
                        <c:v>7.28108716282921</c:v>
                      </c:pt>
                      <c:pt idx="11">
                        <c:v>12.716137384159699</c:v>
                      </c:pt>
                      <c:pt idx="12">
                        <c:v>15.5187432167765</c:v>
                      </c:pt>
                      <c:pt idx="13">
                        <c:v>11.447726268271699</c:v>
                      </c:pt>
                      <c:pt idx="14">
                        <c:v>11.568179533295101</c:v>
                      </c:pt>
                      <c:pt idx="15">
                        <c:v>13.583196493742237</c:v>
                      </c:pt>
                      <c:pt idx="16">
                        <c:v>10.795880624820866</c:v>
                      </c:pt>
                      <c:pt idx="17">
                        <c:v>12.869106429731534</c:v>
                      </c:pt>
                      <c:pt idx="18">
                        <c:v>11.472619948409289</c:v>
                      </c:pt>
                      <c:pt idx="19">
                        <c:v>5.0365464316423036</c:v>
                      </c:pt>
                      <c:pt idx="20">
                        <c:v>3.0813644549536634</c:v>
                      </c:pt>
                    </c:numCache>
                  </c:numRef>
                </c:val>
                <c:extLst>
                  <c:ext xmlns:c16="http://schemas.microsoft.com/office/drawing/2014/chart" uri="{C3380CC4-5D6E-409C-BE32-E72D297353CC}">
                    <c16:uniqueId val="{00000015-FA58-4BF8-8CDA-4E84AA05BA5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'212. ConsumoIntensidadEnergía'!$B$15</c15:sqref>
                        </c15:formulaRef>
                      </c:ext>
                    </c:extLst>
                    <c:strCache>
                      <c:ptCount val="1"/>
                      <c:pt idx="0">
                        <c:v>Productos petrolíferos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Century Gothic" panose="020B0502020202020204" pitchFamily="34" charset="0"/>
                          <a:ea typeface="+mn-ea"/>
                          <a:cs typeface="+mn-cs"/>
                        </a:defRPr>
                      </a:pPr>
                      <a:endParaRPr lang="es-E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'212. ConsumoIntensidadEnergía'!$C$10:$W$10</c15:sqref>
                        </c15:formulaRef>
                      </c:ext>
                    </c:extLst>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extLst xmlns:c15="http://schemas.microsoft.com/office/drawing/2012/chart">
                      <c:ext xmlns:c15="http://schemas.microsoft.com/office/drawing/2012/chart" uri="{02D57815-91ED-43cb-92C2-25804820EDAC}">
                        <c15:formulaRef>
                          <c15:sqref>'212. ConsumoIntensidadEnergía'!$C$16:$W$16</c15:sqref>
                        </c15:formulaRef>
                      </c:ext>
                    </c:extLst>
                    <c:numCache>
                      <c:formatCode>#,##0.0</c:formatCode>
                      <c:ptCount val="21"/>
                      <c:pt idx="0">
                        <c:v>55.416186586414433</c:v>
                      </c:pt>
                      <c:pt idx="1">
                        <c:v>57.414813222508819</c:v>
                      </c:pt>
                      <c:pt idx="2">
                        <c:v>57.691602178274564</c:v>
                      </c:pt>
                      <c:pt idx="3">
                        <c:v>59.65840976402027</c:v>
                      </c:pt>
                      <c:pt idx="4">
                        <c:v>61.953716442151503</c:v>
                      </c:pt>
                      <c:pt idx="5">
                        <c:v>62.845225470526422</c:v>
                      </c:pt>
                      <c:pt idx="6">
                        <c:v>62.928587465367386</c:v>
                      </c:pt>
                      <c:pt idx="7">
                        <c:v>63.520865577529428</c:v>
                      </c:pt>
                      <c:pt idx="8">
                        <c:v>60.817077481608862</c:v>
                      </c:pt>
                      <c:pt idx="9">
                        <c:v>56.424983280787217</c:v>
                      </c:pt>
                      <c:pt idx="10">
                        <c:v>54.282356453616089</c:v>
                      </c:pt>
                      <c:pt idx="11">
                        <c:v>51.788052928250664</c:v>
                      </c:pt>
                      <c:pt idx="12">
                        <c:v>47.793106907423315</c:v>
                      </c:pt>
                      <c:pt idx="13">
                        <c:v>46.257733830132786</c:v>
                      </c:pt>
                      <c:pt idx="14">
                        <c:v>46.303174261966184</c:v>
                      </c:pt>
                      <c:pt idx="15">
                        <c:v>48.564318811502801</c:v>
                      </c:pt>
                      <c:pt idx="16">
                        <c:v>49.688974873411674</c:v>
                      </c:pt>
                      <c:pt idx="17">
                        <c:v>52.851284990923844</c:v>
                      </c:pt>
                      <c:pt idx="18">
                        <c:v>52.799347950702199</c:v>
                      </c:pt>
                      <c:pt idx="19">
                        <c:v>51.311242476354252</c:v>
                      </c:pt>
                      <c:pt idx="20">
                        <c:v>40.349175981656629</c:v>
                      </c:pt>
                    </c:numCache>
                  </c:numRef>
                </c:val>
                <c:extLst xmlns:c15="http://schemas.microsoft.com/office/drawing/2012/chart">
                  <c:ext xmlns:c16="http://schemas.microsoft.com/office/drawing/2014/chart" uri="{C3380CC4-5D6E-409C-BE32-E72D297353CC}">
                    <c16:uniqueId val="{00000016-FA58-4BF8-8CDA-4E84AA05BA5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'212. ConsumoIntensidadEnergía'!$B$17</c15:sqref>
                        </c15:formulaRef>
                      </c:ext>
                    </c:extLst>
                    <c:strCache>
                      <c:ptCount val="1"/>
                      <c:pt idx="0">
                        <c:v>Gas natural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Century Gothic" panose="020B0502020202020204" pitchFamily="34" charset="0"/>
                          <a:ea typeface="+mn-ea"/>
                          <a:cs typeface="+mn-cs"/>
                        </a:defRPr>
                      </a:pPr>
                      <a:endParaRPr lang="es-E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'212. ConsumoIntensidadEnergía'!$C$18:$W$18</c15:sqref>
                        </c15:formulaRef>
                      </c:ext>
                    </c:extLst>
                    <c:numCache>
                      <c:formatCode>#,##0.0</c:formatCode>
                      <c:ptCount val="21"/>
                      <c:pt idx="0">
                        <c:v>14.744538875397543</c:v>
                      </c:pt>
                      <c:pt idx="1">
                        <c:v>15.92874317248463</c:v>
                      </c:pt>
                      <c:pt idx="2">
                        <c:v>18.30601901894487</c:v>
                      </c:pt>
                      <c:pt idx="3">
                        <c:v>20.881727438890096</c:v>
                      </c:pt>
                      <c:pt idx="4">
                        <c:v>24.731330145008354</c:v>
                      </c:pt>
                      <c:pt idx="5">
                        <c:v>29.364008915460207</c:v>
                      </c:pt>
                      <c:pt idx="6">
                        <c:v>30.792158070657546</c:v>
                      </c:pt>
                      <c:pt idx="7">
                        <c:v>31.306834883845344</c:v>
                      </c:pt>
                      <c:pt idx="8">
                        <c:v>34.517796447167605</c:v>
                      </c:pt>
                      <c:pt idx="9">
                        <c:v>30.846418284415098</c:v>
                      </c:pt>
                      <c:pt idx="10">
                        <c:v>30.659277276843451</c:v>
                      </c:pt>
                      <c:pt idx="11">
                        <c:v>28.450744557601922</c:v>
                      </c:pt>
                      <c:pt idx="12">
                        <c:v>28.22010063359058</c:v>
                      </c:pt>
                      <c:pt idx="13">
                        <c:v>25.692476762740082</c:v>
                      </c:pt>
                      <c:pt idx="14">
                        <c:v>23.181641840187684</c:v>
                      </c:pt>
                      <c:pt idx="15">
                        <c:v>24.102153109169834</c:v>
                      </c:pt>
                      <c:pt idx="16">
                        <c:v>24.595004811596763</c:v>
                      </c:pt>
                      <c:pt idx="17">
                        <c:v>26.82965066627364</c:v>
                      </c:pt>
                      <c:pt idx="18">
                        <c:v>26.617239896818575</c:v>
                      </c:pt>
                      <c:pt idx="19">
                        <c:v>30.430631797729941</c:v>
                      </c:pt>
                      <c:pt idx="20">
                        <c:v>27.470657555536921</c:v>
                      </c:pt>
                    </c:numCache>
                  </c:numRef>
                </c:val>
                <c:extLst xmlns:c15="http://schemas.microsoft.com/office/drawing/2012/chart">
                  <c:ext xmlns:c16="http://schemas.microsoft.com/office/drawing/2014/chart" uri="{C3380CC4-5D6E-409C-BE32-E72D297353CC}">
                    <c16:uniqueId val="{00000017-FA58-4BF8-8CDA-4E84AA05BA5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'212. ConsumoIntensidadEnergía'!$B$19</c15:sqref>
                        </c15:formulaRef>
                      </c:ext>
                    </c:extLst>
                    <c:strCache>
                      <c:ptCount val="1"/>
                      <c:pt idx="0">
                        <c:v>Energías renovables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Century Gothic" panose="020B0502020202020204" pitchFamily="34" charset="0"/>
                          <a:ea typeface="+mn-ea"/>
                          <a:cs typeface="+mn-cs"/>
                        </a:defRPr>
                      </a:pPr>
                      <a:endParaRPr lang="es-E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'212. ConsumoIntensidadEnergía'!$C$20:$W$20</c15:sqref>
                        </c15:formulaRef>
                      </c:ext>
                    </c:extLst>
                    <c:numCache>
                      <c:formatCode>#,##0.0</c:formatCode>
                      <c:ptCount val="21"/>
                      <c:pt idx="0">
                        <c:v>6.8125265835482942</c:v>
                      </c:pt>
                      <c:pt idx="1">
                        <c:v>8.1534122002483986</c:v>
                      </c:pt>
                      <c:pt idx="2">
                        <c:v>6.8920583022833659</c:v>
                      </c:pt>
                      <c:pt idx="3">
                        <c:v>9.1925667335435186</c:v>
                      </c:pt>
                      <c:pt idx="4">
                        <c:v>8.8096255087417585</c:v>
                      </c:pt>
                      <c:pt idx="5">
                        <c:v>8.3929601939428693</c:v>
                      </c:pt>
                      <c:pt idx="6">
                        <c:v>9.1569104996656172</c:v>
                      </c:pt>
                      <c:pt idx="7">
                        <c:v>10.000717822680807</c:v>
                      </c:pt>
                      <c:pt idx="8">
                        <c:v>10.545269418171396</c:v>
                      </c:pt>
                      <c:pt idx="9">
                        <c:v>12.564988917550398</c:v>
                      </c:pt>
                      <c:pt idx="10">
                        <c:v>15.04434465462883</c:v>
                      </c:pt>
                      <c:pt idx="11">
                        <c:v>14.814234713862616</c:v>
                      </c:pt>
                      <c:pt idx="12">
                        <c:v>16.123295896627493</c:v>
                      </c:pt>
                      <c:pt idx="13">
                        <c:v>17.716014507499761</c:v>
                      </c:pt>
                      <c:pt idx="14">
                        <c:v>17.749994537689879</c:v>
                      </c:pt>
                      <c:pt idx="15">
                        <c:v>16.601298562720931</c:v>
                      </c:pt>
                      <c:pt idx="16">
                        <c:v>16.981894060571317</c:v>
                      </c:pt>
                      <c:pt idx="17">
                        <c:v>15.977962907232254</c:v>
                      </c:pt>
                      <c:pt idx="18">
                        <c:v>17.434108052737173</c:v>
                      </c:pt>
                      <c:pt idx="19">
                        <c:v>17.516499078819145</c:v>
                      </c:pt>
                      <c:pt idx="20">
                        <c:v>18.129254728384446</c:v>
                      </c:pt>
                    </c:numCache>
                  </c:numRef>
                </c:val>
                <c:extLst xmlns:c15="http://schemas.microsoft.com/office/drawing/2012/chart">
                  <c:ext xmlns:c16="http://schemas.microsoft.com/office/drawing/2014/chart" uri="{C3380CC4-5D6E-409C-BE32-E72D297353CC}">
                    <c16:uniqueId val="{00000018-FA58-4BF8-8CDA-4E84AA05BA5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'212. ConsumoIntensidadEnergía'!$B$21</c15:sqref>
                        </c15:formulaRef>
                      </c:ext>
                    </c:extLst>
                    <c:strCache>
                      <c:ptCount val="1"/>
                      <c:pt idx="0">
                        <c:v>Residuos no renovables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Century Gothic" panose="020B0502020202020204" pitchFamily="34" charset="0"/>
                          <a:ea typeface="+mn-ea"/>
                          <a:cs typeface="+mn-cs"/>
                        </a:defRPr>
                      </a:pPr>
                      <a:endParaRPr lang="es-E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'212. ConsumoIntensidadEnergía'!$C$22:$W$22</c15:sqref>
                        </c15:formulaRef>
                      </c:ext>
                    </c:extLst>
                    <c:numCache>
                      <c:formatCode>#,##0.0</c:formatCode>
                      <c:ptCount val="21"/>
                      <c:pt idx="0">
                        <c:v>0.18954810356358076</c:v>
                      </c:pt>
                      <c:pt idx="1">
                        <c:v>0.13931881150281836</c:v>
                      </c:pt>
                      <c:pt idx="2">
                        <c:v>9.7449125824018337E-2</c:v>
                      </c:pt>
                      <c:pt idx="3">
                        <c:v>0.11369064679468806</c:v>
                      </c:pt>
                      <c:pt idx="4">
                        <c:v>0.12224132989395241</c:v>
                      </c:pt>
                      <c:pt idx="5">
                        <c:v>0.18926148848762778</c:v>
                      </c:pt>
                      <c:pt idx="6">
                        <c:v>0.25212572847998471</c:v>
                      </c:pt>
                      <c:pt idx="7">
                        <c:v>0.30918601318429345</c:v>
                      </c:pt>
                      <c:pt idx="8">
                        <c:v>0.3280548390178657</c:v>
                      </c:pt>
                      <c:pt idx="9">
                        <c:v>0.42623815324352721</c:v>
                      </c:pt>
                      <c:pt idx="10">
                        <c:v>0.32224785038693027</c:v>
                      </c:pt>
                      <c:pt idx="11">
                        <c:v>0.37431367631604084</c:v>
                      </c:pt>
                      <c:pt idx="12">
                        <c:v>0.34517538454189356</c:v>
                      </c:pt>
                      <c:pt idx="13">
                        <c:v>0.3526486815706506</c:v>
                      </c:pt>
                      <c:pt idx="14">
                        <c:v>0.37440362568071078</c:v>
                      </c:pt>
                      <c:pt idx="15">
                        <c:v>0.41369544759721028</c:v>
                      </c:pt>
                      <c:pt idx="16">
                        <c:v>0.4388148227763447</c:v>
                      </c:pt>
                      <c:pt idx="17">
                        <c:v>0.47231682908187633</c:v>
                      </c:pt>
                      <c:pt idx="18">
                        <c:v>0.5473049345562242</c:v>
                      </c:pt>
                      <c:pt idx="19">
                        <c:v>0.5257869972293876</c:v>
                      </c:pt>
                      <c:pt idx="20">
                        <c:v>0.53972217445304282</c:v>
                      </c:pt>
                    </c:numCache>
                  </c:numRef>
                </c:val>
                <c:extLst xmlns:c15="http://schemas.microsoft.com/office/drawing/2012/chart">
                  <c:ext xmlns:c16="http://schemas.microsoft.com/office/drawing/2014/chart" uri="{C3380CC4-5D6E-409C-BE32-E72D297353CC}">
                    <c16:uniqueId val="{00000019-FA58-4BF8-8CDA-4E84AA05BA5B}"/>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'212. ConsumoIntensidadEnergía'!$B$23</c15:sqref>
                        </c15:formulaRef>
                      </c:ext>
                    </c:extLst>
                    <c:strCache>
                      <c:ptCount val="1"/>
                      <c:pt idx="0">
                        <c:v>Energía nuclear</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Century Gothic" panose="020B0502020202020204" pitchFamily="34" charset="0"/>
                          <a:ea typeface="+mn-ea"/>
                          <a:cs typeface="+mn-cs"/>
                        </a:defRPr>
                      </a:pPr>
                      <a:endParaRPr lang="es-E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'212. ConsumoIntensidadEnergía'!$C$24:$W$24</c15:sqref>
                        </c15:formulaRef>
                      </c:ext>
                    </c:extLst>
                    <c:numCache>
                      <c:formatCode>#,##0.0</c:formatCode>
                      <c:ptCount val="21"/>
                      <c:pt idx="0">
                        <c:v>16.046259673258813</c:v>
                      </c:pt>
                      <c:pt idx="1">
                        <c:v>16.433705932932074</c:v>
                      </c:pt>
                      <c:pt idx="2">
                        <c:v>16.255202063628548</c:v>
                      </c:pt>
                      <c:pt idx="3">
                        <c:v>15.960877042132415</c:v>
                      </c:pt>
                      <c:pt idx="4">
                        <c:v>16.407394668959586</c:v>
                      </c:pt>
                      <c:pt idx="5">
                        <c:v>14.842390369733446</c:v>
                      </c:pt>
                      <c:pt idx="6">
                        <c:v>15.509716251074808</c:v>
                      </c:pt>
                      <c:pt idx="7">
                        <c:v>14.214015477214101</c:v>
                      </c:pt>
                      <c:pt idx="8">
                        <c:v>15.212295786758382</c:v>
                      </c:pt>
                      <c:pt idx="9">
                        <c:v>13.782999999999998</c:v>
                      </c:pt>
                      <c:pt idx="10">
                        <c:v>16.134799999999998</c:v>
                      </c:pt>
                      <c:pt idx="11">
                        <c:v>15.044700000000001</c:v>
                      </c:pt>
                      <c:pt idx="12">
                        <c:v>15.990500000000003</c:v>
                      </c:pt>
                      <c:pt idx="13">
                        <c:v>14.785</c:v>
                      </c:pt>
                      <c:pt idx="14">
                        <c:v>14.931100000000001</c:v>
                      </c:pt>
                      <c:pt idx="15">
                        <c:v>14.9032</c:v>
                      </c:pt>
                      <c:pt idx="16">
                        <c:v>15.2729</c:v>
                      </c:pt>
                      <c:pt idx="17">
                        <c:v>15.131489999999999</c:v>
                      </c:pt>
                      <c:pt idx="18">
                        <c:v>14.478799999999998</c:v>
                      </c:pt>
                      <c:pt idx="19">
                        <c:v>15.218</c:v>
                      </c:pt>
                      <c:pt idx="20">
                        <c:v>15.173999999999999</c:v>
                      </c:pt>
                    </c:numCache>
                  </c:numRef>
                </c:val>
                <c:extLst xmlns:c15="http://schemas.microsoft.com/office/drawing/2012/chart">
                  <c:ext xmlns:c16="http://schemas.microsoft.com/office/drawing/2014/chart" uri="{C3380CC4-5D6E-409C-BE32-E72D297353CC}">
                    <c16:uniqueId val="{0000001A-FA58-4BF8-8CDA-4E84AA05BA5B}"/>
                  </c:ext>
                </c:extLst>
              </c15:ser>
            </c15:filteredBarSeries>
          </c:ext>
        </c:extLst>
      </c:barChart>
      <c:lineChart>
        <c:grouping val="stacke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1.6309885251288618E-2"/>
                  <c:y val="4.25120772946859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58-4BF8-8CDA-4E84AA05BA5B}"/>
                </c:ext>
              </c:extLst>
            </c:dLbl>
            <c:dLbl>
              <c:idx val="1"/>
              <c:layout>
                <c:manualLayout>
                  <c:x val="-6.9317012317976628E-2"/>
                  <c:y val="-4.6376811594202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58-4BF8-8CDA-4E84AA05BA5B}"/>
                </c:ext>
              </c:extLst>
            </c:dLbl>
            <c:dLbl>
              <c:idx val="2"/>
              <c:layout>
                <c:manualLayout>
                  <c:x val="2.03873565641104E-3"/>
                  <c:y val="3.8647342995169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A58-4BF8-8CDA-4E84AA05BA5B}"/>
                </c:ext>
              </c:extLst>
            </c:dLbl>
            <c:dLbl>
              <c:idx val="3"/>
              <c:layout>
                <c:manualLayout>
                  <c:x val="-7.3394483630798785E-2"/>
                  <c:y val="-4.25120772946860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58-4BF8-8CDA-4E84AA05BA5B}"/>
                </c:ext>
              </c:extLst>
            </c:dLbl>
            <c:dLbl>
              <c:idx val="4"/>
              <c:layout>
                <c:manualLayout>
                  <c:x val="-6.1162069692332318E-3"/>
                  <c:y val="5.41062801932367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A58-4BF8-8CDA-4E84AA05BA5B}"/>
                </c:ext>
              </c:extLst>
            </c:dLbl>
            <c:dLbl>
              <c:idx val="5"/>
              <c:layout>
                <c:manualLayout>
                  <c:x val="-6.5239541005154472E-2"/>
                  <c:y val="-5.02415458937198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A58-4BF8-8CDA-4E84AA05BA5B}"/>
                </c:ext>
              </c:extLst>
            </c:dLbl>
            <c:dLbl>
              <c:idx val="6"/>
              <c:layout>
                <c:manualLayout>
                  <c:x val="-2.854229918975508E-2"/>
                  <c:y val="5.79710144927535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A58-4BF8-8CDA-4E84AA05BA5B}"/>
                </c:ext>
              </c:extLst>
            </c:dLbl>
            <c:dLbl>
              <c:idx val="7"/>
              <c:layout>
                <c:manualLayout>
                  <c:x val="-3.0581034846166158E-2"/>
                  <c:y val="-4.25120772946860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A58-4BF8-8CDA-4E84AA05BA5B}"/>
                </c:ext>
              </c:extLst>
            </c:dLbl>
            <c:dLbl>
              <c:idx val="8"/>
              <c:layout>
                <c:manualLayout>
                  <c:x val="0"/>
                  <c:y val="-2.70531400966183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A58-4BF8-8CDA-4E84AA05BA5B}"/>
                </c:ext>
              </c:extLst>
            </c:dLbl>
            <c:dLbl>
              <c:idx val="9"/>
              <c:layout>
                <c:manualLayout>
                  <c:x val="-4.8929655753865924E-2"/>
                  <c:y val="4.6376811594202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A58-4BF8-8CDA-4E84AA05BA5B}"/>
                </c:ext>
              </c:extLst>
            </c:dLbl>
            <c:dLbl>
              <c:idx val="10"/>
              <c:layout>
                <c:manualLayout>
                  <c:x val="-1.6309885251288691E-2"/>
                  <c:y val="-5.7971014492753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A58-4BF8-8CDA-4E84AA05BA5B}"/>
                </c:ext>
              </c:extLst>
            </c:dLbl>
            <c:dLbl>
              <c:idx val="11"/>
              <c:layout>
                <c:manualLayout>
                  <c:x val="-2.0387356564110771E-2"/>
                  <c:y val="5.02415458937198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A58-4BF8-8CDA-4E84AA05BA5B}"/>
                </c:ext>
              </c:extLst>
            </c:dLbl>
            <c:dLbl>
              <c:idx val="12"/>
              <c:layout>
                <c:manualLayout>
                  <c:x val="-6.116206969233381E-3"/>
                  <c:y val="-5.02415458937198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A58-4BF8-8CDA-4E84AA05BA5B}"/>
                </c:ext>
              </c:extLst>
            </c:dLbl>
            <c:dLbl>
              <c:idx val="13"/>
              <c:layout>
                <c:manualLayout>
                  <c:x val="-5.5045862723099082E-2"/>
                  <c:y val="4.6376811594202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A58-4BF8-8CDA-4E84AA05BA5B}"/>
                </c:ext>
              </c:extLst>
            </c:dLbl>
            <c:dLbl>
              <c:idx val="14"/>
              <c:layout>
                <c:manualLayout>
                  <c:x val="-4.281344878463262E-2"/>
                  <c:y val="-6.95652173913044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A58-4BF8-8CDA-4E84AA05BA5B}"/>
                </c:ext>
              </c:extLst>
            </c:dLbl>
            <c:dLbl>
              <c:idx val="15"/>
              <c:layout>
                <c:manualLayout>
                  <c:x val="-1.8348620907699696E-2"/>
                  <c:y val="5.79710144927536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A58-4BF8-8CDA-4E84AA05BA5B}"/>
                </c:ext>
              </c:extLst>
            </c:dLbl>
            <c:dLbl>
              <c:idx val="16"/>
              <c:layout>
                <c:manualLayout>
                  <c:x val="-5.0968391410277078E-2"/>
                  <c:y val="-5.79710144927536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A58-4BF8-8CDA-4E84AA05BA5B}"/>
                </c:ext>
              </c:extLst>
            </c:dLbl>
            <c:dLbl>
              <c:idx val="17"/>
              <c:layout>
                <c:manualLayout>
                  <c:x val="-2.038735656411092E-2"/>
                  <c:y val="6.5700483091787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A58-4BF8-8CDA-4E84AA05BA5B}"/>
                </c:ext>
              </c:extLst>
            </c:dLbl>
            <c:dLbl>
              <c:idx val="18"/>
              <c:layout>
                <c:manualLayout>
                  <c:x val="-4.6890920097454776E-2"/>
                  <c:y val="-6.95652173913044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A58-4BF8-8CDA-4E84AA05BA5B}"/>
                </c:ext>
              </c:extLst>
            </c:dLbl>
            <c:dLbl>
              <c:idx val="20"/>
              <c:layout>
                <c:manualLayout>
                  <c:x val="-6.116206969233381E-3"/>
                  <c:y val="6.95652173913042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A58-4BF8-8CDA-4E84AA05BA5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Century Gothic" panose="020B0502020202020204" pitchFamily="34" charset="0"/>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'212. ConsumoIntensidadEnergía'!$C$10:$X$10</c:f>
              <c:strCach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strCache>
            </c:strRef>
          </c:cat>
          <c:val>
            <c:numRef>
              <c:f>'212. ConsumoIntensidadEnergía'!$C$12:$X$12</c:f>
              <c:numCache>
                <c:formatCode>#,##0.0</c:formatCode>
                <c:ptCount val="22"/>
                <c:pt idx="0">
                  <c:v>114.53130986995184</c:v>
                </c:pt>
                <c:pt idx="1">
                  <c:v>117.53859568514346</c:v>
                </c:pt>
                <c:pt idx="2">
                  <c:v>121.30251419425775</c:v>
                </c:pt>
                <c:pt idx="3">
                  <c:v>126.04876749334697</c:v>
                </c:pt>
                <c:pt idx="4">
                  <c:v>132.8170860874942</c:v>
                </c:pt>
                <c:pt idx="5">
                  <c:v>136.03499096380261</c:v>
                </c:pt>
                <c:pt idx="6">
                  <c:v>136.2091030596707</c:v>
                </c:pt>
                <c:pt idx="7">
                  <c:v>138.83809340586697</c:v>
                </c:pt>
                <c:pt idx="8">
                  <c:v>133.91774965725645</c:v>
                </c:pt>
                <c:pt idx="9">
                  <c:v>123.01403768347879</c:v>
                </c:pt>
                <c:pt idx="10">
                  <c:v>123.00760436992999</c:v>
                </c:pt>
                <c:pt idx="11">
                  <c:v>122.664451531902</c:v>
                </c:pt>
                <c:pt idx="12">
                  <c:v>123.027981368281</c:v>
                </c:pt>
                <c:pt idx="13">
                  <c:v>115.67111853688699</c:v>
                </c:pt>
                <c:pt idx="14">
                  <c:v>113.81563051421099</c:v>
                </c:pt>
                <c:pt idx="15">
                  <c:v>118.156426483202</c:v>
                </c:pt>
                <c:pt idx="16">
                  <c:v>118.432712529376</c:v>
                </c:pt>
                <c:pt idx="17">
                  <c:v>124.92020391266701</c:v>
                </c:pt>
                <c:pt idx="18">
                  <c:v>124.304020955193</c:v>
                </c:pt>
                <c:pt idx="19">
                  <c:v>120.628760608086</c:v>
                </c:pt>
                <c:pt idx="20">
                  <c:v>105.026166834032</c:v>
                </c:pt>
                <c:pt idx="21">
                  <c:v>112.128581665141</c:v>
                </c:pt>
              </c:numCache>
            </c:numRef>
          </c:val>
          <c:smooth val="0"/>
          <c:extLst>
            <c:ext xmlns:c16="http://schemas.microsoft.com/office/drawing/2014/chart" uri="{C3380CC4-5D6E-409C-BE32-E72D297353CC}">
              <c16:uniqueId val="{00000014-FA58-4BF8-8CDA-4E84AA05BA5B}"/>
            </c:ext>
          </c:extLst>
        </c:ser>
        <c:dLbls>
          <c:showLegendKey val="0"/>
          <c:showVal val="1"/>
          <c:showCatName val="0"/>
          <c:showSerName val="0"/>
          <c:showPercent val="0"/>
          <c:showBubbleSize val="0"/>
        </c:dLbls>
        <c:marker val="1"/>
        <c:smooth val="0"/>
        <c:axId val="588670976"/>
        <c:axId val="593113024"/>
      </c:lineChart>
      <c:catAx>
        <c:axId val="5886709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5400000" spcFirstLastPara="1" vertOverflow="ellipsis"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es-ES"/>
          </a:p>
        </c:txPr>
        <c:crossAx val="593113024"/>
        <c:crosses val="autoZero"/>
        <c:auto val="1"/>
        <c:lblAlgn val="ctr"/>
        <c:lblOffset val="100"/>
        <c:noMultiLvlLbl val="0"/>
      </c:catAx>
      <c:valAx>
        <c:axId val="593113024"/>
        <c:scaling>
          <c:orientation val="minMax"/>
          <c:min val="100"/>
        </c:scaling>
        <c:delete val="0"/>
        <c:axPos val="l"/>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es-ES"/>
          </a:p>
        </c:txPr>
        <c:crossAx val="588670976"/>
        <c:crosses val="autoZero"/>
        <c:crossBetween val="between"/>
      </c:valAx>
      <c:valAx>
        <c:axId val="593113600"/>
        <c:scaling>
          <c:orientation val="minMax"/>
        </c:scaling>
        <c:delete val="1"/>
        <c:axPos val="r"/>
        <c:numFmt formatCode="0%" sourceLinked="1"/>
        <c:majorTickMark val="none"/>
        <c:minorTickMark val="none"/>
        <c:tickLblPos val="nextTo"/>
        <c:crossAx val="588724224"/>
        <c:crosses val="max"/>
        <c:crossBetween val="between"/>
      </c:valAx>
      <c:catAx>
        <c:axId val="588724224"/>
        <c:scaling>
          <c:orientation val="minMax"/>
        </c:scaling>
        <c:delete val="1"/>
        <c:axPos val="b"/>
        <c:numFmt formatCode="General" sourceLinked="1"/>
        <c:majorTickMark val="none"/>
        <c:minorTickMark val="none"/>
        <c:tickLblPos val="nextTo"/>
        <c:crossAx val="593113600"/>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Century Gothic" panose="020B0502020202020204" pitchFamily="34" charset="0"/>
        </a:defRPr>
      </a:pPr>
      <a:endParaRPr lang="es-E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_tradnl"/>
              <a:t>Promedio</a:t>
            </a:r>
            <a:r>
              <a:rPr lang="es-ES_tradnl" baseline="0"/>
              <a:t> de objetos por campaña</a:t>
            </a:r>
          </a:p>
          <a:p>
            <a:pPr>
              <a:defRPr/>
            </a:pPr>
            <a:r>
              <a:rPr lang="es-ES_tradnl" baseline="0"/>
              <a:t>Demarcaciones 2013-2020</a:t>
            </a:r>
            <a:endParaRPr lang="es-ES_trad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Promedios!#REF!</c:f>
              <c:numCache>
                <c:formatCode>0</c:formatCode>
                <c:ptCount val="5"/>
                <c:pt idx="0">
                  <c:v>505.3857142857143</c:v>
                </c:pt>
                <c:pt idx="1">
                  <c:v>132.41666666666666</c:v>
                </c:pt>
                <c:pt idx="2">
                  <c:v>327.29166666666669</c:v>
                </c:pt>
                <c:pt idx="3">
                  <c:v>372.89705882352939</c:v>
                </c:pt>
                <c:pt idx="4">
                  <c:v>214.76470588235293</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Promedios!#REF!</c15:sqref>
                        </c15:formulaRef>
                      </c:ext>
                    </c:extLst>
                    <c:strCache>
                      <c:ptCount val="1"/>
                      <c:pt idx="0">
                        <c:v>Invierno</c:v>
                      </c:pt>
                    </c:strCache>
                  </c:strRef>
                </c15:tx>
              </c15:filteredSeriesTitle>
            </c:ext>
            <c:ext xmlns:c15="http://schemas.microsoft.com/office/drawing/2012/chart" uri="{02D57815-91ED-43cb-92C2-25804820EDAC}">
              <c15:filteredCategoryTitle>
                <c15:cat>
                  <c:strRef>
                    <c:extLst>
                      <c:ext uri="{02D57815-91ED-43cb-92C2-25804820EDAC}">
                        <c15:formulaRef>
                          <c15:sqref>Promedios!#REF!</c15:sqref>
                        </c15:formulaRef>
                      </c:ext>
                    </c:extLst>
                    <c:strCache>
                      <c:ptCount val="5"/>
                      <c:pt idx="0">
                        <c:v>noratlántica</c:v>
                      </c:pt>
                      <c:pt idx="1">
                        <c:v>sudatlántica</c:v>
                      </c:pt>
                      <c:pt idx="2">
                        <c:v>Estrecho y Alborán</c:v>
                      </c:pt>
                      <c:pt idx="3">
                        <c:v>levantino-balear</c:v>
                      </c:pt>
                      <c:pt idx="4">
                        <c:v>canaria</c:v>
                      </c:pt>
                    </c:strCache>
                  </c:strRef>
                </c15:cat>
              </c15:filteredCategoryTitle>
            </c:ext>
            <c:ext xmlns:c16="http://schemas.microsoft.com/office/drawing/2014/chart" uri="{C3380CC4-5D6E-409C-BE32-E72D297353CC}">
              <c16:uniqueId val="{00000000-2924-4BC5-814D-D43456AC6242}"/>
            </c:ext>
          </c:extLst>
        </c:ser>
        <c: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Promedios!#REF!</c:f>
              <c:numCache>
                <c:formatCode>0</c:formatCode>
                <c:ptCount val="5"/>
                <c:pt idx="0">
                  <c:v>397.36065573770492</c:v>
                </c:pt>
                <c:pt idx="1">
                  <c:v>137.1904761904762</c:v>
                </c:pt>
                <c:pt idx="2">
                  <c:v>409.66666666666669</c:v>
                </c:pt>
                <c:pt idx="3">
                  <c:v>332.5</c:v>
                </c:pt>
                <c:pt idx="4">
                  <c:v>226.8</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Promedios!#REF!</c15:sqref>
                        </c15:formulaRef>
                      </c:ext>
                    </c:extLst>
                    <c:strCache>
                      <c:ptCount val="1"/>
                      <c:pt idx="0">
                        <c:v>Primavera</c:v>
                      </c:pt>
                    </c:strCache>
                  </c:strRef>
                </c15:tx>
              </c15:filteredSeriesTitle>
            </c:ext>
            <c:ext xmlns:c15="http://schemas.microsoft.com/office/drawing/2012/chart" uri="{02D57815-91ED-43cb-92C2-25804820EDAC}">
              <c15:filteredCategoryTitle>
                <c15:cat>
                  <c:strRef>
                    <c:extLst>
                      <c:ext uri="{02D57815-91ED-43cb-92C2-25804820EDAC}">
                        <c15:formulaRef>
                          <c15:sqref>Promedios!#REF!</c15:sqref>
                        </c15:formulaRef>
                      </c:ext>
                    </c:extLst>
                    <c:strCache>
                      <c:ptCount val="5"/>
                      <c:pt idx="0">
                        <c:v>noratlántica</c:v>
                      </c:pt>
                      <c:pt idx="1">
                        <c:v>sudatlántica</c:v>
                      </c:pt>
                      <c:pt idx="2">
                        <c:v>Estrecho y Alborán</c:v>
                      </c:pt>
                      <c:pt idx="3">
                        <c:v>levantino-balear</c:v>
                      </c:pt>
                      <c:pt idx="4">
                        <c:v>canaria</c:v>
                      </c:pt>
                    </c:strCache>
                  </c:strRef>
                </c15:cat>
              </c15:filteredCategoryTitle>
            </c:ext>
            <c:ext xmlns:c16="http://schemas.microsoft.com/office/drawing/2014/chart" uri="{C3380CC4-5D6E-409C-BE32-E72D297353CC}">
              <c16:uniqueId val="{00000001-2924-4BC5-814D-D43456AC6242}"/>
            </c:ext>
          </c:extLst>
        </c:ser>
        <c: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Promedios!#REF!</c:f>
              <c:numCache>
                <c:formatCode>0</c:formatCode>
                <c:ptCount val="5"/>
                <c:pt idx="0">
                  <c:v>273.74626865671644</c:v>
                </c:pt>
                <c:pt idx="1">
                  <c:v>131.34782608695653</c:v>
                </c:pt>
                <c:pt idx="2">
                  <c:v>376.91666666666669</c:v>
                </c:pt>
                <c:pt idx="3">
                  <c:v>276.15714285714284</c:v>
                </c:pt>
                <c:pt idx="4">
                  <c:v>157.5</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Promedios!#REF!</c15:sqref>
                        </c15:formulaRef>
                      </c:ext>
                    </c:extLst>
                    <c:strCache>
                      <c:ptCount val="1"/>
                      <c:pt idx="0">
                        <c:v>Verano</c:v>
                      </c:pt>
                    </c:strCache>
                  </c:strRef>
                </c15:tx>
              </c15:filteredSeriesTitle>
            </c:ext>
            <c:ext xmlns:c15="http://schemas.microsoft.com/office/drawing/2012/chart" uri="{02D57815-91ED-43cb-92C2-25804820EDAC}">
              <c15:filteredCategoryTitle>
                <c15:cat>
                  <c:strRef>
                    <c:extLst>
                      <c:ext uri="{02D57815-91ED-43cb-92C2-25804820EDAC}">
                        <c15:formulaRef>
                          <c15:sqref>Promedios!#REF!</c15:sqref>
                        </c15:formulaRef>
                      </c:ext>
                    </c:extLst>
                    <c:strCache>
                      <c:ptCount val="5"/>
                      <c:pt idx="0">
                        <c:v>noratlántica</c:v>
                      </c:pt>
                      <c:pt idx="1">
                        <c:v>sudatlántica</c:v>
                      </c:pt>
                      <c:pt idx="2">
                        <c:v>Estrecho y Alborán</c:v>
                      </c:pt>
                      <c:pt idx="3">
                        <c:v>levantino-balear</c:v>
                      </c:pt>
                      <c:pt idx="4">
                        <c:v>canaria</c:v>
                      </c:pt>
                    </c:strCache>
                  </c:strRef>
                </c15:cat>
              </c15:filteredCategoryTitle>
            </c:ext>
            <c:ext xmlns:c16="http://schemas.microsoft.com/office/drawing/2014/chart" uri="{C3380CC4-5D6E-409C-BE32-E72D297353CC}">
              <c16:uniqueId val="{00000002-2924-4BC5-814D-D43456AC6242}"/>
            </c:ext>
          </c:extLst>
        </c:ser>
        <c: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Promedios!#REF!</c:f>
              <c:numCache>
                <c:formatCode>0</c:formatCode>
                <c:ptCount val="5"/>
                <c:pt idx="0">
                  <c:v>311.84285714285716</c:v>
                </c:pt>
                <c:pt idx="1">
                  <c:v>176.7391304347826</c:v>
                </c:pt>
                <c:pt idx="2">
                  <c:v>493.04166666666669</c:v>
                </c:pt>
                <c:pt idx="3">
                  <c:v>496.91428571428571</c:v>
                </c:pt>
                <c:pt idx="4">
                  <c:v>182.8235294117647</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Promedios!#REF!</c15:sqref>
                        </c15:formulaRef>
                      </c:ext>
                    </c:extLst>
                    <c:strCache>
                      <c:ptCount val="1"/>
                      <c:pt idx="0">
                        <c:v>Otoño</c:v>
                      </c:pt>
                    </c:strCache>
                  </c:strRef>
                </c15:tx>
              </c15:filteredSeriesTitle>
            </c:ext>
            <c:ext xmlns:c15="http://schemas.microsoft.com/office/drawing/2012/chart" uri="{02D57815-91ED-43cb-92C2-25804820EDAC}">
              <c15:filteredCategoryTitle>
                <c15:cat>
                  <c:strRef>
                    <c:extLst>
                      <c:ext uri="{02D57815-91ED-43cb-92C2-25804820EDAC}">
                        <c15:formulaRef>
                          <c15:sqref>Promedios!#REF!</c15:sqref>
                        </c15:formulaRef>
                      </c:ext>
                    </c:extLst>
                    <c:strCache>
                      <c:ptCount val="5"/>
                      <c:pt idx="0">
                        <c:v>noratlántica</c:v>
                      </c:pt>
                      <c:pt idx="1">
                        <c:v>sudatlántica</c:v>
                      </c:pt>
                      <c:pt idx="2">
                        <c:v>Estrecho y Alborán</c:v>
                      </c:pt>
                      <c:pt idx="3">
                        <c:v>levantino-balear</c:v>
                      </c:pt>
                      <c:pt idx="4">
                        <c:v>canaria</c:v>
                      </c:pt>
                    </c:strCache>
                  </c:strRef>
                </c15:cat>
              </c15:filteredCategoryTitle>
            </c:ext>
            <c:ext xmlns:c16="http://schemas.microsoft.com/office/drawing/2014/chart" uri="{C3380CC4-5D6E-409C-BE32-E72D297353CC}">
              <c16:uniqueId val="{00000003-2924-4BC5-814D-D43456AC6242}"/>
            </c:ext>
          </c:extLst>
        </c:ser>
        <c:dLbls>
          <c:showLegendKey val="0"/>
          <c:showVal val="0"/>
          <c:showCatName val="0"/>
          <c:showSerName val="0"/>
          <c:showPercent val="0"/>
          <c:showBubbleSize val="0"/>
        </c:dLbls>
        <c:gapWidth val="219"/>
        <c:overlap val="-27"/>
        <c:axId val="1667919648"/>
        <c:axId val="1407147536"/>
        <c:extLst>
          <c:ext xmlns:c15="http://schemas.microsoft.com/office/drawing/2012/chart" uri="{02D57815-91ED-43cb-92C2-25804820EDAC}">
            <c15:filteredBarSeries>
              <c15:ser>
                <c:idx val="0"/>
                <c:order val="0"/>
                <c:spPr>
                  <a:solidFill>
                    <a:schemeClr val="accent1"/>
                  </a:solidFill>
                  <a:ln>
                    <a:noFill/>
                  </a:ln>
                  <a:effectLst/>
                </c:spPr>
                <c:invertIfNegative val="0"/>
                <c:val>
                  <c:numRef>
                    <c:extLst>
                      <c:ext uri="{02D57815-91ED-43cb-92C2-25804820EDAC}">
                        <c15:formulaRef>
                          <c15:sqref>Promedios!#REF!</c15:sqref>
                        </c15:formulaRef>
                      </c:ext>
                    </c:extLst>
                    <c:numCache>
                      <c:formatCode>General</c:formatCode>
                      <c:ptCount val="5"/>
                    </c:numCache>
                  </c:numRef>
                </c:val>
                <c:extLst>
                  <c:ext uri="{02D57815-91ED-43cb-92C2-25804820EDAC}">
                    <c15:filteredSeriesTitle>
                      <c15:tx>
                        <c:strRef>
                          <c:extLst xmlns:c16="http://schemas.microsoft.com/office/drawing/2014/chart">
                            <c:ext uri="{02D57815-91ED-43cb-92C2-25804820EDAC}">
                              <c15:formulaRef>
                                <c15:sqref>Promedios!#REF!</c15:sqref>
                              </c15:formulaRef>
                            </c:ext>
                          </c:extLst>
                          <c:strCache>
                            <c:ptCount val="1"/>
                          </c:strCache>
                        </c:strRef>
                      </c15:tx>
                    </c15:filteredSeriesTitle>
                  </c:ext>
                  <c:ext uri="{02D57815-91ED-43cb-92C2-25804820EDAC}">
                    <c15:filteredCategoryTitle>
                      <c15:cat>
                        <c:strRef>
                          <c:extLst>
                            <c:ext uri="{02D57815-91ED-43cb-92C2-25804820EDAC}">
                              <c15:formulaRef>
                                <c15:sqref>Promedios!#REF!</c15:sqref>
                              </c15:formulaRef>
                            </c:ext>
                          </c:extLst>
                          <c:strCache>
                            <c:ptCount val="5"/>
                            <c:pt idx="0">
                              <c:v>noratlántica</c:v>
                            </c:pt>
                            <c:pt idx="1">
                              <c:v>sudatlántica</c:v>
                            </c:pt>
                            <c:pt idx="2">
                              <c:v>Estrecho y Alborán</c:v>
                            </c:pt>
                            <c:pt idx="3">
                              <c:v>levantino-balear</c:v>
                            </c:pt>
                            <c:pt idx="4">
                              <c:v>canaria</c:v>
                            </c:pt>
                          </c:strCache>
                        </c:strRef>
                      </c15:cat>
                    </c15:filteredCategoryTitle>
                  </c:ext>
                  <c:ext xmlns:c16="http://schemas.microsoft.com/office/drawing/2014/chart" uri="{C3380CC4-5D6E-409C-BE32-E72D297353CC}">
                    <c16:uniqueId val="{00000004-2924-4BC5-814D-D43456AC6242}"/>
                  </c:ext>
                </c:extLst>
              </c15:ser>
            </c15:filteredBarSeries>
            <c15:filteredBarSeries>
              <c15:ser>
                <c:idx val="1"/>
                <c:order val="1"/>
                <c:spPr>
                  <a:solidFill>
                    <a:schemeClr val="accent2"/>
                  </a:solidFill>
                  <a:ln>
                    <a:noFill/>
                  </a:ln>
                  <a:effectLst/>
                </c:spPr>
                <c:invertIfNegative val="0"/>
                <c:val>
                  <c:numRef>
                    <c:extLst xmlns:c15="http://schemas.microsoft.com/office/drawing/2012/chart">
                      <c:ext xmlns:c15="http://schemas.microsoft.com/office/drawing/2012/chart" uri="{02D57815-91ED-43cb-92C2-25804820EDAC}">
                        <c15:formulaRef>
                          <c15:sqref>Promedios!#REF!</c15:sqref>
                        </c15:formulaRef>
                      </c:ext>
                    </c:extLst>
                    <c:numCache>
                      <c:formatCode>General</c:formatCode>
                      <c:ptCount val="5"/>
                    </c:numCache>
                  </c:numRef>
                </c:val>
                <c:extLst xmlns:c15="http://schemas.microsoft.com/office/drawing/2012/chart">
                  <c:ext xmlns:c15="http://schemas.microsoft.com/office/drawing/2012/chart" uri="{02D57815-91ED-43cb-92C2-25804820EDAC}">
                    <c15:filteredSeriesTitle>
                      <c15:tx>
                        <c:strRef>
                          <c:extLst xmlns:c16="http://schemas.microsoft.com/office/drawing/2014/chart">
                            <c:ext uri="{02D57815-91ED-43cb-92C2-25804820EDAC}">
                              <c15:formulaRef>
                                <c15:sqref>Promedios!#REF!</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Promedios!#REF!</c15:sqref>
                              </c15:formulaRef>
                            </c:ext>
                          </c:extLst>
                          <c:strCache>
                            <c:ptCount val="5"/>
                            <c:pt idx="0">
                              <c:v>noratlántica</c:v>
                            </c:pt>
                            <c:pt idx="1">
                              <c:v>sudatlántica</c:v>
                            </c:pt>
                            <c:pt idx="2">
                              <c:v>Estrecho y Alborán</c:v>
                            </c:pt>
                            <c:pt idx="3">
                              <c:v>levantino-balear</c:v>
                            </c:pt>
                            <c:pt idx="4">
                              <c:v>canaria</c:v>
                            </c:pt>
                          </c:strCache>
                        </c:strRef>
                      </c15:cat>
                    </c15:filteredCategoryTitle>
                  </c:ext>
                  <c:ext xmlns:c16="http://schemas.microsoft.com/office/drawing/2014/chart" uri="{C3380CC4-5D6E-409C-BE32-E72D297353CC}">
                    <c16:uniqueId val="{00000005-2924-4BC5-814D-D43456AC6242}"/>
                  </c:ext>
                </c:extLst>
              </c15:ser>
            </c15:filteredBarSeries>
          </c:ext>
        </c:extLst>
      </c:barChart>
      <c:catAx>
        <c:axId val="166791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7147536"/>
        <c:crosses val="autoZero"/>
        <c:auto val="1"/>
        <c:lblAlgn val="ctr"/>
        <c:lblOffset val="100"/>
        <c:noMultiLvlLbl val="0"/>
      </c:catAx>
      <c:valAx>
        <c:axId val="1407147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667919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661147</xdr:colOff>
      <xdr:row>3</xdr:row>
      <xdr:rowOff>11207</xdr:rowOff>
    </xdr:from>
    <xdr:to>
      <xdr:col>14</xdr:col>
      <xdr:colOff>33619</xdr:colOff>
      <xdr:row>32</xdr:row>
      <xdr:rowOff>125840</xdr:rowOff>
    </xdr:to>
    <xdr:pic>
      <xdr:nvPicPr>
        <xdr:cNvPr id="2" name="Imagen 1"/>
        <xdr:cNvPicPr>
          <a:picLocks noChangeAspect="1"/>
        </xdr:cNvPicPr>
      </xdr:nvPicPr>
      <xdr:blipFill>
        <a:blip xmlns:r="http://schemas.openxmlformats.org/officeDocument/2006/relationships" r:embed="rId1"/>
        <a:stretch>
          <a:fillRect/>
        </a:stretch>
      </xdr:blipFill>
      <xdr:spPr>
        <a:xfrm>
          <a:off x="10936941" y="694766"/>
          <a:ext cx="8516472" cy="56727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649094</xdr:colOff>
      <xdr:row>36</xdr:row>
      <xdr:rowOff>70598</xdr:rowOff>
    </xdr:from>
    <xdr:to>
      <xdr:col>4</xdr:col>
      <xdr:colOff>2020957</xdr:colOff>
      <xdr:row>65</xdr:row>
      <xdr:rowOff>105592</xdr:rowOff>
    </xdr:to>
    <xdr:grpSp>
      <xdr:nvGrpSpPr>
        <xdr:cNvPr id="2" name="59 Grupo"/>
        <xdr:cNvGrpSpPr/>
      </xdr:nvGrpSpPr>
      <xdr:grpSpPr>
        <a:xfrm>
          <a:off x="1543616" y="14407794"/>
          <a:ext cx="6830102" cy="4358515"/>
          <a:chOff x="1544444" y="12805523"/>
          <a:chExt cx="6829688" cy="4473644"/>
        </a:xfrm>
      </xdr:grpSpPr>
      <xdr:sp macro="" textlink="">
        <xdr:nvSpPr>
          <xdr:cNvPr id="3" name="Text Box 123"/>
          <xdr:cNvSpPr txBox="1">
            <a:spLocks noChangeArrowheads="1"/>
          </xdr:cNvSpPr>
        </xdr:nvSpPr>
        <xdr:spPr bwMode="auto">
          <a:xfrm>
            <a:off x="2129328" y="12805523"/>
            <a:ext cx="5667994" cy="284919"/>
          </a:xfrm>
          <a:prstGeom prst="rect">
            <a:avLst/>
          </a:prstGeom>
          <a:noFill/>
          <a:ln>
            <a:noFill/>
          </a:ln>
          <a:effectLst/>
          <a:extLst>
            <a:ext uri="{909E8E84-426E-40DD-AFC4-6F175D3DCCD1}">
              <a14:hiddenFill xmlns:a14="http://schemas.microsoft.com/office/drawing/2010/main">
                <a:solidFill>
                  <a:srgbClr val="00CC99"/>
                </a:solidFill>
              </a14:hiddenFill>
            </a:ext>
            <a:ext uri="{91240B29-F687-4F45-9708-019B960494DF}">
              <a14:hiddenLine xmlns:a14="http://schemas.microsoft.com/office/drawing/2010/main" w="9525">
                <a:solidFill>
                  <a:srgbClr val="000000"/>
                </a:solidFill>
                <a:miter lim="800000"/>
                <a:headEnd type="none" w="sm" len="sm"/>
                <a:tailEnd type="none" w="sm" len="sm"/>
              </a14:hiddenLine>
            </a:ext>
            <a:ext uri="{AF507438-7753-43E0-B8FC-AC1667EBCBE1}">
              <a14:hiddenEffects xmlns:a14="http://schemas.microsoft.com/office/drawing/2010/main">
                <a:effectLst>
                  <a:outerShdw dist="35921" dir="2700000" algn="ctr" rotWithShape="0">
                    <a:srgbClr val="969696"/>
                  </a:outerShdw>
                </a:effectLst>
              </a14:hiddenEffects>
            </a:ext>
          </a:extLst>
        </xdr:spPr>
        <xdr:txBody>
          <a:bodyPr vertOverflow="clip" wrap="square" lIns="66751" tIns="33376" rIns="66751" bIns="33376" anchor="t" upright="1"/>
          <a:lstStyle/>
          <a:p>
            <a:pPr algn="r" rtl="0">
              <a:defRPr sz="1000"/>
            </a:pPr>
            <a:r>
              <a:rPr lang="es-ES" sz="1200" b="1" i="0" u="none" strike="noStrike" baseline="0">
                <a:solidFill>
                  <a:schemeClr val="accent1">
                    <a:lumMod val="75000"/>
                  </a:schemeClr>
                </a:solidFill>
                <a:latin typeface="+mn-lt"/>
                <a:cs typeface="Times New Roman"/>
              </a:rPr>
              <a:t>Informes ambientales y web sobre medio ambiente de las CC. AA.</a:t>
            </a:r>
          </a:p>
        </xdr:txBody>
      </xdr:sp>
      <xdr:grpSp>
        <xdr:nvGrpSpPr>
          <xdr:cNvPr id="4" name="58 Grupo"/>
          <xdr:cNvGrpSpPr/>
        </xdr:nvGrpSpPr>
        <xdr:grpSpPr>
          <a:xfrm>
            <a:off x="1544444" y="13265412"/>
            <a:ext cx="6829688" cy="4013755"/>
            <a:chOff x="1544444" y="13265412"/>
            <a:chExt cx="6829688" cy="4013755"/>
          </a:xfrm>
        </xdr:grpSpPr>
        <xdr:grpSp>
          <xdr:nvGrpSpPr>
            <xdr:cNvPr id="5" name="57 Grupo"/>
            <xdr:cNvGrpSpPr/>
          </xdr:nvGrpSpPr>
          <xdr:grpSpPr>
            <a:xfrm>
              <a:off x="1544444" y="13265412"/>
              <a:ext cx="5584277" cy="3383842"/>
              <a:chOff x="1544444" y="13265412"/>
              <a:chExt cx="5584277" cy="3383842"/>
            </a:xfrm>
          </xdr:grpSpPr>
          <xdr:grpSp>
            <xdr:nvGrpSpPr>
              <xdr:cNvPr id="24" name="14 Grupo"/>
              <xdr:cNvGrpSpPr/>
            </xdr:nvGrpSpPr>
            <xdr:grpSpPr>
              <a:xfrm>
                <a:off x="6254816" y="14518332"/>
                <a:ext cx="873905" cy="560373"/>
                <a:chOff x="5527279" y="20662945"/>
                <a:chExt cx="883801" cy="572262"/>
              </a:xfrm>
              <a:solidFill>
                <a:schemeClr val="accent2">
                  <a:lumMod val="75000"/>
                </a:schemeClr>
              </a:solidFill>
            </xdr:grpSpPr>
            <xdr:sp macro="" textlink="">
              <xdr:nvSpPr>
                <xdr:cNvPr id="53" name="Freeform 97"/>
                <xdr:cNvSpPr>
                  <a:spLocks/>
                </xdr:cNvSpPr>
              </xdr:nvSpPr>
              <xdr:spPr bwMode="auto">
                <a:xfrm>
                  <a:off x="5527279" y="21054695"/>
                  <a:ext cx="118296" cy="105619"/>
                </a:xfrm>
                <a:custGeom>
                  <a:avLst/>
                  <a:gdLst>
                    <a:gd name="T0" fmla="*/ 355 w 96"/>
                    <a:gd name="T1" fmla="*/ 48 h 88"/>
                    <a:gd name="T2" fmla="*/ 355 w 96"/>
                    <a:gd name="T3" fmla="*/ 36 h 88"/>
                    <a:gd name="T4" fmla="*/ 355 w 96"/>
                    <a:gd name="T5" fmla="*/ 36 h 88"/>
                    <a:gd name="T6" fmla="*/ 343 w 96"/>
                    <a:gd name="T7" fmla="*/ 29 h 88"/>
                    <a:gd name="T8" fmla="*/ 318 w 96"/>
                    <a:gd name="T9" fmla="*/ 29 h 88"/>
                    <a:gd name="T10" fmla="*/ 294 w 96"/>
                    <a:gd name="T11" fmla="*/ 10 h 88"/>
                    <a:gd name="T12" fmla="*/ 280 w 96"/>
                    <a:gd name="T13" fmla="*/ 0 h 88"/>
                    <a:gd name="T14" fmla="*/ 268 w 96"/>
                    <a:gd name="T15" fmla="*/ 10 h 88"/>
                    <a:gd name="T16" fmla="*/ 261 w 96"/>
                    <a:gd name="T17" fmla="*/ 29 h 88"/>
                    <a:gd name="T18" fmla="*/ 248 w 96"/>
                    <a:gd name="T19" fmla="*/ 29 h 88"/>
                    <a:gd name="T20" fmla="*/ 232 w 96"/>
                    <a:gd name="T21" fmla="*/ 29 h 88"/>
                    <a:gd name="T22" fmla="*/ 213 w 96"/>
                    <a:gd name="T23" fmla="*/ 36 h 88"/>
                    <a:gd name="T24" fmla="*/ 213 w 96"/>
                    <a:gd name="T25" fmla="*/ 36 h 88"/>
                    <a:gd name="T26" fmla="*/ 200 w 96"/>
                    <a:gd name="T27" fmla="*/ 36 h 88"/>
                    <a:gd name="T28" fmla="*/ 184 w 96"/>
                    <a:gd name="T29" fmla="*/ 56 h 88"/>
                    <a:gd name="T30" fmla="*/ 156 w 96"/>
                    <a:gd name="T31" fmla="*/ 56 h 88"/>
                    <a:gd name="T32" fmla="*/ 136 w 96"/>
                    <a:gd name="T33" fmla="*/ 75 h 88"/>
                    <a:gd name="T34" fmla="*/ 124 w 96"/>
                    <a:gd name="T35" fmla="*/ 75 h 88"/>
                    <a:gd name="T36" fmla="*/ 117 w 96"/>
                    <a:gd name="T37" fmla="*/ 64 h 88"/>
                    <a:gd name="T38" fmla="*/ 97 w 96"/>
                    <a:gd name="T39" fmla="*/ 80 h 88"/>
                    <a:gd name="T40" fmla="*/ 87 w 96"/>
                    <a:gd name="T41" fmla="*/ 94 h 88"/>
                    <a:gd name="T42" fmla="*/ 77 w 96"/>
                    <a:gd name="T43" fmla="*/ 125 h 88"/>
                    <a:gd name="T44" fmla="*/ 77 w 96"/>
                    <a:gd name="T45" fmla="*/ 138 h 88"/>
                    <a:gd name="T46" fmla="*/ 67 w 96"/>
                    <a:gd name="T47" fmla="*/ 155 h 88"/>
                    <a:gd name="T48" fmla="*/ 77 w 96"/>
                    <a:gd name="T49" fmla="*/ 173 h 88"/>
                    <a:gd name="T50" fmla="*/ 77 w 96"/>
                    <a:gd name="T51" fmla="*/ 185 h 88"/>
                    <a:gd name="T52" fmla="*/ 48 w 96"/>
                    <a:gd name="T53" fmla="*/ 185 h 88"/>
                    <a:gd name="T54" fmla="*/ 48 w 96"/>
                    <a:gd name="T55" fmla="*/ 185 h 88"/>
                    <a:gd name="T56" fmla="*/ 32 w 96"/>
                    <a:gd name="T57" fmla="*/ 185 h 88"/>
                    <a:gd name="T58" fmla="*/ 20 w 96"/>
                    <a:gd name="T59" fmla="*/ 194 h 88"/>
                    <a:gd name="T60" fmla="*/ 20 w 96"/>
                    <a:gd name="T61" fmla="*/ 185 h 88"/>
                    <a:gd name="T62" fmla="*/ 0 w 96"/>
                    <a:gd name="T63" fmla="*/ 198 h 88"/>
                    <a:gd name="T64" fmla="*/ 20 w 96"/>
                    <a:gd name="T65" fmla="*/ 241 h 88"/>
                    <a:gd name="T66" fmla="*/ 13 w 96"/>
                    <a:gd name="T67" fmla="*/ 244 h 88"/>
                    <a:gd name="T68" fmla="*/ 0 w 96"/>
                    <a:gd name="T69" fmla="*/ 264 h 88"/>
                    <a:gd name="T70" fmla="*/ 20 w 96"/>
                    <a:gd name="T71" fmla="*/ 283 h 88"/>
                    <a:gd name="T72" fmla="*/ 32 w 96"/>
                    <a:gd name="T73" fmla="*/ 304 h 88"/>
                    <a:gd name="T74" fmla="*/ 61 w 96"/>
                    <a:gd name="T75" fmla="*/ 291 h 88"/>
                    <a:gd name="T76" fmla="*/ 77 w 96"/>
                    <a:gd name="T77" fmla="*/ 291 h 88"/>
                    <a:gd name="T78" fmla="*/ 87 w 96"/>
                    <a:gd name="T79" fmla="*/ 310 h 88"/>
                    <a:gd name="T80" fmla="*/ 108 w 96"/>
                    <a:gd name="T81" fmla="*/ 310 h 88"/>
                    <a:gd name="T82" fmla="*/ 124 w 96"/>
                    <a:gd name="T83" fmla="*/ 291 h 88"/>
                    <a:gd name="T84" fmla="*/ 156 w 96"/>
                    <a:gd name="T85" fmla="*/ 338 h 88"/>
                    <a:gd name="T86" fmla="*/ 166 w 96"/>
                    <a:gd name="T87" fmla="*/ 330 h 88"/>
                    <a:gd name="T88" fmla="*/ 184 w 96"/>
                    <a:gd name="T89" fmla="*/ 319 h 88"/>
                    <a:gd name="T90" fmla="*/ 184 w 96"/>
                    <a:gd name="T91" fmla="*/ 283 h 88"/>
                    <a:gd name="T92" fmla="*/ 221 w 96"/>
                    <a:gd name="T93" fmla="*/ 256 h 88"/>
                    <a:gd name="T94" fmla="*/ 213 w 96"/>
                    <a:gd name="T95" fmla="*/ 244 h 88"/>
                    <a:gd name="T96" fmla="*/ 232 w 96"/>
                    <a:gd name="T97" fmla="*/ 256 h 88"/>
                    <a:gd name="T98" fmla="*/ 248 w 96"/>
                    <a:gd name="T99" fmla="*/ 241 h 88"/>
                    <a:gd name="T100" fmla="*/ 280 w 96"/>
                    <a:gd name="T101" fmla="*/ 218 h 88"/>
                    <a:gd name="T102" fmla="*/ 294 w 96"/>
                    <a:gd name="T103" fmla="*/ 198 h 88"/>
                    <a:gd name="T104" fmla="*/ 291 w 96"/>
                    <a:gd name="T105" fmla="*/ 194 h 88"/>
                    <a:gd name="T106" fmla="*/ 309 w 96"/>
                    <a:gd name="T107" fmla="*/ 155 h 88"/>
                    <a:gd name="T108" fmla="*/ 318 w 96"/>
                    <a:gd name="T109" fmla="*/ 148 h 88"/>
                    <a:gd name="T110" fmla="*/ 343 w 96"/>
                    <a:gd name="T111" fmla="*/ 138 h 88"/>
                    <a:gd name="T112" fmla="*/ 355 w 96"/>
                    <a:gd name="T113" fmla="*/ 119 h 88"/>
                    <a:gd name="T114" fmla="*/ 367 w 96"/>
                    <a:gd name="T115" fmla="*/ 108 h 88"/>
                    <a:gd name="T116" fmla="*/ 371 w 96"/>
                    <a:gd name="T117" fmla="*/ 108 h 88"/>
                    <a:gd name="T118" fmla="*/ 371 w 96"/>
                    <a:gd name="T119" fmla="*/ 100 h 88"/>
                    <a:gd name="T120" fmla="*/ 371 w 96"/>
                    <a:gd name="T121" fmla="*/ 94 h 88"/>
                    <a:gd name="T122" fmla="*/ 355 w 96"/>
                    <a:gd name="T123" fmla="*/ 75 h 88"/>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96" h="88">
                      <a:moveTo>
                        <a:pt x="86" y="14"/>
                      </a:moveTo>
                      <a:lnTo>
                        <a:pt x="89" y="12"/>
                      </a:lnTo>
                      <a:lnTo>
                        <a:pt x="91" y="12"/>
                      </a:lnTo>
                      <a:lnTo>
                        <a:pt x="89" y="9"/>
                      </a:lnTo>
                      <a:lnTo>
                        <a:pt x="91" y="7"/>
                      </a:lnTo>
                      <a:lnTo>
                        <a:pt x="89" y="9"/>
                      </a:lnTo>
                      <a:lnTo>
                        <a:pt x="86" y="5"/>
                      </a:lnTo>
                      <a:lnTo>
                        <a:pt x="86" y="7"/>
                      </a:lnTo>
                      <a:lnTo>
                        <a:pt x="81" y="5"/>
                      </a:lnTo>
                      <a:lnTo>
                        <a:pt x="79" y="7"/>
                      </a:lnTo>
                      <a:lnTo>
                        <a:pt x="77" y="5"/>
                      </a:lnTo>
                      <a:lnTo>
                        <a:pt x="74" y="2"/>
                      </a:lnTo>
                      <a:lnTo>
                        <a:pt x="74" y="0"/>
                      </a:lnTo>
                      <a:lnTo>
                        <a:pt x="70" y="0"/>
                      </a:lnTo>
                      <a:lnTo>
                        <a:pt x="70" y="2"/>
                      </a:lnTo>
                      <a:lnTo>
                        <a:pt x="67" y="2"/>
                      </a:lnTo>
                      <a:lnTo>
                        <a:pt x="67" y="5"/>
                      </a:lnTo>
                      <a:lnTo>
                        <a:pt x="65" y="7"/>
                      </a:lnTo>
                      <a:lnTo>
                        <a:pt x="62" y="2"/>
                      </a:lnTo>
                      <a:lnTo>
                        <a:pt x="62" y="7"/>
                      </a:lnTo>
                      <a:lnTo>
                        <a:pt x="60" y="5"/>
                      </a:lnTo>
                      <a:lnTo>
                        <a:pt x="58" y="7"/>
                      </a:lnTo>
                      <a:lnTo>
                        <a:pt x="55" y="7"/>
                      </a:lnTo>
                      <a:lnTo>
                        <a:pt x="53" y="9"/>
                      </a:lnTo>
                      <a:lnTo>
                        <a:pt x="55" y="9"/>
                      </a:lnTo>
                      <a:lnTo>
                        <a:pt x="53" y="9"/>
                      </a:lnTo>
                      <a:lnTo>
                        <a:pt x="53" y="12"/>
                      </a:lnTo>
                      <a:lnTo>
                        <a:pt x="50" y="9"/>
                      </a:lnTo>
                      <a:lnTo>
                        <a:pt x="48" y="9"/>
                      </a:lnTo>
                      <a:lnTo>
                        <a:pt x="46" y="14"/>
                      </a:lnTo>
                      <a:lnTo>
                        <a:pt x="41" y="14"/>
                      </a:lnTo>
                      <a:lnTo>
                        <a:pt x="39" y="14"/>
                      </a:lnTo>
                      <a:lnTo>
                        <a:pt x="36" y="19"/>
                      </a:lnTo>
                      <a:lnTo>
                        <a:pt x="34" y="19"/>
                      </a:lnTo>
                      <a:lnTo>
                        <a:pt x="34" y="17"/>
                      </a:lnTo>
                      <a:lnTo>
                        <a:pt x="31" y="19"/>
                      </a:lnTo>
                      <a:lnTo>
                        <a:pt x="29" y="19"/>
                      </a:lnTo>
                      <a:lnTo>
                        <a:pt x="29" y="17"/>
                      </a:lnTo>
                      <a:lnTo>
                        <a:pt x="29" y="21"/>
                      </a:lnTo>
                      <a:lnTo>
                        <a:pt x="24" y="21"/>
                      </a:lnTo>
                      <a:lnTo>
                        <a:pt x="24" y="24"/>
                      </a:lnTo>
                      <a:lnTo>
                        <a:pt x="22" y="24"/>
                      </a:lnTo>
                      <a:lnTo>
                        <a:pt x="17" y="31"/>
                      </a:lnTo>
                      <a:lnTo>
                        <a:pt x="19" y="33"/>
                      </a:lnTo>
                      <a:lnTo>
                        <a:pt x="17" y="33"/>
                      </a:lnTo>
                      <a:lnTo>
                        <a:pt x="19" y="36"/>
                      </a:lnTo>
                      <a:lnTo>
                        <a:pt x="17" y="38"/>
                      </a:lnTo>
                      <a:lnTo>
                        <a:pt x="17" y="40"/>
                      </a:lnTo>
                      <a:lnTo>
                        <a:pt x="19" y="43"/>
                      </a:lnTo>
                      <a:lnTo>
                        <a:pt x="19" y="45"/>
                      </a:lnTo>
                      <a:lnTo>
                        <a:pt x="22" y="45"/>
                      </a:lnTo>
                      <a:lnTo>
                        <a:pt x="19" y="48"/>
                      </a:lnTo>
                      <a:lnTo>
                        <a:pt x="17" y="45"/>
                      </a:lnTo>
                      <a:lnTo>
                        <a:pt x="12" y="48"/>
                      </a:lnTo>
                      <a:lnTo>
                        <a:pt x="12" y="50"/>
                      </a:lnTo>
                      <a:lnTo>
                        <a:pt x="12" y="48"/>
                      </a:lnTo>
                      <a:lnTo>
                        <a:pt x="10" y="48"/>
                      </a:lnTo>
                      <a:lnTo>
                        <a:pt x="8" y="48"/>
                      </a:lnTo>
                      <a:lnTo>
                        <a:pt x="8" y="50"/>
                      </a:lnTo>
                      <a:lnTo>
                        <a:pt x="5" y="50"/>
                      </a:lnTo>
                      <a:lnTo>
                        <a:pt x="8" y="48"/>
                      </a:lnTo>
                      <a:lnTo>
                        <a:pt x="5" y="48"/>
                      </a:lnTo>
                      <a:lnTo>
                        <a:pt x="3" y="50"/>
                      </a:lnTo>
                      <a:lnTo>
                        <a:pt x="0" y="52"/>
                      </a:lnTo>
                      <a:lnTo>
                        <a:pt x="5" y="57"/>
                      </a:lnTo>
                      <a:lnTo>
                        <a:pt x="5" y="62"/>
                      </a:lnTo>
                      <a:lnTo>
                        <a:pt x="3" y="62"/>
                      </a:lnTo>
                      <a:lnTo>
                        <a:pt x="3" y="64"/>
                      </a:lnTo>
                      <a:lnTo>
                        <a:pt x="3" y="67"/>
                      </a:lnTo>
                      <a:lnTo>
                        <a:pt x="0" y="69"/>
                      </a:lnTo>
                      <a:lnTo>
                        <a:pt x="3" y="71"/>
                      </a:lnTo>
                      <a:lnTo>
                        <a:pt x="5" y="74"/>
                      </a:lnTo>
                      <a:lnTo>
                        <a:pt x="5" y="79"/>
                      </a:lnTo>
                      <a:lnTo>
                        <a:pt x="8" y="79"/>
                      </a:lnTo>
                      <a:lnTo>
                        <a:pt x="10" y="83"/>
                      </a:lnTo>
                      <a:lnTo>
                        <a:pt x="15" y="76"/>
                      </a:lnTo>
                      <a:lnTo>
                        <a:pt x="17" y="76"/>
                      </a:lnTo>
                      <a:lnTo>
                        <a:pt x="19" y="76"/>
                      </a:lnTo>
                      <a:lnTo>
                        <a:pt x="24" y="79"/>
                      </a:lnTo>
                      <a:lnTo>
                        <a:pt x="22" y="81"/>
                      </a:lnTo>
                      <a:lnTo>
                        <a:pt x="27" y="79"/>
                      </a:lnTo>
                      <a:lnTo>
                        <a:pt x="27" y="81"/>
                      </a:lnTo>
                      <a:lnTo>
                        <a:pt x="29" y="79"/>
                      </a:lnTo>
                      <a:lnTo>
                        <a:pt x="31" y="76"/>
                      </a:lnTo>
                      <a:lnTo>
                        <a:pt x="39" y="81"/>
                      </a:lnTo>
                      <a:lnTo>
                        <a:pt x="39" y="88"/>
                      </a:lnTo>
                      <a:lnTo>
                        <a:pt x="41" y="88"/>
                      </a:lnTo>
                      <a:lnTo>
                        <a:pt x="41" y="86"/>
                      </a:lnTo>
                      <a:lnTo>
                        <a:pt x="48" y="88"/>
                      </a:lnTo>
                      <a:lnTo>
                        <a:pt x="46" y="83"/>
                      </a:lnTo>
                      <a:lnTo>
                        <a:pt x="48" y="81"/>
                      </a:lnTo>
                      <a:lnTo>
                        <a:pt x="46" y="74"/>
                      </a:lnTo>
                      <a:lnTo>
                        <a:pt x="50" y="67"/>
                      </a:lnTo>
                      <a:lnTo>
                        <a:pt x="55" y="67"/>
                      </a:lnTo>
                      <a:lnTo>
                        <a:pt x="55" y="64"/>
                      </a:lnTo>
                      <a:lnTo>
                        <a:pt x="53" y="64"/>
                      </a:lnTo>
                      <a:lnTo>
                        <a:pt x="55" y="62"/>
                      </a:lnTo>
                      <a:lnTo>
                        <a:pt x="58" y="67"/>
                      </a:lnTo>
                      <a:lnTo>
                        <a:pt x="58" y="62"/>
                      </a:lnTo>
                      <a:lnTo>
                        <a:pt x="62" y="62"/>
                      </a:lnTo>
                      <a:lnTo>
                        <a:pt x="65" y="57"/>
                      </a:lnTo>
                      <a:lnTo>
                        <a:pt x="70" y="57"/>
                      </a:lnTo>
                      <a:lnTo>
                        <a:pt x="70" y="52"/>
                      </a:lnTo>
                      <a:lnTo>
                        <a:pt x="74" y="52"/>
                      </a:lnTo>
                      <a:lnTo>
                        <a:pt x="74" y="50"/>
                      </a:lnTo>
                      <a:lnTo>
                        <a:pt x="72" y="50"/>
                      </a:lnTo>
                      <a:lnTo>
                        <a:pt x="74" y="50"/>
                      </a:lnTo>
                      <a:lnTo>
                        <a:pt x="77" y="40"/>
                      </a:lnTo>
                      <a:lnTo>
                        <a:pt x="79" y="40"/>
                      </a:lnTo>
                      <a:lnTo>
                        <a:pt x="79" y="38"/>
                      </a:lnTo>
                      <a:lnTo>
                        <a:pt x="86" y="38"/>
                      </a:lnTo>
                      <a:lnTo>
                        <a:pt x="86" y="36"/>
                      </a:lnTo>
                      <a:lnTo>
                        <a:pt x="86" y="31"/>
                      </a:lnTo>
                      <a:lnTo>
                        <a:pt x="89" y="31"/>
                      </a:lnTo>
                      <a:lnTo>
                        <a:pt x="89" y="28"/>
                      </a:lnTo>
                      <a:lnTo>
                        <a:pt x="91" y="28"/>
                      </a:lnTo>
                      <a:lnTo>
                        <a:pt x="91" y="26"/>
                      </a:lnTo>
                      <a:lnTo>
                        <a:pt x="93" y="28"/>
                      </a:lnTo>
                      <a:lnTo>
                        <a:pt x="96" y="26"/>
                      </a:lnTo>
                      <a:lnTo>
                        <a:pt x="93" y="26"/>
                      </a:lnTo>
                      <a:lnTo>
                        <a:pt x="96" y="24"/>
                      </a:lnTo>
                      <a:lnTo>
                        <a:pt x="93" y="24"/>
                      </a:lnTo>
                      <a:lnTo>
                        <a:pt x="93" y="21"/>
                      </a:lnTo>
                      <a:lnTo>
                        <a:pt x="89" y="19"/>
                      </a:lnTo>
                      <a:lnTo>
                        <a:pt x="86" y="14"/>
                      </a:lnTo>
                    </a:path>
                  </a:pathLst>
                </a:custGeom>
                <a:solidFill>
                  <a:schemeClr val="accent6">
                    <a:lumMod val="60000"/>
                    <a:lumOff val="40000"/>
                  </a:schemeClr>
                </a:solidFill>
                <a:ln w="3175">
                  <a:solidFill>
                    <a:schemeClr val="tx1">
                      <a:lumMod val="50000"/>
                      <a:lumOff val="50000"/>
                    </a:schemeClr>
                  </a:solidFill>
                  <a:round/>
                  <a:headEnd/>
                  <a:tailEnd/>
                </a:ln>
              </xdr:spPr>
            </xdr:sp>
            <xdr:sp macro="" textlink="">
              <xdr:nvSpPr>
                <xdr:cNvPr id="54" name="Freeform 98"/>
                <xdr:cNvSpPr>
                  <a:spLocks/>
                </xdr:cNvSpPr>
              </xdr:nvSpPr>
              <xdr:spPr bwMode="auto">
                <a:xfrm>
                  <a:off x="5536226" y="21181437"/>
                  <a:ext cx="64525" cy="53770"/>
                </a:xfrm>
                <a:custGeom>
                  <a:avLst/>
                  <a:gdLst>
                    <a:gd name="T0" fmla="*/ 127 w 50"/>
                    <a:gd name="T1" fmla="*/ 211 h 40"/>
                    <a:gd name="T2" fmla="*/ 164 w 50"/>
                    <a:gd name="T3" fmla="*/ 246 h 40"/>
                    <a:gd name="T4" fmla="*/ 180 w 50"/>
                    <a:gd name="T5" fmla="*/ 266 h 40"/>
                    <a:gd name="T6" fmla="*/ 246 w 50"/>
                    <a:gd name="T7" fmla="*/ 266 h 40"/>
                    <a:gd name="T8" fmla="*/ 265 w 50"/>
                    <a:gd name="T9" fmla="*/ 246 h 40"/>
                    <a:gd name="T10" fmla="*/ 252 w 50"/>
                    <a:gd name="T11" fmla="*/ 192 h 40"/>
                    <a:gd name="T12" fmla="*/ 246 w 50"/>
                    <a:gd name="T13" fmla="*/ 185 h 40"/>
                    <a:gd name="T14" fmla="*/ 228 w 50"/>
                    <a:gd name="T15" fmla="*/ 185 h 40"/>
                    <a:gd name="T16" fmla="*/ 191 w 50"/>
                    <a:gd name="T17" fmla="*/ 211 h 40"/>
                    <a:gd name="T18" fmla="*/ 152 w 50"/>
                    <a:gd name="T19" fmla="*/ 192 h 40"/>
                    <a:gd name="T20" fmla="*/ 127 w 50"/>
                    <a:gd name="T21" fmla="*/ 157 h 40"/>
                    <a:gd name="T22" fmla="*/ 115 w 50"/>
                    <a:gd name="T23" fmla="*/ 108 h 40"/>
                    <a:gd name="T24" fmla="*/ 102 w 50"/>
                    <a:gd name="T25" fmla="*/ 118 h 40"/>
                    <a:gd name="T26" fmla="*/ 102 w 50"/>
                    <a:gd name="T27" fmla="*/ 108 h 40"/>
                    <a:gd name="T28" fmla="*/ 78 w 50"/>
                    <a:gd name="T29" fmla="*/ 69 h 40"/>
                    <a:gd name="T30" fmla="*/ 65 w 50"/>
                    <a:gd name="T31" fmla="*/ 0 h 40"/>
                    <a:gd name="T32" fmla="*/ 65 w 50"/>
                    <a:gd name="T33" fmla="*/ 69 h 40"/>
                    <a:gd name="T34" fmla="*/ 50 w 50"/>
                    <a:gd name="T35" fmla="*/ 94 h 40"/>
                    <a:gd name="T36" fmla="*/ 37 w 50"/>
                    <a:gd name="T37" fmla="*/ 94 h 40"/>
                    <a:gd name="T38" fmla="*/ 37 w 50"/>
                    <a:gd name="T39" fmla="*/ 108 h 40"/>
                    <a:gd name="T40" fmla="*/ 50 w 50"/>
                    <a:gd name="T41" fmla="*/ 118 h 40"/>
                    <a:gd name="T42" fmla="*/ 28 w 50"/>
                    <a:gd name="T43" fmla="*/ 118 h 40"/>
                    <a:gd name="T44" fmla="*/ 28 w 50"/>
                    <a:gd name="T45" fmla="*/ 108 h 40"/>
                    <a:gd name="T46" fmla="*/ 37 w 50"/>
                    <a:gd name="T47" fmla="*/ 108 h 40"/>
                    <a:gd name="T48" fmla="*/ 28 w 50"/>
                    <a:gd name="T49" fmla="*/ 108 h 40"/>
                    <a:gd name="T50" fmla="*/ 16 w 50"/>
                    <a:gd name="T51" fmla="*/ 94 h 40"/>
                    <a:gd name="T52" fmla="*/ 0 w 50"/>
                    <a:gd name="T53" fmla="*/ 146 h 40"/>
                    <a:gd name="T54" fmla="*/ 16 w 50"/>
                    <a:gd name="T55" fmla="*/ 146 h 40"/>
                    <a:gd name="T56" fmla="*/ 16 w 50"/>
                    <a:gd name="T57" fmla="*/ 185 h 40"/>
                    <a:gd name="T58" fmla="*/ 16 w 50"/>
                    <a:gd name="T59" fmla="*/ 192 h 40"/>
                    <a:gd name="T60" fmla="*/ 0 w 50"/>
                    <a:gd name="T61" fmla="*/ 192 h 40"/>
                    <a:gd name="T62" fmla="*/ 16 w 50"/>
                    <a:gd name="T63" fmla="*/ 246 h 40"/>
                    <a:gd name="T64" fmla="*/ 16 w 50"/>
                    <a:gd name="T65" fmla="*/ 300 h 40"/>
                    <a:gd name="T66" fmla="*/ 28 w 50"/>
                    <a:gd name="T67" fmla="*/ 300 h 40"/>
                    <a:gd name="T68" fmla="*/ 50 w 50"/>
                    <a:gd name="T69" fmla="*/ 246 h 40"/>
                    <a:gd name="T70" fmla="*/ 65 w 50"/>
                    <a:gd name="T71" fmla="*/ 246 h 40"/>
                    <a:gd name="T72" fmla="*/ 78 w 50"/>
                    <a:gd name="T73" fmla="*/ 192 h 40"/>
                    <a:gd name="T74" fmla="*/ 102 w 50"/>
                    <a:gd name="T75" fmla="*/ 192 h 40"/>
                    <a:gd name="T76" fmla="*/ 127 w 50"/>
                    <a:gd name="T77" fmla="*/ 211 h 40"/>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0" t="0" r="r" b="b"/>
                  <a:pathLst>
                    <a:path w="50" h="40">
                      <a:moveTo>
                        <a:pt x="24" y="28"/>
                      </a:moveTo>
                      <a:lnTo>
                        <a:pt x="31" y="33"/>
                      </a:lnTo>
                      <a:lnTo>
                        <a:pt x="34" y="35"/>
                      </a:lnTo>
                      <a:lnTo>
                        <a:pt x="46" y="35"/>
                      </a:lnTo>
                      <a:lnTo>
                        <a:pt x="50" y="33"/>
                      </a:lnTo>
                      <a:lnTo>
                        <a:pt x="48" y="26"/>
                      </a:lnTo>
                      <a:lnTo>
                        <a:pt x="46" y="24"/>
                      </a:lnTo>
                      <a:lnTo>
                        <a:pt x="43" y="24"/>
                      </a:lnTo>
                      <a:lnTo>
                        <a:pt x="36" y="28"/>
                      </a:lnTo>
                      <a:lnTo>
                        <a:pt x="29" y="26"/>
                      </a:lnTo>
                      <a:lnTo>
                        <a:pt x="24" y="21"/>
                      </a:lnTo>
                      <a:lnTo>
                        <a:pt x="22" y="14"/>
                      </a:lnTo>
                      <a:lnTo>
                        <a:pt x="19" y="16"/>
                      </a:lnTo>
                      <a:lnTo>
                        <a:pt x="19" y="14"/>
                      </a:lnTo>
                      <a:lnTo>
                        <a:pt x="15" y="9"/>
                      </a:lnTo>
                      <a:lnTo>
                        <a:pt x="12" y="0"/>
                      </a:lnTo>
                      <a:lnTo>
                        <a:pt x="12" y="9"/>
                      </a:lnTo>
                      <a:lnTo>
                        <a:pt x="10" y="12"/>
                      </a:lnTo>
                      <a:lnTo>
                        <a:pt x="7" y="12"/>
                      </a:lnTo>
                      <a:lnTo>
                        <a:pt x="7" y="14"/>
                      </a:lnTo>
                      <a:lnTo>
                        <a:pt x="10" y="16"/>
                      </a:lnTo>
                      <a:lnTo>
                        <a:pt x="5" y="16"/>
                      </a:lnTo>
                      <a:lnTo>
                        <a:pt x="5" y="14"/>
                      </a:lnTo>
                      <a:lnTo>
                        <a:pt x="7" y="14"/>
                      </a:lnTo>
                      <a:lnTo>
                        <a:pt x="5" y="14"/>
                      </a:lnTo>
                      <a:lnTo>
                        <a:pt x="3" y="12"/>
                      </a:lnTo>
                      <a:lnTo>
                        <a:pt x="0" y="19"/>
                      </a:lnTo>
                      <a:lnTo>
                        <a:pt x="3" y="19"/>
                      </a:lnTo>
                      <a:lnTo>
                        <a:pt x="3" y="24"/>
                      </a:lnTo>
                      <a:lnTo>
                        <a:pt x="3" y="26"/>
                      </a:lnTo>
                      <a:lnTo>
                        <a:pt x="0" y="26"/>
                      </a:lnTo>
                      <a:lnTo>
                        <a:pt x="3" y="33"/>
                      </a:lnTo>
                      <a:lnTo>
                        <a:pt x="3" y="40"/>
                      </a:lnTo>
                      <a:lnTo>
                        <a:pt x="5" y="40"/>
                      </a:lnTo>
                      <a:lnTo>
                        <a:pt x="10" y="33"/>
                      </a:lnTo>
                      <a:lnTo>
                        <a:pt x="12" y="33"/>
                      </a:lnTo>
                      <a:lnTo>
                        <a:pt x="15" y="26"/>
                      </a:lnTo>
                      <a:lnTo>
                        <a:pt x="19" y="26"/>
                      </a:lnTo>
                      <a:lnTo>
                        <a:pt x="24" y="28"/>
                      </a:lnTo>
                    </a:path>
                  </a:pathLst>
                </a:custGeom>
                <a:solidFill>
                  <a:schemeClr val="accent6">
                    <a:lumMod val="60000"/>
                    <a:lumOff val="40000"/>
                  </a:schemeClr>
                </a:solidFill>
                <a:ln w="3175">
                  <a:solidFill>
                    <a:schemeClr val="tx1">
                      <a:lumMod val="50000"/>
                      <a:lumOff val="50000"/>
                    </a:schemeClr>
                  </a:solidFill>
                  <a:round/>
                  <a:headEnd/>
                  <a:tailEnd/>
                </a:ln>
              </xdr:spPr>
            </xdr:sp>
            <xdr:sp macro="" textlink="">
              <xdr:nvSpPr>
                <xdr:cNvPr id="55" name="Freeform 99"/>
                <xdr:cNvSpPr>
                  <a:spLocks/>
                </xdr:cNvSpPr>
              </xdr:nvSpPr>
              <xdr:spPr bwMode="auto">
                <a:xfrm>
                  <a:off x="6239264" y="20662945"/>
                  <a:ext cx="171816" cy="96017"/>
                </a:xfrm>
                <a:custGeom>
                  <a:avLst/>
                  <a:gdLst>
                    <a:gd name="T0" fmla="*/ 163 w 126"/>
                    <a:gd name="T1" fmla="*/ 178 h 81"/>
                    <a:gd name="T2" fmla="*/ 200 w 126"/>
                    <a:gd name="T3" fmla="*/ 178 h 81"/>
                    <a:gd name="T4" fmla="*/ 246 w 126"/>
                    <a:gd name="T5" fmla="*/ 178 h 81"/>
                    <a:gd name="T6" fmla="*/ 387 w 126"/>
                    <a:gd name="T7" fmla="*/ 220 h 81"/>
                    <a:gd name="T8" fmla="*/ 433 w 126"/>
                    <a:gd name="T9" fmla="*/ 232 h 81"/>
                    <a:gd name="T10" fmla="*/ 474 w 126"/>
                    <a:gd name="T11" fmla="*/ 244 h 81"/>
                    <a:gd name="T12" fmla="*/ 524 w 126"/>
                    <a:gd name="T13" fmla="*/ 270 h 81"/>
                    <a:gd name="T14" fmla="*/ 548 w 126"/>
                    <a:gd name="T15" fmla="*/ 270 h 81"/>
                    <a:gd name="T16" fmla="*/ 597 w 126"/>
                    <a:gd name="T17" fmla="*/ 286 h 81"/>
                    <a:gd name="T18" fmla="*/ 624 w 126"/>
                    <a:gd name="T19" fmla="*/ 258 h 81"/>
                    <a:gd name="T20" fmla="*/ 647 w 126"/>
                    <a:gd name="T21" fmla="*/ 232 h 81"/>
                    <a:gd name="T22" fmla="*/ 628 w 126"/>
                    <a:gd name="T23" fmla="*/ 209 h 81"/>
                    <a:gd name="T24" fmla="*/ 597 w 126"/>
                    <a:gd name="T25" fmla="*/ 193 h 81"/>
                    <a:gd name="T26" fmla="*/ 589 w 126"/>
                    <a:gd name="T27" fmla="*/ 193 h 81"/>
                    <a:gd name="T28" fmla="*/ 624 w 126"/>
                    <a:gd name="T29" fmla="*/ 193 h 81"/>
                    <a:gd name="T30" fmla="*/ 647 w 126"/>
                    <a:gd name="T31" fmla="*/ 220 h 81"/>
                    <a:gd name="T32" fmla="*/ 628 w 126"/>
                    <a:gd name="T33" fmla="*/ 184 h 81"/>
                    <a:gd name="T34" fmla="*/ 611 w 126"/>
                    <a:gd name="T35" fmla="*/ 178 h 81"/>
                    <a:gd name="T36" fmla="*/ 597 w 126"/>
                    <a:gd name="T37" fmla="*/ 149 h 81"/>
                    <a:gd name="T38" fmla="*/ 570 w 126"/>
                    <a:gd name="T39" fmla="*/ 138 h 81"/>
                    <a:gd name="T40" fmla="*/ 548 w 126"/>
                    <a:gd name="T41" fmla="*/ 136 h 81"/>
                    <a:gd name="T42" fmla="*/ 570 w 126"/>
                    <a:gd name="T43" fmla="*/ 136 h 81"/>
                    <a:gd name="T44" fmla="*/ 570 w 126"/>
                    <a:gd name="T45" fmla="*/ 122 h 81"/>
                    <a:gd name="T46" fmla="*/ 570 w 126"/>
                    <a:gd name="T47" fmla="*/ 110 h 81"/>
                    <a:gd name="T48" fmla="*/ 589 w 126"/>
                    <a:gd name="T49" fmla="*/ 80 h 81"/>
                    <a:gd name="T50" fmla="*/ 510 w 126"/>
                    <a:gd name="T51" fmla="*/ 80 h 81"/>
                    <a:gd name="T52" fmla="*/ 497 w 126"/>
                    <a:gd name="T53" fmla="*/ 80 h 81"/>
                    <a:gd name="T54" fmla="*/ 487 w 126"/>
                    <a:gd name="T55" fmla="*/ 74 h 81"/>
                    <a:gd name="T56" fmla="*/ 497 w 126"/>
                    <a:gd name="T57" fmla="*/ 58 h 81"/>
                    <a:gd name="T58" fmla="*/ 474 w 126"/>
                    <a:gd name="T59" fmla="*/ 49 h 81"/>
                    <a:gd name="T60" fmla="*/ 461 w 126"/>
                    <a:gd name="T61" fmla="*/ 49 h 81"/>
                    <a:gd name="T62" fmla="*/ 433 w 126"/>
                    <a:gd name="T63" fmla="*/ 40 h 81"/>
                    <a:gd name="T64" fmla="*/ 448 w 126"/>
                    <a:gd name="T65" fmla="*/ 26 h 81"/>
                    <a:gd name="T66" fmla="*/ 410 w 126"/>
                    <a:gd name="T67" fmla="*/ 32 h 81"/>
                    <a:gd name="T68" fmla="*/ 410 w 126"/>
                    <a:gd name="T69" fmla="*/ 58 h 81"/>
                    <a:gd name="T70" fmla="*/ 398 w 126"/>
                    <a:gd name="T71" fmla="*/ 26 h 81"/>
                    <a:gd name="T72" fmla="*/ 373 w 126"/>
                    <a:gd name="T73" fmla="*/ 49 h 81"/>
                    <a:gd name="T74" fmla="*/ 361 w 126"/>
                    <a:gd name="T75" fmla="*/ 0 h 81"/>
                    <a:gd name="T76" fmla="*/ 333 w 126"/>
                    <a:gd name="T77" fmla="*/ 0 h 81"/>
                    <a:gd name="T78" fmla="*/ 333 w 126"/>
                    <a:gd name="T79" fmla="*/ 26 h 81"/>
                    <a:gd name="T80" fmla="*/ 333 w 126"/>
                    <a:gd name="T81" fmla="*/ 32 h 81"/>
                    <a:gd name="T82" fmla="*/ 296 w 126"/>
                    <a:gd name="T83" fmla="*/ 32 h 81"/>
                    <a:gd name="T84" fmla="*/ 236 w 126"/>
                    <a:gd name="T85" fmla="*/ 32 h 81"/>
                    <a:gd name="T86" fmla="*/ 171 w 126"/>
                    <a:gd name="T87" fmla="*/ 40 h 81"/>
                    <a:gd name="T88" fmla="*/ 149 w 126"/>
                    <a:gd name="T89" fmla="*/ 58 h 81"/>
                    <a:gd name="T90" fmla="*/ 125 w 126"/>
                    <a:gd name="T91" fmla="*/ 40 h 81"/>
                    <a:gd name="T92" fmla="*/ 86 w 126"/>
                    <a:gd name="T93" fmla="*/ 40 h 81"/>
                    <a:gd name="T94" fmla="*/ 49 w 126"/>
                    <a:gd name="T95" fmla="*/ 58 h 81"/>
                    <a:gd name="T96" fmla="*/ 12 w 126"/>
                    <a:gd name="T97" fmla="*/ 74 h 81"/>
                    <a:gd name="T98" fmla="*/ 0 w 126"/>
                    <a:gd name="T99" fmla="*/ 110 h 81"/>
                    <a:gd name="T100" fmla="*/ 37 w 126"/>
                    <a:gd name="T101" fmla="*/ 119 h 81"/>
                    <a:gd name="T102" fmla="*/ 49 w 126"/>
                    <a:gd name="T103" fmla="*/ 136 h 81"/>
                    <a:gd name="T104" fmla="*/ 65 w 126"/>
                    <a:gd name="T105" fmla="*/ 138 h 81"/>
                    <a:gd name="T106" fmla="*/ 49 w 126"/>
                    <a:gd name="T107" fmla="*/ 193 h 81"/>
                    <a:gd name="T108" fmla="*/ 72 w 126"/>
                    <a:gd name="T109" fmla="*/ 184 h 81"/>
                    <a:gd name="T110" fmla="*/ 136 w 126"/>
                    <a:gd name="T111" fmla="*/ 184 h 81"/>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126" h="81">
                      <a:moveTo>
                        <a:pt x="26" y="52"/>
                      </a:moveTo>
                      <a:lnTo>
                        <a:pt x="28" y="52"/>
                      </a:lnTo>
                      <a:lnTo>
                        <a:pt x="31" y="50"/>
                      </a:lnTo>
                      <a:lnTo>
                        <a:pt x="33" y="50"/>
                      </a:lnTo>
                      <a:lnTo>
                        <a:pt x="35" y="47"/>
                      </a:lnTo>
                      <a:lnTo>
                        <a:pt x="38" y="50"/>
                      </a:lnTo>
                      <a:lnTo>
                        <a:pt x="40" y="47"/>
                      </a:lnTo>
                      <a:lnTo>
                        <a:pt x="40" y="50"/>
                      </a:lnTo>
                      <a:lnTo>
                        <a:pt x="47" y="50"/>
                      </a:lnTo>
                      <a:lnTo>
                        <a:pt x="55" y="52"/>
                      </a:lnTo>
                      <a:lnTo>
                        <a:pt x="64" y="54"/>
                      </a:lnTo>
                      <a:lnTo>
                        <a:pt x="74" y="62"/>
                      </a:lnTo>
                      <a:lnTo>
                        <a:pt x="81" y="66"/>
                      </a:lnTo>
                      <a:lnTo>
                        <a:pt x="81" y="64"/>
                      </a:lnTo>
                      <a:lnTo>
                        <a:pt x="83" y="66"/>
                      </a:lnTo>
                      <a:lnTo>
                        <a:pt x="86" y="66"/>
                      </a:lnTo>
                      <a:lnTo>
                        <a:pt x="90" y="71"/>
                      </a:lnTo>
                      <a:lnTo>
                        <a:pt x="90" y="69"/>
                      </a:lnTo>
                      <a:lnTo>
                        <a:pt x="95" y="73"/>
                      </a:lnTo>
                      <a:lnTo>
                        <a:pt x="100" y="73"/>
                      </a:lnTo>
                      <a:lnTo>
                        <a:pt x="100" y="76"/>
                      </a:lnTo>
                      <a:lnTo>
                        <a:pt x="102" y="76"/>
                      </a:lnTo>
                      <a:lnTo>
                        <a:pt x="105" y="78"/>
                      </a:lnTo>
                      <a:lnTo>
                        <a:pt x="105" y="76"/>
                      </a:lnTo>
                      <a:lnTo>
                        <a:pt x="107" y="81"/>
                      </a:lnTo>
                      <a:lnTo>
                        <a:pt x="109" y="78"/>
                      </a:lnTo>
                      <a:lnTo>
                        <a:pt x="114" y="81"/>
                      </a:lnTo>
                      <a:lnTo>
                        <a:pt x="117" y="81"/>
                      </a:lnTo>
                      <a:lnTo>
                        <a:pt x="121" y="76"/>
                      </a:lnTo>
                      <a:lnTo>
                        <a:pt x="119" y="73"/>
                      </a:lnTo>
                      <a:lnTo>
                        <a:pt x="124" y="73"/>
                      </a:lnTo>
                      <a:lnTo>
                        <a:pt x="121" y="71"/>
                      </a:lnTo>
                      <a:lnTo>
                        <a:pt x="124" y="66"/>
                      </a:lnTo>
                      <a:lnTo>
                        <a:pt x="121" y="64"/>
                      </a:lnTo>
                      <a:lnTo>
                        <a:pt x="121" y="62"/>
                      </a:lnTo>
                      <a:lnTo>
                        <a:pt x="121" y="59"/>
                      </a:lnTo>
                      <a:lnTo>
                        <a:pt x="119" y="57"/>
                      </a:lnTo>
                      <a:lnTo>
                        <a:pt x="114" y="57"/>
                      </a:lnTo>
                      <a:lnTo>
                        <a:pt x="114" y="54"/>
                      </a:lnTo>
                      <a:lnTo>
                        <a:pt x="112" y="57"/>
                      </a:lnTo>
                      <a:lnTo>
                        <a:pt x="109" y="54"/>
                      </a:lnTo>
                      <a:lnTo>
                        <a:pt x="112" y="54"/>
                      </a:lnTo>
                      <a:lnTo>
                        <a:pt x="114" y="54"/>
                      </a:lnTo>
                      <a:lnTo>
                        <a:pt x="119" y="57"/>
                      </a:lnTo>
                      <a:lnTo>
                        <a:pt x="119" y="54"/>
                      </a:lnTo>
                      <a:lnTo>
                        <a:pt x="119" y="57"/>
                      </a:lnTo>
                      <a:lnTo>
                        <a:pt x="121" y="59"/>
                      </a:lnTo>
                      <a:lnTo>
                        <a:pt x="124" y="62"/>
                      </a:lnTo>
                      <a:lnTo>
                        <a:pt x="126" y="59"/>
                      </a:lnTo>
                      <a:lnTo>
                        <a:pt x="124" y="59"/>
                      </a:lnTo>
                      <a:lnTo>
                        <a:pt x="121" y="52"/>
                      </a:lnTo>
                      <a:lnTo>
                        <a:pt x="119" y="52"/>
                      </a:lnTo>
                      <a:lnTo>
                        <a:pt x="119" y="50"/>
                      </a:lnTo>
                      <a:lnTo>
                        <a:pt x="117" y="50"/>
                      </a:lnTo>
                      <a:lnTo>
                        <a:pt x="117" y="47"/>
                      </a:lnTo>
                      <a:lnTo>
                        <a:pt x="117" y="45"/>
                      </a:lnTo>
                      <a:lnTo>
                        <a:pt x="114" y="42"/>
                      </a:lnTo>
                      <a:lnTo>
                        <a:pt x="114" y="38"/>
                      </a:lnTo>
                      <a:lnTo>
                        <a:pt x="112" y="38"/>
                      </a:lnTo>
                      <a:lnTo>
                        <a:pt x="109" y="40"/>
                      </a:lnTo>
                      <a:lnTo>
                        <a:pt x="109" y="38"/>
                      </a:lnTo>
                      <a:lnTo>
                        <a:pt x="107" y="40"/>
                      </a:lnTo>
                      <a:lnTo>
                        <a:pt x="105" y="38"/>
                      </a:lnTo>
                      <a:lnTo>
                        <a:pt x="109" y="38"/>
                      </a:lnTo>
                      <a:lnTo>
                        <a:pt x="112" y="40"/>
                      </a:lnTo>
                      <a:lnTo>
                        <a:pt x="109" y="38"/>
                      </a:lnTo>
                      <a:lnTo>
                        <a:pt x="112" y="38"/>
                      </a:lnTo>
                      <a:lnTo>
                        <a:pt x="112" y="35"/>
                      </a:lnTo>
                      <a:lnTo>
                        <a:pt x="109" y="35"/>
                      </a:lnTo>
                      <a:lnTo>
                        <a:pt x="112" y="33"/>
                      </a:lnTo>
                      <a:lnTo>
                        <a:pt x="107" y="33"/>
                      </a:lnTo>
                      <a:lnTo>
                        <a:pt x="109" y="31"/>
                      </a:lnTo>
                      <a:lnTo>
                        <a:pt x="109" y="28"/>
                      </a:lnTo>
                      <a:lnTo>
                        <a:pt x="107" y="26"/>
                      </a:lnTo>
                      <a:lnTo>
                        <a:pt x="112" y="23"/>
                      </a:lnTo>
                      <a:lnTo>
                        <a:pt x="107" y="23"/>
                      </a:lnTo>
                      <a:lnTo>
                        <a:pt x="100" y="23"/>
                      </a:lnTo>
                      <a:lnTo>
                        <a:pt x="97" y="23"/>
                      </a:lnTo>
                      <a:lnTo>
                        <a:pt x="97" y="21"/>
                      </a:lnTo>
                      <a:lnTo>
                        <a:pt x="95" y="21"/>
                      </a:lnTo>
                      <a:lnTo>
                        <a:pt x="95" y="23"/>
                      </a:lnTo>
                      <a:lnTo>
                        <a:pt x="95" y="21"/>
                      </a:lnTo>
                      <a:lnTo>
                        <a:pt x="95" y="23"/>
                      </a:lnTo>
                      <a:lnTo>
                        <a:pt x="93" y="21"/>
                      </a:lnTo>
                      <a:lnTo>
                        <a:pt x="95" y="19"/>
                      </a:lnTo>
                      <a:lnTo>
                        <a:pt x="93" y="21"/>
                      </a:lnTo>
                      <a:lnTo>
                        <a:pt x="95" y="16"/>
                      </a:lnTo>
                      <a:lnTo>
                        <a:pt x="93" y="16"/>
                      </a:lnTo>
                      <a:lnTo>
                        <a:pt x="93" y="14"/>
                      </a:lnTo>
                      <a:lnTo>
                        <a:pt x="90" y="14"/>
                      </a:lnTo>
                      <a:lnTo>
                        <a:pt x="90" y="16"/>
                      </a:lnTo>
                      <a:lnTo>
                        <a:pt x="86" y="16"/>
                      </a:lnTo>
                      <a:lnTo>
                        <a:pt x="88" y="14"/>
                      </a:lnTo>
                      <a:lnTo>
                        <a:pt x="86" y="14"/>
                      </a:lnTo>
                      <a:lnTo>
                        <a:pt x="83" y="14"/>
                      </a:lnTo>
                      <a:lnTo>
                        <a:pt x="83" y="11"/>
                      </a:lnTo>
                      <a:lnTo>
                        <a:pt x="86" y="11"/>
                      </a:lnTo>
                      <a:lnTo>
                        <a:pt x="83" y="7"/>
                      </a:lnTo>
                      <a:lnTo>
                        <a:pt x="86" y="7"/>
                      </a:lnTo>
                      <a:lnTo>
                        <a:pt x="83" y="4"/>
                      </a:lnTo>
                      <a:lnTo>
                        <a:pt x="78" y="4"/>
                      </a:lnTo>
                      <a:lnTo>
                        <a:pt x="78" y="9"/>
                      </a:lnTo>
                      <a:lnTo>
                        <a:pt x="78" y="14"/>
                      </a:lnTo>
                      <a:lnTo>
                        <a:pt x="76" y="16"/>
                      </a:lnTo>
                      <a:lnTo>
                        <a:pt x="78" y="16"/>
                      </a:lnTo>
                      <a:lnTo>
                        <a:pt x="76" y="16"/>
                      </a:lnTo>
                      <a:lnTo>
                        <a:pt x="76" y="14"/>
                      </a:lnTo>
                      <a:lnTo>
                        <a:pt x="76" y="7"/>
                      </a:lnTo>
                      <a:lnTo>
                        <a:pt x="76" y="9"/>
                      </a:lnTo>
                      <a:lnTo>
                        <a:pt x="71" y="9"/>
                      </a:lnTo>
                      <a:lnTo>
                        <a:pt x="71" y="14"/>
                      </a:lnTo>
                      <a:lnTo>
                        <a:pt x="69" y="9"/>
                      </a:lnTo>
                      <a:lnTo>
                        <a:pt x="69" y="7"/>
                      </a:lnTo>
                      <a:lnTo>
                        <a:pt x="69" y="0"/>
                      </a:lnTo>
                      <a:lnTo>
                        <a:pt x="69" y="2"/>
                      </a:lnTo>
                      <a:lnTo>
                        <a:pt x="66" y="0"/>
                      </a:lnTo>
                      <a:lnTo>
                        <a:pt x="64" y="0"/>
                      </a:lnTo>
                      <a:lnTo>
                        <a:pt x="66" y="2"/>
                      </a:lnTo>
                      <a:lnTo>
                        <a:pt x="66" y="4"/>
                      </a:lnTo>
                      <a:lnTo>
                        <a:pt x="64" y="7"/>
                      </a:lnTo>
                      <a:lnTo>
                        <a:pt x="64" y="4"/>
                      </a:lnTo>
                      <a:lnTo>
                        <a:pt x="64" y="7"/>
                      </a:lnTo>
                      <a:lnTo>
                        <a:pt x="64" y="9"/>
                      </a:lnTo>
                      <a:lnTo>
                        <a:pt x="59" y="9"/>
                      </a:lnTo>
                      <a:lnTo>
                        <a:pt x="59" y="11"/>
                      </a:lnTo>
                      <a:lnTo>
                        <a:pt x="57" y="9"/>
                      </a:lnTo>
                      <a:lnTo>
                        <a:pt x="55" y="7"/>
                      </a:lnTo>
                      <a:lnTo>
                        <a:pt x="50" y="11"/>
                      </a:lnTo>
                      <a:lnTo>
                        <a:pt x="45" y="9"/>
                      </a:lnTo>
                      <a:lnTo>
                        <a:pt x="40" y="11"/>
                      </a:lnTo>
                      <a:lnTo>
                        <a:pt x="38" y="9"/>
                      </a:lnTo>
                      <a:lnTo>
                        <a:pt x="33" y="11"/>
                      </a:lnTo>
                      <a:lnTo>
                        <a:pt x="31" y="9"/>
                      </a:lnTo>
                      <a:lnTo>
                        <a:pt x="28" y="11"/>
                      </a:lnTo>
                      <a:lnTo>
                        <a:pt x="28" y="16"/>
                      </a:lnTo>
                      <a:lnTo>
                        <a:pt x="26" y="16"/>
                      </a:lnTo>
                      <a:lnTo>
                        <a:pt x="26" y="14"/>
                      </a:lnTo>
                      <a:lnTo>
                        <a:pt x="24" y="11"/>
                      </a:lnTo>
                      <a:lnTo>
                        <a:pt x="19" y="11"/>
                      </a:lnTo>
                      <a:lnTo>
                        <a:pt x="19" y="14"/>
                      </a:lnTo>
                      <a:lnTo>
                        <a:pt x="16" y="11"/>
                      </a:lnTo>
                      <a:lnTo>
                        <a:pt x="14" y="14"/>
                      </a:lnTo>
                      <a:lnTo>
                        <a:pt x="9" y="14"/>
                      </a:lnTo>
                      <a:lnTo>
                        <a:pt x="9" y="16"/>
                      </a:lnTo>
                      <a:lnTo>
                        <a:pt x="7" y="16"/>
                      </a:lnTo>
                      <a:lnTo>
                        <a:pt x="4" y="19"/>
                      </a:lnTo>
                      <a:lnTo>
                        <a:pt x="2" y="21"/>
                      </a:lnTo>
                      <a:lnTo>
                        <a:pt x="2" y="23"/>
                      </a:lnTo>
                      <a:lnTo>
                        <a:pt x="0" y="26"/>
                      </a:lnTo>
                      <a:lnTo>
                        <a:pt x="0" y="31"/>
                      </a:lnTo>
                      <a:lnTo>
                        <a:pt x="4" y="33"/>
                      </a:lnTo>
                      <a:lnTo>
                        <a:pt x="9" y="31"/>
                      </a:lnTo>
                      <a:lnTo>
                        <a:pt x="7" y="33"/>
                      </a:lnTo>
                      <a:lnTo>
                        <a:pt x="9" y="33"/>
                      </a:lnTo>
                      <a:lnTo>
                        <a:pt x="7" y="33"/>
                      </a:lnTo>
                      <a:lnTo>
                        <a:pt x="9" y="38"/>
                      </a:lnTo>
                      <a:lnTo>
                        <a:pt x="12" y="38"/>
                      </a:lnTo>
                      <a:lnTo>
                        <a:pt x="9" y="38"/>
                      </a:lnTo>
                      <a:lnTo>
                        <a:pt x="12" y="40"/>
                      </a:lnTo>
                      <a:lnTo>
                        <a:pt x="9" y="45"/>
                      </a:lnTo>
                      <a:lnTo>
                        <a:pt x="7" y="52"/>
                      </a:lnTo>
                      <a:lnTo>
                        <a:pt x="9" y="54"/>
                      </a:lnTo>
                      <a:lnTo>
                        <a:pt x="12" y="52"/>
                      </a:lnTo>
                      <a:lnTo>
                        <a:pt x="12" y="54"/>
                      </a:lnTo>
                      <a:lnTo>
                        <a:pt x="14" y="52"/>
                      </a:lnTo>
                      <a:lnTo>
                        <a:pt x="16" y="54"/>
                      </a:lnTo>
                      <a:lnTo>
                        <a:pt x="24" y="52"/>
                      </a:lnTo>
                      <a:lnTo>
                        <a:pt x="26" y="52"/>
                      </a:lnTo>
                    </a:path>
                  </a:pathLst>
                </a:custGeom>
                <a:solidFill>
                  <a:schemeClr val="accent6">
                    <a:lumMod val="60000"/>
                    <a:lumOff val="40000"/>
                  </a:schemeClr>
                </a:solidFill>
                <a:ln w="3175">
                  <a:solidFill>
                    <a:schemeClr val="tx1">
                      <a:lumMod val="50000"/>
                      <a:lumOff val="50000"/>
                    </a:schemeClr>
                  </a:solidFill>
                  <a:round/>
                  <a:headEnd/>
                  <a:tailEnd/>
                </a:ln>
              </xdr:spPr>
            </xdr:sp>
            <xdr:sp macro="" textlink="">
              <xdr:nvSpPr>
                <xdr:cNvPr id="56" name="Freeform 100"/>
                <xdr:cNvSpPr>
                  <a:spLocks/>
                </xdr:cNvSpPr>
              </xdr:nvSpPr>
              <xdr:spPr bwMode="auto">
                <a:xfrm>
                  <a:off x="5756050" y="20843457"/>
                  <a:ext cx="323604" cy="253485"/>
                </a:xfrm>
                <a:custGeom>
                  <a:avLst/>
                  <a:gdLst>
                    <a:gd name="T0" fmla="*/ 707 w 262"/>
                    <a:gd name="T1" fmla="*/ 72 h 215"/>
                    <a:gd name="T2" fmla="*/ 766 w 262"/>
                    <a:gd name="T3" fmla="*/ 33 h 215"/>
                    <a:gd name="T4" fmla="*/ 766 w 262"/>
                    <a:gd name="T5" fmla="*/ 2 h 215"/>
                    <a:gd name="T6" fmla="*/ 689 w 262"/>
                    <a:gd name="T7" fmla="*/ 33 h 215"/>
                    <a:gd name="T8" fmla="*/ 637 w 262"/>
                    <a:gd name="T9" fmla="*/ 48 h 215"/>
                    <a:gd name="T10" fmla="*/ 589 w 262"/>
                    <a:gd name="T11" fmla="*/ 48 h 215"/>
                    <a:gd name="T12" fmla="*/ 513 w 262"/>
                    <a:gd name="T13" fmla="*/ 81 h 215"/>
                    <a:gd name="T14" fmla="*/ 443 w 262"/>
                    <a:gd name="T15" fmla="*/ 131 h 215"/>
                    <a:gd name="T16" fmla="*/ 406 w 262"/>
                    <a:gd name="T17" fmla="*/ 139 h 215"/>
                    <a:gd name="T18" fmla="*/ 376 w 262"/>
                    <a:gd name="T19" fmla="*/ 153 h 215"/>
                    <a:gd name="T20" fmla="*/ 320 w 262"/>
                    <a:gd name="T21" fmla="*/ 188 h 215"/>
                    <a:gd name="T22" fmla="*/ 291 w 262"/>
                    <a:gd name="T23" fmla="*/ 230 h 215"/>
                    <a:gd name="T24" fmla="*/ 253 w 262"/>
                    <a:gd name="T25" fmla="*/ 246 h 215"/>
                    <a:gd name="T26" fmla="*/ 163 w 262"/>
                    <a:gd name="T27" fmla="*/ 313 h 215"/>
                    <a:gd name="T28" fmla="*/ 64 w 262"/>
                    <a:gd name="T29" fmla="*/ 377 h 215"/>
                    <a:gd name="T30" fmla="*/ 10 w 262"/>
                    <a:gd name="T31" fmla="*/ 425 h 215"/>
                    <a:gd name="T32" fmla="*/ 10 w 262"/>
                    <a:gd name="T33" fmla="*/ 456 h 215"/>
                    <a:gd name="T34" fmla="*/ 29 w 262"/>
                    <a:gd name="T35" fmla="*/ 490 h 215"/>
                    <a:gd name="T36" fmla="*/ 47 w 262"/>
                    <a:gd name="T37" fmla="*/ 507 h 215"/>
                    <a:gd name="T38" fmla="*/ 107 w 262"/>
                    <a:gd name="T39" fmla="*/ 481 h 215"/>
                    <a:gd name="T40" fmla="*/ 114 w 262"/>
                    <a:gd name="T41" fmla="*/ 507 h 215"/>
                    <a:gd name="T42" fmla="*/ 135 w 262"/>
                    <a:gd name="T43" fmla="*/ 548 h 215"/>
                    <a:gd name="T44" fmla="*/ 183 w 262"/>
                    <a:gd name="T45" fmla="*/ 561 h 215"/>
                    <a:gd name="T46" fmla="*/ 205 w 262"/>
                    <a:gd name="T47" fmla="*/ 507 h 215"/>
                    <a:gd name="T48" fmla="*/ 243 w 262"/>
                    <a:gd name="T49" fmla="*/ 481 h 215"/>
                    <a:gd name="T50" fmla="*/ 280 w 262"/>
                    <a:gd name="T51" fmla="*/ 456 h 215"/>
                    <a:gd name="T52" fmla="*/ 280 w 262"/>
                    <a:gd name="T53" fmla="*/ 441 h 215"/>
                    <a:gd name="T54" fmla="*/ 345 w 262"/>
                    <a:gd name="T55" fmla="*/ 472 h 215"/>
                    <a:gd name="T56" fmla="*/ 388 w 262"/>
                    <a:gd name="T57" fmla="*/ 598 h 215"/>
                    <a:gd name="T58" fmla="*/ 484 w 262"/>
                    <a:gd name="T59" fmla="*/ 647 h 215"/>
                    <a:gd name="T60" fmla="*/ 560 w 262"/>
                    <a:gd name="T61" fmla="*/ 647 h 215"/>
                    <a:gd name="T62" fmla="*/ 630 w 262"/>
                    <a:gd name="T63" fmla="*/ 667 h 215"/>
                    <a:gd name="T64" fmla="*/ 659 w 262"/>
                    <a:gd name="T65" fmla="*/ 688 h 215"/>
                    <a:gd name="T66" fmla="*/ 680 w 262"/>
                    <a:gd name="T67" fmla="*/ 721 h 215"/>
                    <a:gd name="T68" fmla="*/ 757 w 262"/>
                    <a:gd name="T69" fmla="*/ 677 h 215"/>
                    <a:gd name="T70" fmla="*/ 814 w 262"/>
                    <a:gd name="T71" fmla="*/ 661 h 215"/>
                    <a:gd name="T72" fmla="*/ 843 w 262"/>
                    <a:gd name="T73" fmla="*/ 620 h 215"/>
                    <a:gd name="T74" fmla="*/ 863 w 262"/>
                    <a:gd name="T75" fmla="*/ 602 h 215"/>
                    <a:gd name="T76" fmla="*/ 870 w 262"/>
                    <a:gd name="T77" fmla="*/ 588 h 215"/>
                    <a:gd name="T78" fmla="*/ 881 w 262"/>
                    <a:gd name="T79" fmla="*/ 555 h 215"/>
                    <a:gd name="T80" fmla="*/ 911 w 262"/>
                    <a:gd name="T81" fmla="*/ 497 h 215"/>
                    <a:gd name="T82" fmla="*/ 920 w 262"/>
                    <a:gd name="T83" fmla="*/ 472 h 215"/>
                    <a:gd name="T84" fmla="*/ 946 w 262"/>
                    <a:gd name="T85" fmla="*/ 431 h 215"/>
                    <a:gd name="T86" fmla="*/ 1006 w 262"/>
                    <a:gd name="T87" fmla="*/ 384 h 215"/>
                    <a:gd name="T88" fmla="*/ 1036 w 262"/>
                    <a:gd name="T89" fmla="*/ 327 h 215"/>
                    <a:gd name="T90" fmla="*/ 1047 w 262"/>
                    <a:gd name="T91" fmla="*/ 278 h 215"/>
                    <a:gd name="T92" fmla="*/ 1065 w 262"/>
                    <a:gd name="T93" fmla="*/ 246 h 215"/>
                    <a:gd name="T94" fmla="*/ 1017 w 262"/>
                    <a:gd name="T95" fmla="*/ 211 h 215"/>
                    <a:gd name="T96" fmla="*/ 958 w 262"/>
                    <a:gd name="T97" fmla="*/ 196 h 215"/>
                    <a:gd name="T98" fmla="*/ 920 w 262"/>
                    <a:gd name="T99" fmla="*/ 208 h 215"/>
                    <a:gd name="T100" fmla="*/ 833 w 262"/>
                    <a:gd name="T101" fmla="*/ 237 h 215"/>
                    <a:gd name="T102" fmla="*/ 725 w 262"/>
                    <a:gd name="T103" fmla="*/ 188 h 215"/>
                    <a:gd name="T104" fmla="*/ 772 w 262"/>
                    <a:gd name="T105" fmla="*/ 131 h 215"/>
                    <a:gd name="T106" fmla="*/ 772 w 262"/>
                    <a:gd name="T107" fmla="*/ 72 h 215"/>
                    <a:gd name="T108" fmla="*/ 696 w 262"/>
                    <a:gd name="T109" fmla="*/ 113 h 215"/>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262" h="215">
                      <a:moveTo>
                        <a:pt x="169" y="29"/>
                      </a:moveTo>
                      <a:lnTo>
                        <a:pt x="167" y="24"/>
                      </a:lnTo>
                      <a:lnTo>
                        <a:pt x="167" y="19"/>
                      </a:lnTo>
                      <a:lnTo>
                        <a:pt x="169" y="19"/>
                      </a:lnTo>
                      <a:lnTo>
                        <a:pt x="174" y="21"/>
                      </a:lnTo>
                      <a:lnTo>
                        <a:pt x="171" y="17"/>
                      </a:lnTo>
                      <a:lnTo>
                        <a:pt x="176" y="14"/>
                      </a:lnTo>
                      <a:lnTo>
                        <a:pt x="176" y="12"/>
                      </a:lnTo>
                      <a:lnTo>
                        <a:pt x="181" y="14"/>
                      </a:lnTo>
                      <a:lnTo>
                        <a:pt x="188" y="10"/>
                      </a:lnTo>
                      <a:lnTo>
                        <a:pt x="188" y="7"/>
                      </a:lnTo>
                      <a:lnTo>
                        <a:pt x="193" y="7"/>
                      </a:lnTo>
                      <a:lnTo>
                        <a:pt x="195" y="0"/>
                      </a:lnTo>
                      <a:lnTo>
                        <a:pt x="186" y="5"/>
                      </a:lnTo>
                      <a:lnTo>
                        <a:pt x="188" y="2"/>
                      </a:lnTo>
                      <a:lnTo>
                        <a:pt x="178" y="5"/>
                      </a:lnTo>
                      <a:lnTo>
                        <a:pt x="174" y="12"/>
                      </a:lnTo>
                      <a:lnTo>
                        <a:pt x="174" y="10"/>
                      </a:lnTo>
                      <a:lnTo>
                        <a:pt x="169" y="12"/>
                      </a:lnTo>
                      <a:lnTo>
                        <a:pt x="169" y="10"/>
                      </a:lnTo>
                      <a:lnTo>
                        <a:pt x="167" y="14"/>
                      </a:lnTo>
                      <a:lnTo>
                        <a:pt x="162" y="17"/>
                      </a:lnTo>
                      <a:lnTo>
                        <a:pt x="159" y="14"/>
                      </a:lnTo>
                      <a:lnTo>
                        <a:pt x="162" y="12"/>
                      </a:lnTo>
                      <a:lnTo>
                        <a:pt x="157" y="14"/>
                      </a:lnTo>
                      <a:lnTo>
                        <a:pt x="157" y="10"/>
                      </a:lnTo>
                      <a:lnTo>
                        <a:pt x="155" y="14"/>
                      </a:lnTo>
                      <a:lnTo>
                        <a:pt x="155" y="12"/>
                      </a:lnTo>
                      <a:lnTo>
                        <a:pt x="152" y="12"/>
                      </a:lnTo>
                      <a:lnTo>
                        <a:pt x="145" y="14"/>
                      </a:lnTo>
                      <a:lnTo>
                        <a:pt x="143" y="21"/>
                      </a:lnTo>
                      <a:lnTo>
                        <a:pt x="138" y="21"/>
                      </a:lnTo>
                      <a:lnTo>
                        <a:pt x="133" y="17"/>
                      </a:lnTo>
                      <a:lnTo>
                        <a:pt x="131" y="21"/>
                      </a:lnTo>
                      <a:lnTo>
                        <a:pt x="126" y="24"/>
                      </a:lnTo>
                      <a:lnTo>
                        <a:pt x="126" y="26"/>
                      </a:lnTo>
                      <a:lnTo>
                        <a:pt x="121" y="26"/>
                      </a:lnTo>
                      <a:lnTo>
                        <a:pt x="116" y="31"/>
                      </a:lnTo>
                      <a:lnTo>
                        <a:pt x="112" y="33"/>
                      </a:lnTo>
                      <a:lnTo>
                        <a:pt x="109" y="38"/>
                      </a:lnTo>
                      <a:lnTo>
                        <a:pt x="107" y="36"/>
                      </a:lnTo>
                      <a:lnTo>
                        <a:pt x="104" y="38"/>
                      </a:lnTo>
                      <a:lnTo>
                        <a:pt x="102" y="38"/>
                      </a:lnTo>
                      <a:lnTo>
                        <a:pt x="100" y="38"/>
                      </a:lnTo>
                      <a:lnTo>
                        <a:pt x="100" y="41"/>
                      </a:lnTo>
                      <a:lnTo>
                        <a:pt x="97" y="38"/>
                      </a:lnTo>
                      <a:lnTo>
                        <a:pt x="97" y="41"/>
                      </a:lnTo>
                      <a:lnTo>
                        <a:pt x="95" y="41"/>
                      </a:lnTo>
                      <a:lnTo>
                        <a:pt x="95" y="45"/>
                      </a:lnTo>
                      <a:lnTo>
                        <a:pt x="93" y="45"/>
                      </a:lnTo>
                      <a:lnTo>
                        <a:pt x="93" y="48"/>
                      </a:lnTo>
                      <a:lnTo>
                        <a:pt x="90" y="48"/>
                      </a:lnTo>
                      <a:lnTo>
                        <a:pt x="88" y="48"/>
                      </a:lnTo>
                      <a:lnTo>
                        <a:pt x="81" y="55"/>
                      </a:lnTo>
                      <a:lnTo>
                        <a:pt x="78" y="55"/>
                      </a:lnTo>
                      <a:lnTo>
                        <a:pt x="76" y="60"/>
                      </a:lnTo>
                      <a:lnTo>
                        <a:pt x="78" y="60"/>
                      </a:lnTo>
                      <a:lnTo>
                        <a:pt x="73" y="60"/>
                      </a:lnTo>
                      <a:lnTo>
                        <a:pt x="71" y="60"/>
                      </a:lnTo>
                      <a:lnTo>
                        <a:pt x="71" y="67"/>
                      </a:lnTo>
                      <a:lnTo>
                        <a:pt x="69" y="67"/>
                      </a:lnTo>
                      <a:lnTo>
                        <a:pt x="66" y="72"/>
                      </a:lnTo>
                      <a:lnTo>
                        <a:pt x="64" y="69"/>
                      </a:lnTo>
                      <a:lnTo>
                        <a:pt x="62" y="74"/>
                      </a:lnTo>
                      <a:lnTo>
                        <a:pt x="62" y="72"/>
                      </a:lnTo>
                      <a:lnTo>
                        <a:pt x="62" y="74"/>
                      </a:lnTo>
                      <a:lnTo>
                        <a:pt x="57" y="79"/>
                      </a:lnTo>
                      <a:lnTo>
                        <a:pt x="54" y="83"/>
                      </a:lnTo>
                      <a:lnTo>
                        <a:pt x="47" y="91"/>
                      </a:lnTo>
                      <a:lnTo>
                        <a:pt x="40" y="91"/>
                      </a:lnTo>
                      <a:lnTo>
                        <a:pt x="38" y="93"/>
                      </a:lnTo>
                      <a:lnTo>
                        <a:pt x="33" y="95"/>
                      </a:lnTo>
                      <a:lnTo>
                        <a:pt x="31" y="100"/>
                      </a:lnTo>
                      <a:lnTo>
                        <a:pt x="26" y="105"/>
                      </a:lnTo>
                      <a:lnTo>
                        <a:pt x="16" y="110"/>
                      </a:lnTo>
                      <a:lnTo>
                        <a:pt x="16" y="114"/>
                      </a:lnTo>
                      <a:lnTo>
                        <a:pt x="9" y="119"/>
                      </a:lnTo>
                      <a:lnTo>
                        <a:pt x="4" y="119"/>
                      </a:lnTo>
                      <a:lnTo>
                        <a:pt x="2" y="122"/>
                      </a:lnTo>
                      <a:lnTo>
                        <a:pt x="2" y="124"/>
                      </a:lnTo>
                      <a:lnTo>
                        <a:pt x="0" y="124"/>
                      </a:lnTo>
                      <a:lnTo>
                        <a:pt x="0" y="126"/>
                      </a:lnTo>
                      <a:lnTo>
                        <a:pt x="2" y="131"/>
                      </a:lnTo>
                      <a:lnTo>
                        <a:pt x="0" y="133"/>
                      </a:lnTo>
                      <a:lnTo>
                        <a:pt x="2" y="133"/>
                      </a:lnTo>
                      <a:lnTo>
                        <a:pt x="2" y="136"/>
                      </a:lnTo>
                      <a:lnTo>
                        <a:pt x="4" y="138"/>
                      </a:lnTo>
                      <a:lnTo>
                        <a:pt x="7" y="141"/>
                      </a:lnTo>
                      <a:lnTo>
                        <a:pt x="11" y="138"/>
                      </a:lnTo>
                      <a:lnTo>
                        <a:pt x="7" y="143"/>
                      </a:lnTo>
                      <a:lnTo>
                        <a:pt x="4" y="143"/>
                      </a:lnTo>
                      <a:lnTo>
                        <a:pt x="7" y="143"/>
                      </a:lnTo>
                      <a:lnTo>
                        <a:pt x="9" y="143"/>
                      </a:lnTo>
                      <a:lnTo>
                        <a:pt x="11" y="143"/>
                      </a:lnTo>
                      <a:lnTo>
                        <a:pt x="11" y="148"/>
                      </a:lnTo>
                      <a:lnTo>
                        <a:pt x="14" y="145"/>
                      </a:lnTo>
                      <a:lnTo>
                        <a:pt x="16" y="141"/>
                      </a:lnTo>
                      <a:lnTo>
                        <a:pt x="19" y="141"/>
                      </a:lnTo>
                      <a:lnTo>
                        <a:pt x="19" y="145"/>
                      </a:lnTo>
                      <a:lnTo>
                        <a:pt x="26" y="141"/>
                      </a:lnTo>
                      <a:lnTo>
                        <a:pt x="31" y="145"/>
                      </a:lnTo>
                      <a:lnTo>
                        <a:pt x="33" y="145"/>
                      </a:lnTo>
                      <a:lnTo>
                        <a:pt x="33" y="148"/>
                      </a:lnTo>
                      <a:lnTo>
                        <a:pt x="31" y="148"/>
                      </a:lnTo>
                      <a:lnTo>
                        <a:pt x="28" y="148"/>
                      </a:lnTo>
                      <a:lnTo>
                        <a:pt x="28" y="150"/>
                      </a:lnTo>
                      <a:lnTo>
                        <a:pt x="31" y="155"/>
                      </a:lnTo>
                      <a:lnTo>
                        <a:pt x="33" y="155"/>
                      </a:lnTo>
                      <a:lnTo>
                        <a:pt x="33" y="157"/>
                      </a:lnTo>
                      <a:lnTo>
                        <a:pt x="33" y="160"/>
                      </a:lnTo>
                      <a:lnTo>
                        <a:pt x="33" y="162"/>
                      </a:lnTo>
                      <a:lnTo>
                        <a:pt x="35" y="160"/>
                      </a:lnTo>
                      <a:lnTo>
                        <a:pt x="38" y="160"/>
                      </a:lnTo>
                      <a:lnTo>
                        <a:pt x="38" y="162"/>
                      </a:lnTo>
                      <a:lnTo>
                        <a:pt x="45" y="164"/>
                      </a:lnTo>
                      <a:lnTo>
                        <a:pt x="42" y="160"/>
                      </a:lnTo>
                      <a:lnTo>
                        <a:pt x="45" y="160"/>
                      </a:lnTo>
                      <a:lnTo>
                        <a:pt x="47" y="155"/>
                      </a:lnTo>
                      <a:lnTo>
                        <a:pt x="45" y="150"/>
                      </a:lnTo>
                      <a:lnTo>
                        <a:pt x="50" y="148"/>
                      </a:lnTo>
                      <a:lnTo>
                        <a:pt x="45" y="145"/>
                      </a:lnTo>
                      <a:lnTo>
                        <a:pt x="45" y="143"/>
                      </a:lnTo>
                      <a:lnTo>
                        <a:pt x="50" y="143"/>
                      </a:lnTo>
                      <a:lnTo>
                        <a:pt x="52" y="141"/>
                      </a:lnTo>
                      <a:lnTo>
                        <a:pt x="59" y="141"/>
                      </a:lnTo>
                      <a:lnTo>
                        <a:pt x="59" y="136"/>
                      </a:lnTo>
                      <a:lnTo>
                        <a:pt x="62" y="133"/>
                      </a:lnTo>
                      <a:lnTo>
                        <a:pt x="64" y="136"/>
                      </a:lnTo>
                      <a:lnTo>
                        <a:pt x="69" y="136"/>
                      </a:lnTo>
                      <a:lnTo>
                        <a:pt x="69" y="133"/>
                      </a:lnTo>
                      <a:lnTo>
                        <a:pt x="66" y="136"/>
                      </a:lnTo>
                      <a:lnTo>
                        <a:pt x="64" y="133"/>
                      </a:lnTo>
                      <a:lnTo>
                        <a:pt x="66" y="133"/>
                      </a:lnTo>
                      <a:lnTo>
                        <a:pt x="66" y="129"/>
                      </a:lnTo>
                      <a:lnTo>
                        <a:pt x="69" y="129"/>
                      </a:lnTo>
                      <a:lnTo>
                        <a:pt x="69" y="131"/>
                      </a:lnTo>
                      <a:lnTo>
                        <a:pt x="71" y="129"/>
                      </a:lnTo>
                      <a:lnTo>
                        <a:pt x="76" y="131"/>
                      </a:lnTo>
                      <a:lnTo>
                        <a:pt x="83" y="133"/>
                      </a:lnTo>
                      <a:lnTo>
                        <a:pt x="85" y="138"/>
                      </a:lnTo>
                      <a:lnTo>
                        <a:pt x="90" y="138"/>
                      </a:lnTo>
                      <a:lnTo>
                        <a:pt x="95" y="145"/>
                      </a:lnTo>
                      <a:lnTo>
                        <a:pt x="90" y="155"/>
                      </a:lnTo>
                      <a:lnTo>
                        <a:pt x="97" y="167"/>
                      </a:lnTo>
                      <a:lnTo>
                        <a:pt x="95" y="174"/>
                      </a:lnTo>
                      <a:lnTo>
                        <a:pt x="107" y="188"/>
                      </a:lnTo>
                      <a:lnTo>
                        <a:pt x="112" y="188"/>
                      </a:lnTo>
                      <a:lnTo>
                        <a:pt x="116" y="191"/>
                      </a:lnTo>
                      <a:lnTo>
                        <a:pt x="119" y="186"/>
                      </a:lnTo>
                      <a:lnTo>
                        <a:pt x="119" y="188"/>
                      </a:lnTo>
                      <a:lnTo>
                        <a:pt x="121" y="186"/>
                      </a:lnTo>
                      <a:lnTo>
                        <a:pt x="126" y="188"/>
                      </a:lnTo>
                      <a:lnTo>
                        <a:pt x="131" y="186"/>
                      </a:lnTo>
                      <a:lnTo>
                        <a:pt x="138" y="191"/>
                      </a:lnTo>
                      <a:lnTo>
                        <a:pt x="138" y="188"/>
                      </a:lnTo>
                      <a:lnTo>
                        <a:pt x="140" y="186"/>
                      </a:lnTo>
                      <a:lnTo>
                        <a:pt x="145" y="188"/>
                      </a:lnTo>
                      <a:lnTo>
                        <a:pt x="147" y="186"/>
                      </a:lnTo>
                      <a:lnTo>
                        <a:pt x="155" y="191"/>
                      </a:lnTo>
                      <a:lnTo>
                        <a:pt x="155" y="195"/>
                      </a:lnTo>
                      <a:lnTo>
                        <a:pt x="155" y="198"/>
                      </a:lnTo>
                      <a:lnTo>
                        <a:pt x="155" y="200"/>
                      </a:lnTo>
                      <a:lnTo>
                        <a:pt x="157" y="200"/>
                      </a:lnTo>
                      <a:lnTo>
                        <a:pt x="159" y="200"/>
                      </a:lnTo>
                      <a:lnTo>
                        <a:pt x="162" y="200"/>
                      </a:lnTo>
                      <a:lnTo>
                        <a:pt x="164" y="203"/>
                      </a:lnTo>
                      <a:lnTo>
                        <a:pt x="162" y="205"/>
                      </a:lnTo>
                      <a:lnTo>
                        <a:pt x="164" y="207"/>
                      </a:lnTo>
                      <a:lnTo>
                        <a:pt x="167" y="207"/>
                      </a:lnTo>
                      <a:lnTo>
                        <a:pt x="167" y="210"/>
                      </a:lnTo>
                      <a:lnTo>
                        <a:pt x="169" y="210"/>
                      </a:lnTo>
                      <a:lnTo>
                        <a:pt x="169" y="212"/>
                      </a:lnTo>
                      <a:lnTo>
                        <a:pt x="174" y="215"/>
                      </a:lnTo>
                      <a:lnTo>
                        <a:pt x="176" y="212"/>
                      </a:lnTo>
                      <a:lnTo>
                        <a:pt x="186" y="198"/>
                      </a:lnTo>
                      <a:lnTo>
                        <a:pt x="190" y="195"/>
                      </a:lnTo>
                      <a:lnTo>
                        <a:pt x="193" y="193"/>
                      </a:lnTo>
                      <a:lnTo>
                        <a:pt x="198" y="193"/>
                      </a:lnTo>
                      <a:lnTo>
                        <a:pt x="198" y="191"/>
                      </a:lnTo>
                      <a:lnTo>
                        <a:pt x="200" y="193"/>
                      </a:lnTo>
                      <a:lnTo>
                        <a:pt x="202" y="188"/>
                      </a:lnTo>
                      <a:lnTo>
                        <a:pt x="202" y="186"/>
                      </a:lnTo>
                      <a:lnTo>
                        <a:pt x="205" y="186"/>
                      </a:lnTo>
                      <a:lnTo>
                        <a:pt x="207" y="184"/>
                      </a:lnTo>
                      <a:lnTo>
                        <a:pt x="207" y="181"/>
                      </a:lnTo>
                      <a:lnTo>
                        <a:pt x="207" y="184"/>
                      </a:lnTo>
                      <a:lnTo>
                        <a:pt x="212" y="181"/>
                      </a:lnTo>
                      <a:lnTo>
                        <a:pt x="209" y="179"/>
                      </a:lnTo>
                      <a:lnTo>
                        <a:pt x="212" y="179"/>
                      </a:lnTo>
                      <a:lnTo>
                        <a:pt x="212" y="176"/>
                      </a:lnTo>
                      <a:lnTo>
                        <a:pt x="214" y="176"/>
                      </a:lnTo>
                      <a:lnTo>
                        <a:pt x="214" y="174"/>
                      </a:lnTo>
                      <a:lnTo>
                        <a:pt x="217" y="174"/>
                      </a:lnTo>
                      <a:lnTo>
                        <a:pt x="217" y="172"/>
                      </a:lnTo>
                      <a:lnTo>
                        <a:pt x="214" y="172"/>
                      </a:lnTo>
                      <a:lnTo>
                        <a:pt x="217" y="172"/>
                      </a:lnTo>
                      <a:lnTo>
                        <a:pt x="217" y="169"/>
                      </a:lnTo>
                      <a:lnTo>
                        <a:pt x="219" y="164"/>
                      </a:lnTo>
                      <a:lnTo>
                        <a:pt x="217" y="164"/>
                      </a:lnTo>
                      <a:lnTo>
                        <a:pt x="217" y="162"/>
                      </a:lnTo>
                      <a:lnTo>
                        <a:pt x="219" y="162"/>
                      </a:lnTo>
                      <a:lnTo>
                        <a:pt x="219" y="167"/>
                      </a:lnTo>
                      <a:lnTo>
                        <a:pt x="221" y="164"/>
                      </a:lnTo>
                      <a:lnTo>
                        <a:pt x="221" y="153"/>
                      </a:lnTo>
                      <a:lnTo>
                        <a:pt x="224" y="145"/>
                      </a:lnTo>
                      <a:lnTo>
                        <a:pt x="221" y="143"/>
                      </a:lnTo>
                      <a:lnTo>
                        <a:pt x="224" y="143"/>
                      </a:lnTo>
                      <a:lnTo>
                        <a:pt x="224" y="141"/>
                      </a:lnTo>
                      <a:lnTo>
                        <a:pt x="224" y="138"/>
                      </a:lnTo>
                      <a:lnTo>
                        <a:pt x="226" y="138"/>
                      </a:lnTo>
                      <a:lnTo>
                        <a:pt x="226" y="133"/>
                      </a:lnTo>
                      <a:lnTo>
                        <a:pt x="229" y="133"/>
                      </a:lnTo>
                      <a:lnTo>
                        <a:pt x="233" y="129"/>
                      </a:lnTo>
                      <a:lnTo>
                        <a:pt x="231" y="126"/>
                      </a:lnTo>
                      <a:lnTo>
                        <a:pt x="233" y="126"/>
                      </a:lnTo>
                      <a:lnTo>
                        <a:pt x="236" y="124"/>
                      </a:lnTo>
                      <a:lnTo>
                        <a:pt x="240" y="122"/>
                      </a:lnTo>
                      <a:lnTo>
                        <a:pt x="240" y="114"/>
                      </a:lnTo>
                      <a:lnTo>
                        <a:pt x="248" y="114"/>
                      </a:lnTo>
                      <a:lnTo>
                        <a:pt x="248" y="112"/>
                      </a:lnTo>
                      <a:lnTo>
                        <a:pt x="243" y="112"/>
                      </a:lnTo>
                      <a:lnTo>
                        <a:pt x="243" y="110"/>
                      </a:lnTo>
                      <a:lnTo>
                        <a:pt x="245" y="100"/>
                      </a:lnTo>
                      <a:lnTo>
                        <a:pt x="248" y="95"/>
                      </a:lnTo>
                      <a:lnTo>
                        <a:pt x="255" y="95"/>
                      </a:lnTo>
                      <a:lnTo>
                        <a:pt x="255" y="91"/>
                      </a:lnTo>
                      <a:lnTo>
                        <a:pt x="257" y="88"/>
                      </a:lnTo>
                      <a:lnTo>
                        <a:pt x="257" y="86"/>
                      </a:lnTo>
                      <a:lnTo>
                        <a:pt x="257" y="83"/>
                      </a:lnTo>
                      <a:lnTo>
                        <a:pt x="257" y="81"/>
                      </a:lnTo>
                      <a:lnTo>
                        <a:pt x="257" y="79"/>
                      </a:lnTo>
                      <a:lnTo>
                        <a:pt x="257" y="74"/>
                      </a:lnTo>
                      <a:lnTo>
                        <a:pt x="260" y="72"/>
                      </a:lnTo>
                      <a:lnTo>
                        <a:pt x="262" y="74"/>
                      </a:lnTo>
                      <a:lnTo>
                        <a:pt x="262" y="72"/>
                      </a:lnTo>
                      <a:lnTo>
                        <a:pt x="260" y="69"/>
                      </a:lnTo>
                      <a:lnTo>
                        <a:pt x="255" y="69"/>
                      </a:lnTo>
                      <a:lnTo>
                        <a:pt x="257" y="64"/>
                      </a:lnTo>
                      <a:lnTo>
                        <a:pt x="257" y="62"/>
                      </a:lnTo>
                      <a:lnTo>
                        <a:pt x="250" y="62"/>
                      </a:lnTo>
                      <a:lnTo>
                        <a:pt x="250" y="60"/>
                      </a:lnTo>
                      <a:lnTo>
                        <a:pt x="248" y="62"/>
                      </a:lnTo>
                      <a:lnTo>
                        <a:pt x="243" y="57"/>
                      </a:lnTo>
                      <a:lnTo>
                        <a:pt x="240" y="57"/>
                      </a:lnTo>
                      <a:lnTo>
                        <a:pt x="236" y="57"/>
                      </a:lnTo>
                      <a:lnTo>
                        <a:pt x="236" y="55"/>
                      </a:lnTo>
                      <a:lnTo>
                        <a:pt x="229" y="50"/>
                      </a:lnTo>
                      <a:lnTo>
                        <a:pt x="226" y="52"/>
                      </a:lnTo>
                      <a:lnTo>
                        <a:pt x="226" y="57"/>
                      </a:lnTo>
                      <a:lnTo>
                        <a:pt x="226" y="60"/>
                      </a:lnTo>
                      <a:lnTo>
                        <a:pt x="221" y="62"/>
                      </a:lnTo>
                      <a:lnTo>
                        <a:pt x="217" y="67"/>
                      </a:lnTo>
                      <a:lnTo>
                        <a:pt x="212" y="69"/>
                      </a:lnTo>
                      <a:lnTo>
                        <a:pt x="209" y="72"/>
                      </a:lnTo>
                      <a:lnTo>
                        <a:pt x="205" y="69"/>
                      </a:lnTo>
                      <a:lnTo>
                        <a:pt x="193" y="64"/>
                      </a:lnTo>
                      <a:lnTo>
                        <a:pt x="190" y="64"/>
                      </a:lnTo>
                      <a:lnTo>
                        <a:pt x="190" y="62"/>
                      </a:lnTo>
                      <a:lnTo>
                        <a:pt x="186" y="60"/>
                      </a:lnTo>
                      <a:lnTo>
                        <a:pt x="178" y="55"/>
                      </a:lnTo>
                      <a:lnTo>
                        <a:pt x="176" y="45"/>
                      </a:lnTo>
                      <a:lnTo>
                        <a:pt x="176" y="41"/>
                      </a:lnTo>
                      <a:lnTo>
                        <a:pt x="178" y="38"/>
                      </a:lnTo>
                      <a:lnTo>
                        <a:pt x="181" y="41"/>
                      </a:lnTo>
                      <a:lnTo>
                        <a:pt x="190" y="38"/>
                      </a:lnTo>
                      <a:lnTo>
                        <a:pt x="193" y="31"/>
                      </a:lnTo>
                      <a:lnTo>
                        <a:pt x="190" y="31"/>
                      </a:lnTo>
                      <a:lnTo>
                        <a:pt x="190" y="26"/>
                      </a:lnTo>
                      <a:lnTo>
                        <a:pt x="195" y="21"/>
                      </a:lnTo>
                      <a:lnTo>
                        <a:pt x="190" y="21"/>
                      </a:lnTo>
                      <a:lnTo>
                        <a:pt x="190" y="24"/>
                      </a:lnTo>
                      <a:lnTo>
                        <a:pt x="183" y="29"/>
                      </a:lnTo>
                      <a:lnTo>
                        <a:pt x="178" y="31"/>
                      </a:lnTo>
                      <a:lnTo>
                        <a:pt x="178" y="29"/>
                      </a:lnTo>
                      <a:lnTo>
                        <a:pt x="171" y="33"/>
                      </a:lnTo>
                      <a:lnTo>
                        <a:pt x="169" y="29"/>
                      </a:lnTo>
                    </a:path>
                  </a:pathLst>
                </a:custGeom>
                <a:solidFill>
                  <a:schemeClr val="accent6">
                    <a:lumMod val="60000"/>
                    <a:lumOff val="40000"/>
                  </a:schemeClr>
                </a:solidFill>
                <a:ln w="3175">
                  <a:solidFill>
                    <a:schemeClr val="tx1">
                      <a:lumMod val="50000"/>
                      <a:lumOff val="50000"/>
                    </a:schemeClr>
                  </a:solidFill>
                  <a:round/>
                  <a:headEnd/>
                  <a:tailEnd/>
                </a:ln>
              </xdr:spPr>
            </xdr:sp>
          </xdr:grpSp>
          <xdr:grpSp>
            <xdr:nvGrpSpPr>
              <xdr:cNvPr id="25" name="53 Grupo"/>
              <xdr:cNvGrpSpPr/>
            </xdr:nvGrpSpPr>
            <xdr:grpSpPr>
              <a:xfrm>
                <a:off x="1544444" y="13265412"/>
                <a:ext cx="4979076" cy="3383842"/>
                <a:chOff x="1543050" y="13257978"/>
                <a:chExt cx="4982096" cy="3363630"/>
              </a:xfrm>
            </xdr:grpSpPr>
            <xdr:sp macro="" textlink="">
              <xdr:nvSpPr>
                <xdr:cNvPr id="26" name="Freeform 21"/>
                <xdr:cNvSpPr>
                  <a:spLocks noEditPoints="1"/>
                </xdr:cNvSpPr>
              </xdr:nvSpPr>
              <xdr:spPr bwMode="auto">
                <a:xfrm>
                  <a:off x="4752477" y="13693838"/>
                  <a:ext cx="392383" cy="260294"/>
                </a:xfrm>
                <a:custGeom>
                  <a:avLst/>
                  <a:gdLst>
                    <a:gd name="T0" fmla="*/ 987 w 327"/>
                    <a:gd name="T1" fmla="*/ 908 h 217"/>
                    <a:gd name="T2" fmla="*/ 931 w 327"/>
                    <a:gd name="T3" fmla="*/ 876 h 217"/>
                    <a:gd name="T4" fmla="*/ 889 w 327"/>
                    <a:gd name="T5" fmla="*/ 876 h 217"/>
                    <a:gd name="T6" fmla="*/ 865 w 327"/>
                    <a:gd name="T7" fmla="*/ 817 h 217"/>
                    <a:gd name="T8" fmla="*/ 844 w 327"/>
                    <a:gd name="T9" fmla="*/ 714 h 217"/>
                    <a:gd name="T10" fmla="*/ 756 w 327"/>
                    <a:gd name="T11" fmla="*/ 686 h 217"/>
                    <a:gd name="T12" fmla="*/ 709 w 327"/>
                    <a:gd name="T13" fmla="*/ 649 h 217"/>
                    <a:gd name="T14" fmla="*/ 601 w 327"/>
                    <a:gd name="T15" fmla="*/ 649 h 217"/>
                    <a:gd name="T16" fmla="*/ 545 w 327"/>
                    <a:gd name="T17" fmla="*/ 677 h 217"/>
                    <a:gd name="T18" fmla="*/ 518 w 327"/>
                    <a:gd name="T19" fmla="*/ 734 h 217"/>
                    <a:gd name="T20" fmla="*/ 461 w 327"/>
                    <a:gd name="T21" fmla="*/ 829 h 217"/>
                    <a:gd name="T22" fmla="*/ 392 w 327"/>
                    <a:gd name="T23" fmla="*/ 829 h 217"/>
                    <a:gd name="T24" fmla="*/ 315 w 327"/>
                    <a:gd name="T25" fmla="*/ 780 h 217"/>
                    <a:gd name="T26" fmla="*/ 355 w 327"/>
                    <a:gd name="T27" fmla="*/ 686 h 217"/>
                    <a:gd name="T28" fmla="*/ 285 w 327"/>
                    <a:gd name="T29" fmla="*/ 698 h 217"/>
                    <a:gd name="T30" fmla="*/ 229 w 327"/>
                    <a:gd name="T31" fmla="*/ 787 h 217"/>
                    <a:gd name="T32" fmla="*/ 179 w 327"/>
                    <a:gd name="T33" fmla="*/ 744 h 217"/>
                    <a:gd name="T34" fmla="*/ 118 w 327"/>
                    <a:gd name="T35" fmla="*/ 714 h 217"/>
                    <a:gd name="T36" fmla="*/ 46 w 327"/>
                    <a:gd name="T37" fmla="*/ 656 h 217"/>
                    <a:gd name="T38" fmla="*/ 11 w 327"/>
                    <a:gd name="T39" fmla="*/ 576 h 217"/>
                    <a:gd name="T40" fmla="*/ 37 w 327"/>
                    <a:gd name="T41" fmla="*/ 501 h 217"/>
                    <a:gd name="T42" fmla="*/ 37 w 327"/>
                    <a:gd name="T43" fmla="*/ 403 h 217"/>
                    <a:gd name="T44" fmla="*/ 37 w 327"/>
                    <a:gd name="T45" fmla="*/ 333 h 217"/>
                    <a:gd name="T46" fmla="*/ 46 w 327"/>
                    <a:gd name="T47" fmla="*/ 308 h 217"/>
                    <a:gd name="T48" fmla="*/ 62 w 327"/>
                    <a:gd name="T49" fmla="*/ 293 h 217"/>
                    <a:gd name="T50" fmla="*/ 37 w 327"/>
                    <a:gd name="T51" fmla="*/ 204 h 217"/>
                    <a:gd name="T52" fmla="*/ 37 w 327"/>
                    <a:gd name="T53" fmla="*/ 131 h 217"/>
                    <a:gd name="T54" fmla="*/ 37 w 327"/>
                    <a:gd name="T55" fmla="*/ 103 h 217"/>
                    <a:gd name="T56" fmla="*/ 46 w 327"/>
                    <a:gd name="T57" fmla="*/ 10 h 217"/>
                    <a:gd name="T58" fmla="*/ 126 w 327"/>
                    <a:gd name="T59" fmla="*/ 0 h 217"/>
                    <a:gd name="T60" fmla="*/ 197 w 327"/>
                    <a:gd name="T61" fmla="*/ 29 h 217"/>
                    <a:gd name="T62" fmla="*/ 243 w 327"/>
                    <a:gd name="T63" fmla="*/ 22 h 217"/>
                    <a:gd name="T64" fmla="*/ 243 w 327"/>
                    <a:gd name="T65" fmla="*/ 81 h 217"/>
                    <a:gd name="T66" fmla="*/ 285 w 327"/>
                    <a:gd name="T67" fmla="*/ 81 h 217"/>
                    <a:gd name="T68" fmla="*/ 346 w 327"/>
                    <a:gd name="T69" fmla="*/ 50 h 217"/>
                    <a:gd name="T70" fmla="*/ 370 w 327"/>
                    <a:gd name="T71" fmla="*/ 154 h 217"/>
                    <a:gd name="T72" fmla="*/ 442 w 327"/>
                    <a:gd name="T73" fmla="*/ 183 h 217"/>
                    <a:gd name="T74" fmla="*/ 461 w 327"/>
                    <a:gd name="T75" fmla="*/ 204 h 217"/>
                    <a:gd name="T76" fmla="*/ 522 w 327"/>
                    <a:gd name="T77" fmla="*/ 173 h 217"/>
                    <a:gd name="T78" fmla="*/ 612 w 327"/>
                    <a:gd name="T79" fmla="*/ 221 h 217"/>
                    <a:gd name="T80" fmla="*/ 667 w 327"/>
                    <a:gd name="T81" fmla="*/ 233 h 217"/>
                    <a:gd name="T82" fmla="*/ 701 w 327"/>
                    <a:gd name="T83" fmla="*/ 233 h 217"/>
                    <a:gd name="T84" fmla="*/ 762 w 327"/>
                    <a:gd name="T85" fmla="*/ 293 h 217"/>
                    <a:gd name="T86" fmla="*/ 825 w 327"/>
                    <a:gd name="T87" fmla="*/ 293 h 217"/>
                    <a:gd name="T88" fmla="*/ 880 w 327"/>
                    <a:gd name="T89" fmla="*/ 343 h 217"/>
                    <a:gd name="T90" fmla="*/ 906 w 327"/>
                    <a:gd name="T91" fmla="*/ 356 h 217"/>
                    <a:gd name="T92" fmla="*/ 968 w 327"/>
                    <a:gd name="T93" fmla="*/ 364 h 217"/>
                    <a:gd name="T94" fmla="*/ 1012 w 327"/>
                    <a:gd name="T95" fmla="*/ 393 h 217"/>
                    <a:gd name="T96" fmla="*/ 1053 w 327"/>
                    <a:gd name="T97" fmla="*/ 445 h 217"/>
                    <a:gd name="T98" fmla="*/ 1077 w 327"/>
                    <a:gd name="T99" fmla="*/ 499 h 217"/>
                    <a:gd name="T100" fmla="*/ 1126 w 327"/>
                    <a:gd name="T101" fmla="*/ 528 h 217"/>
                    <a:gd name="T102" fmla="*/ 1189 w 327"/>
                    <a:gd name="T103" fmla="*/ 555 h 217"/>
                    <a:gd name="T104" fmla="*/ 1209 w 327"/>
                    <a:gd name="T105" fmla="*/ 626 h 217"/>
                    <a:gd name="T106" fmla="*/ 1120 w 327"/>
                    <a:gd name="T107" fmla="*/ 626 h 217"/>
                    <a:gd name="T108" fmla="*/ 1053 w 327"/>
                    <a:gd name="T109" fmla="*/ 686 h 217"/>
                    <a:gd name="T110" fmla="*/ 1049 w 327"/>
                    <a:gd name="T111" fmla="*/ 787 h 217"/>
                    <a:gd name="T112" fmla="*/ 1077 w 327"/>
                    <a:gd name="T113" fmla="*/ 857 h 217"/>
                    <a:gd name="T114" fmla="*/ 126 w 327"/>
                    <a:gd name="T115" fmla="*/ 50 h 217"/>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327" h="217">
                      <a:moveTo>
                        <a:pt x="289" y="203"/>
                      </a:moveTo>
                      <a:lnTo>
                        <a:pt x="284" y="207"/>
                      </a:lnTo>
                      <a:lnTo>
                        <a:pt x="279" y="207"/>
                      </a:lnTo>
                      <a:lnTo>
                        <a:pt x="277" y="210"/>
                      </a:lnTo>
                      <a:lnTo>
                        <a:pt x="275" y="215"/>
                      </a:lnTo>
                      <a:lnTo>
                        <a:pt x="272" y="212"/>
                      </a:lnTo>
                      <a:lnTo>
                        <a:pt x="272" y="215"/>
                      </a:lnTo>
                      <a:lnTo>
                        <a:pt x="270" y="215"/>
                      </a:lnTo>
                      <a:lnTo>
                        <a:pt x="265" y="215"/>
                      </a:lnTo>
                      <a:lnTo>
                        <a:pt x="265" y="217"/>
                      </a:lnTo>
                      <a:lnTo>
                        <a:pt x="263" y="217"/>
                      </a:lnTo>
                      <a:lnTo>
                        <a:pt x="260" y="217"/>
                      </a:lnTo>
                      <a:lnTo>
                        <a:pt x="255" y="215"/>
                      </a:lnTo>
                      <a:lnTo>
                        <a:pt x="255" y="212"/>
                      </a:lnTo>
                      <a:lnTo>
                        <a:pt x="253" y="212"/>
                      </a:lnTo>
                      <a:lnTo>
                        <a:pt x="253" y="210"/>
                      </a:lnTo>
                      <a:lnTo>
                        <a:pt x="251" y="210"/>
                      </a:lnTo>
                      <a:lnTo>
                        <a:pt x="251" y="207"/>
                      </a:lnTo>
                      <a:lnTo>
                        <a:pt x="248" y="207"/>
                      </a:lnTo>
                      <a:lnTo>
                        <a:pt x="248" y="210"/>
                      </a:lnTo>
                      <a:lnTo>
                        <a:pt x="248" y="212"/>
                      </a:lnTo>
                      <a:lnTo>
                        <a:pt x="248" y="210"/>
                      </a:lnTo>
                      <a:lnTo>
                        <a:pt x="246" y="210"/>
                      </a:lnTo>
                      <a:lnTo>
                        <a:pt x="246" y="207"/>
                      </a:lnTo>
                      <a:lnTo>
                        <a:pt x="244" y="207"/>
                      </a:lnTo>
                      <a:lnTo>
                        <a:pt x="241" y="207"/>
                      </a:lnTo>
                      <a:lnTo>
                        <a:pt x="239" y="207"/>
                      </a:lnTo>
                      <a:lnTo>
                        <a:pt x="236" y="207"/>
                      </a:lnTo>
                      <a:lnTo>
                        <a:pt x="234" y="207"/>
                      </a:lnTo>
                      <a:lnTo>
                        <a:pt x="232" y="207"/>
                      </a:lnTo>
                      <a:lnTo>
                        <a:pt x="229" y="205"/>
                      </a:lnTo>
                      <a:lnTo>
                        <a:pt x="229" y="200"/>
                      </a:lnTo>
                      <a:lnTo>
                        <a:pt x="229" y="198"/>
                      </a:lnTo>
                      <a:lnTo>
                        <a:pt x="227" y="196"/>
                      </a:lnTo>
                      <a:lnTo>
                        <a:pt x="229" y="193"/>
                      </a:lnTo>
                      <a:lnTo>
                        <a:pt x="232" y="193"/>
                      </a:lnTo>
                      <a:lnTo>
                        <a:pt x="229" y="191"/>
                      </a:lnTo>
                      <a:lnTo>
                        <a:pt x="229" y="186"/>
                      </a:lnTo>
                      <a:lnTo>
                        <a:pt x="227" y="186"/>
                      </a:lnTo>
                      <a:lnTo>
                        <a:pt x="222" y="181"/>
                      </a:lnTo>
                      <a:lnTo>
                        <a:pt x="222" y="179"/>
                      </a:lnTo>
                      <a:lnTo>
                        <a:pt x="220" y="174"/>
                      </a:lnTo>
                      <a:lnTo>
                        <a:pt x="222" y="172"/>
                      </a:lnTo>
                      <a:lnTo>
                        <a:pt x="224" y="169"/>
                      </a:lnTo>
                      <a:lnTo>
                        <a:pt x="227" y="169"/>
                      </a:lnTo>
                      <a:lnTo>
                        <a:pt x="227" y="167"/>
                      </a:lnTo>
                      <a:lnTo>
                        <a:pt x="227" y="165"/>
                      </a:lnTo>
                      <a:lnTo>
                        <a:pt x="224" y="162"/>
                      </a:lnTo>
                      <a:lnTo>
                        <a:pt x="222" y="162"/>
                      </a:lnTo>
                      <a:lnTo>
                        <a:pt x="217" y="162"/>
                      </a:lnTo>
                      <a:lnTo>
                        <a:pt x="210" y="162"/>
                      </a:lnTo>
                      <a:lnTo>
                        <a:pt x="208" y="162"/>
                      </a:lnTo>
                      <a:lnTo>
                        <a:pt x="205" y="165"/>
                      </a:lnTo>
                      <a:lnTo>
                        <a:pt x="203" y="162"/>
                      </a:lnTo>
                      <a:lnTo>
                        <a:pt x="201" y="162"/>
                      </a:lnTo>
                      <a:lnTo>
                        <a:pt x="198" y="167"/>
                      </a:lnTo>
                      <a:lnTo>
                        <a:pt x="193" y="167"/>
                      </a:lnTo>
                      <a:lnTo>
                        <a:pt x="191" y="162"/>
                      </a:lnTo>
                      <a:lnTo>
                        <a:pt x="193" y="160"/>
                      </a:lnTo>
                      <a:lnTo>
                        <a:pt x="191" y="157"/>
                      </a:lnTo>
                      <a:lnTo>
                        <a:pt x="193" y="157"/>
                      </a:lnTo>
                      <a:lnTo>
                        <a:pt x="191" y="155"/>
                      </a:lnTo>
                      <a:lnTo>
                        <a:pt x="191" y="153"/>
                      </a:lnTo>
                      <a:lnTo>
                        <a:pt x="186" y="150"/>
                      </a:lnTo>
                      <a:lnTo>
                        <a:pt x="184" y="150"/>
                      </a:lnTo>
                      <a:lnTo>
                        <a:pt x="182" y="150"/>
                      </a:lnTo>
                      <a:lnTo>
                        <a:pt x="179" y="150"/>
                      </a:lnTo>
                      <a:lnTo>
                        <a:pt x="177" y="150"/>
                      </a:lnTo>
                      <a:lnTo>
                        <a:pt x="172" y="150"/>
                      </a:lnTo>
                      <a:lnTo>
                        <a:pt x="167" y="150"/>
                      </a:lnTo>
                      <a:lnTo>
                        <a:pt x="165" y="153"/>
                      </a:lnTo>
                      <a:lnTo>
                        <a:pt x="162" y="153"/>
                      </a:lnTo>
                      <a:lnTo>
                        <a:pt x="160" y="153"/>
                      </a:lnTo>
                      <a:lnTo>
                        <a:pt x="155" y="153"/>
                      </a:lnTo>
                      <a:lnTo>
                        <a:pt x="155" y="155"/>
                      </a:lnTo>
                      <a:lnTo>
                        <a:pt x="155" y="157"/>
                      </a:lnTo>
                      <a:lnTo>
                        <a:pt x="153" y="157"/>
                      </a:lnTo>
                      <a:lnTo>
                        <a:pt x="153" y="160"/>
                      </a:lnTo>
                      <a:lnTo>
                        <a:pt x="148" y="160"/>
                      </a:lnTo>
                      <a:lnTo>
                        <a:pt x="146" y="162"/>
                      </a:lnTo>
                      <a:lnTo>
                        <a:pt x="146" y="160"/>
                      </a:lnTo>
                      <a:lnTo>
                        <a:pt x="143" y="160"/>
                      </a:lnTo>
                      <a:lnTo>
                        <a:pt x="141" y="160"/>
                      </a:lnTo>
                      <a:lnTo>
                        <a:pt x="139" y="160"/>
                      </a:lnTo>
                      <a:lnTo>
                        <a:pt x="139" y="162"/>
                      </a:lnTo>
                      <a:lnTo>
                        <a:pt x="139" y="165"/>
                      </a:lnTo>
                      <a:lnTo>
                        <a:pt x="139" y="167"/>
                      </a:lnTo>
                      <a:lnTo>
                        <a:pt x="139" y="169"/>
                      </a:lnTo>
                      <a:lnTo>
                        <a:pt x="139" y="172"/>
                      </a:lnTo>
                      <a:lnTo>
                        <a:pt x="139" y="174"/>
                      </a:lnTo>
                      <a:lnTo>
                        <a:pt x="136" y="176"/>
                      </a:lnTo>
                      <a:lnTo>
                        <a:pt x="134" y="176"/>
                      </a:lnTo>
                      <a:lnTo>
                        <a:pt x="131" y="179"/>
                      </a:lnTo>
                      <a:lnTo>
                        <a:pt x="131" y="181"/>
                      </a:lnTo>
                      <a:lnTo>
                        <a:pt x="131" y="184"/>
                      </a:lnTo>
                      <a:lnTo>
                        <a:pt x="129" y="184"/>
                      </a:lnTo>
                      <a:lnTo>
                        <a:pt x="129" y="191"/>
                      </a:lnTo>
                      <a:lnTo>
                        <a:pt x="127" y="191"/>
                      </a:lnTo>
                      <a:lnTo>
                        <a:pt x="124" y="196"/>
                      </a:lnTo>
                      <a:lnTo>
                        <a:pt x="122" y="193"/>
                      </a:lnTo>
                      <a:lnTo>
                        <a:pt x="119" y="193"/>
                      </a:lnTo>
                      <a:lnTo>
                        <a:pt x="117" y="193"/>
                      </a:lnTo>
                      <a:lnTo>
                        <a:pt x="115" y="193"/>
                      </a:lnTo>
                      <a:lnTo>
                        <a:pt x="115" y="191"/>
                      </a:lnTo>
                      <a:lnTo>
                        <a:pt x="110" y="193"/>
                      </a:lnTo>
                      <a:lnTo>
                        <a:pt x="108" y="193"/>
                      </a:lnTo>
                      <a:lnTo>
                        <a:pt x="105" y="193"/>
                      </a:lnTo>
                      <a:lnTo>
                        <a:pt x="105" y="196"/>
                      </a:lnTo>
                      <a:lnTo>
                        <a:pt x="100" y="193"/>
                      </a:lnTo>
                      <a:lnTo>
                        <a:pt x="98" y="191"/>
                      </a:lnTo>
                      <a:lnTo>
                        <a:pt x="96" y="191"/>
                      </a:lnTo>
                      <a:lnTo>
                        <a:pt x="93" y="191"/>
                      </a:lnTo>
                      <a:lnTo>
                        <a:pt x="91" y="191"/>
                      </a:lnTo>
                      <a:lnTo>
                        <a:pt x="88" y="191"/>
                      </a:lnTo>
                      <a:lnTo>
                        <a:pt x="86" y="191"/>
                      </a:lnTo>
                      <a:lnTo>
                        <a:pt x="86" y="186"/>
                      </a:lnTo>
                      <a:lnTo>
                        <a:pt x="84" y="184"/>
                      </a:lnTo>
                      <a:lnTo>
                        <a:pt x="88" y="179"/>
                      </a:lnTo>
                      <a:lnTo>
                        <a:pt x="91" y="176"/>
                      </a:lnTo>
                      <a:lnTo>
                        <a:pt x="91" y="174"/>
                      </a:lnTo>
                      <a:lnTo>
                        <a:pt x="91" y="172"/>
                      </a:lnTo>
                      <a:lnTo>
                        <a:pt x="93" y="172"/>
                      </a:lnTo>
                      <a:lnTo>
                        <a:pt x="96" y="169"/>
                      </a:lnTo>
                      <a:lnTo>
                        <a:pt x="96" y="167"/>
                      </a:lnTo>
                      <a:lnTo>
                        <a:pt x="96" y="165"/>
                      </a:lnTo>
                      <a:lnTo>
                        <a:pt x="96" y="162"/>
                      </a:lnTo>
                      <a:lnTo>
                        <a:pt x="93" y="160"/>
                      </a:lnTo>
                      <a:lnTo>
                        <a:pt x="91" y="157"/>
                      </a:lnTo>
                      <a:lnTo>
                        <a:pt x="86" y="157"/>
                      </a:lnTo>
                      <a:lnTo>
                        <a:pt x="86" y="160"/>
                      </a:lnTo>
                      <a:lnTo>
                        <a:pt x="84" y="157"/>
                      </a:lnTo>
                      <a:lnTo>
                        <a:pt x="81" y="157"/>
                      </a:lnTo>
                      <a:lnTo>
                        <a:pt x="79" y="160"/>
                      </a:lnTo>
                      <a:lnTo>
                        <a:pt x="77" y="162"/>
                      </a:lnTo>
                      <a:lnTo>
                        <a:pt x="77" y="165"/>
                      </a:lnTo>
                      <a:lnTo>
                        <a:pt x="77" y="167"/>
                      </a:lnTo>
                      <a:lnTo>
                        <a:pt x="74" y="169"/>
                      </a:lnTo>
                      <a:lnTo>
                        <a:pt x="77" y="172"/>
                      </a:lnTo>
                      <a:lnTo>
                        <a:pt x="77" y="176"/>
                      </a:lnTo>
                      <a:lnTo>
                        <a:pt x="77" y="181"/>
                      </a:lnTo>
                      <a:lnTo>
                        <a:pt x="74" y="181"/>
                      </a:lnTo>
                      <a:lnTo>
                        <a:pt x="72" y="184"/>
                      </a:lnTo>
                      <a:lnTo>
                        <a:pt x="69" y="181"/>
                      </a:lnTo>
                      <a:lnTo>
                        <a:pt x="62" y="186"/>
                      </a:lnTo>
                      <a:lnTo>
                        <a:pt x="62" y="188"/>
                      </a:lnTo>
                      <a:lnTo>
                        <a:pt x="60" y="188"/>
                      </a:lnTo>
                      <a:lnTo>
                        <a:pt x="60" y="191"/>
                      </a:lnTo>
                      <a:lnTo>
                        <a:pt x="55" y="191"/>
                      </a:lnTo>
                      <a:lnTo>
                        <a:pt x="55" y="188"/>
                      </a:lnTo>
                      <a:lnTo>
                        <a:pt x="50" y="188"/>
                      </a:lnTo>
                      <a:lnTo>
                        <a:pt x="50" y="184"/>
                      </a:lnTo>
                      <a:lnTo>
                        <a:pt x="48" y="179"/>
                      </a:lnTo>
                      <a:lnTo>
                        <a:pt x="48" y="176"/>
                      </a:lnTo>
                      <a:lnTo>
                        <a:pt x="48" y="174"/>
                      </a:lnTo>
                      <a:lnTo>
                        <a:pt x="46" y="172"/>
                      </a:lnTo>
                      <a:lnTo>
                        <a:pt x="46" y="169"/>
                      </a:lnTo>
                      <a:lnTo>
                        <a:pt x="46" y="167"/>
                      </a:lnTo>
                      <a:lnTo>
                        <a:pt x="43" y="167"/>
                      </a:lnTo>
                      <a:lnTo>
                        <a:pt x="41" y="169"/>
                      </a:lnTo>
                      <a:lnTo>
                        <a:pt x="38" y="169"/>
                      </a:lnTo>
                      <a:lnTo>
                        <a:pt x="34" y="169"/>
                      </a:lnTo>
                      <a:lnTo>
                        <a:pt x="31" y="169"/>
                      </a:lnTo>
                      <a:lnTo>
                        <a:pt x="29" y="169"/>
                      </a:lnTo>
                      <a:lnTo>
                        <a:pt x="26" y="167"/>
                      </a:lnTo>
                      <a:lnTo>
                        <a:pt x="24" y="167"/>
                      </a:lnTo>
                      <a:lnTo>
                        <a:pt x="22" y="169"/>
                      </a:lnTo>
                      <a:lnTo>
                        <a:pt x="19" y="157"/>
                      </a:lnTo>
                      <a:lnTo>
                        <a:pt x="17" y="155"/>
                      </a:lnTo>
                      <a:lnTo>
                        <a:pt x="15" y="155"/>
                      </a:lnTo>
                      <a:lnTo>
                        <a:pt x="15" y="153"/>
                      </a:lnTo>
                      <a:lnTo>
                        <a:pt x="12" y="155"/>
                      </a:lnTo>
                      <a:lnTo>
                        <a:pt x="12" y="153"/>
                      </a:lnTo>
                      <a:lnTo>
                        <a:pt x="10" y="150"/>
                      </a:lnTo>
                      <a:lnTo>
                        <a:pt x="10" y="145"/>
                      </a:lnTo>
                      <a:lnTo>
                        <a:pt x="7" y="143"/>
                      </a:lnTo>
                      <a:lnTo>
                        <a:pt x="10" y="143"/>
                      </a:lnTo>
                      <a:lnTo>
                        <a:pt x="7" y="143"/>
                      </a:lnTo>
                      <a:lnTo>
                        <a:pt x="5" y="141"/>
                      </a:lnTo>
                      <a:lnTo>
                        <a:pt x="5" y="138"/>
                      </a:lnTo>
                      <a:lnTo>
                        <a:pt x="3" y="136"/>
                      </a:lnTo>
                      <a:lnTo>
                        <a:pt x="0" y="134"/>
                      </a:lnTo>
                      <a:lnTo>
                        <a:pt x="5" y="134"/>
                      </a:lnTo>
                      <a:lnTo>
                        <a:pt x="5" y="131"/>
                      </a:lnTo>
                      <a:lnTo>
                        <a:pt x="7" y="131"/>
                      </a:lnTo>
                      <a:lnTo>
                        <a:pt x="7" y="129"/>
                      </a:lnTo>
                      <a:lnTo>
                        <a:pt x="7" y="126"/>
                      </a:lnTo>
                      <a:lnTo>
                        <a:pt x="7" y="124"/>
                      </a:lnTo>
                      <a:lnTo>
                        <a:pt x="10" y="122"/>
                      </a:lnTo>
                      <a:lnTo>
                        <a:pt x="10" y="119"/>
                      </a:lnTo>
                      <a:lnTo>
                        <a:pt x="7" y="115"/>
                      </a:lnTo>
                      <a:lnTo>
                        <a:pt x="10" y="112"/>
                      </a:lnTo>
                      <a:lnTo>
                        <a:pt x="10" y="110"/>
                      </a:lnTo>
                      <a:lnTo>
                        <a:pt x="10" y="107"/>
                      </a:lnTo>
                      <a:lnTo>
                        <a:pt x="7" y="103"/>
                      </a:lnTo>
                      <a:lnTo>
                        <a:pt x="7" y="100"/>
                      </a:lnTo>
                      <a:lnTo>
                        <a:pt x="5" y="100"/>
                      </a:lnTo>
                      <a:lnTo>
                        <a:pt x="7" y="98"/>
                      </a:lnTo>
                      <a:lnTo>
                        <a:pt x="10" y="95"/>
                      </a:lnTo>
                      <a:lnTo>
                        <a:pt x="7" y="95"/>
                      </a:lnTo>
                      <a:lnTo>
                        <a:pt x="5" y="93"/>
                      </a:lnTo>
                      <a:lnTo>
                        <a:pt x="5" y="88"/>
                      </a:lnTo>
                      <a:lnTo>
                        <a:pt x="10" y="88"/>
                      </a:lnTo>
                      <a:lnTo>
                        <a:pt x="17" y="86"/>
                      </a:lnTo>
                      <a:lnTo>
                        <a:pt x="17" y="84"/>
                      </a:lnTo>
                      <a:lnTo>
                        <a:pt x="15" y="84"/>
                      </a:lnTo>
                      <a:lnTo>
                        <a:pt x="12" y="79"/>
                      </a:lnTo>
                      <a:lnTo>
                        <a:pt x="10" y="79"/>
                      </a:lnTo>
                      <a:lnTo>
                        <a:pt x="7" y="79"/>
                      </a:lnTo>
                      <a:lnTo>
                        <a:pt x="10" y="74"/>
                      </a:lnTo>
                      <a:lnTo>
                        <a:pt x="10" y="72"/>
                      </a:lnTo>
                      <a:lnTo>
                        <a:pt x="7" y="72"/>
                      </a:lnTo>
                      <a:lnTo>
                        <a:pt x="7" y="69"/>
                      </a:lnTo>
                      <a:lnTo>
                        <a:pt x="10" y="69"/>
                      </a:lnTo>
                      <a:lnTo>
                        <a:pt x="10" y="67"/>
                      </a:lnTo>
                      <a:lnTo>
                        <a:pt x="12" y="69"/>
                      </a:lnTo>
                      <a:lnTo>
                        <a:pt x="12" y="72"/>
                      </a:lnTo>
                      <a:lnTo>
                        <a:pt x="12" y="74"/>
                      </a:lnTo>
                      <a:lnTo>
                        <a:pt x="12" y="76"/>
                      </a:lnTo>
                      <a:lnTo>
                        <a:pt x="15" y="79"/>
                      </a:lnTo>
                      <a:lnTo>
                        <a:pt x="15" y="81"/>
                      </a:lnTo>
                      <a:lnTo>
                        <a:pt x="17" y="84"/>
                      </a:lnTo>
                      <a:lnTo>
                        <a:pt x="19" y="81"/>
                      </a:lnTo>
                      <a:lnTo>
                        <a:pt x="17" y="79"/>
                      </a:lnTo>
                      <a:lnTo>
                        <a:pt x="17" y="72"/>
                      </a:lnTo>
                      <a:lnTo>
                        <a:pt x="17" y="69"/>
                      </a:lnTo>
                      <a:lnTo>
                        <a:pt x="17" y="67"/>
                      </a:lnTo>
                      <a:lnTo>
                        <a:pt x="17" y="62"/>
                      </a:lnTo>
                      <a:lnTo>
                        <a:pt x="19" y="60"/>
                      </a:lnTo>
                      <a:lnTo>
                        <a:pt x="17" y="55"/>
                      </a:lnTo>
                      <a:lnTo>
                        <a:pt x="17" y="53"/>
                      </a:lnTo>
                      <a:lnTo>
                        <a:pt x="15" y="50"/>
                      </a:lnTo>
                      <a:lnTo>
                        <a:pt x="12" y="50"/>
                      </a:lnTo>
                      <a:lnTo>
                        <a:pt x="10" y="50"/>
                      </a:lnTo>
                      <a:lnTo>
                        <a:pt x="10" y="48"/>
                      </a:lnTo>
                      <a:lnTo>
                        <a:pt x="10" y="45"/>
                      </a:lnTo>
                      <a:lnTo>
                        <a:pt x="12" y="43"/>
                      </a:lnTo>
                      <a:lnTo>
                        <a:pt x="12" y="41"/>
                      </a:lnTo>
                      <a:lnTo>
                        <a:pt x="15" y="38"/>
                      </a:lnTo>
                      <a:lnTo>
                        <a:pt x="12" y="38"/>
                      </a:lnTo>
                      <a:lnTo>
                        <a:pt x="15" y="36"/>
                      </a:lnTo>
                      <a:lnTo>
                        <a:pt x="15" y="33"/>
                      </a:lnTo>
                      <a:lnTo>
                        <a:pt x="12" y="33"/>
                      </a:lnTo>
                      <a:lnTo>
                        <a:pt x="10" y="31"/>
                      </a:lnTo>
                      <a:lnTo>
                        <a:pt x="10" y="33"/>
                      </a:lnTo>
                      <a:lnTo>
                        <a:pt x="7" y="33"/>
                      </a:lnTo>
                      <a:lnTo>
                        <a:pt x="5" y="33"/>
                      </a:lnTo>
                      <a:lnTo>
                        <a:pt x="3" y="33"/>
                      </a:lnTo>
                      <a:lnTo>
                        <a:pt x="0" y="31"/>
                      </a:lnTo>
                      <a:lnTo>
                        <a:pt x="3" y="31"/>
                      </a:lnTo>
                      <a:lnTo>
                        <a:pt x="5" y="29"/>
                      </a:lnTo>
                      <a:lnTo>
                        <a:pt x="7" y="26"/>
                      </a:lnTo>
                      <a:lnTo>
                        <a:pt x="10" y="24"/>
                      </a:lnTo>
                      <a:lnTo>
                        <a:pt x="12" y="22"/>
                      </a:lnTo>
                      <a:lnTo>
                        <a:pt x="12" y="19"/>
                      </a:lnTo>
                      <a:lnTo>
                        <a:pt x="15" y="17"/>
                      </a:lnTo>
                      <a:lnTo>
                        <a:pt x="17" y="17"/>
                      </a:lnTo>
                      <a:lnTo>
                        <a:pt x="17" y="14"/>
                      </a:lnTo>
                      <a:lnTo>
                        <a:pt x="17" y="12"/>
                      </a:lnTo>
                      <a:lnTo>
                        <a:pt x="15" y="7"/>
                      </a:lnTo>
                      <a:lnTo>
                        <a:pt x="12" y="5"/>
                      </a:lnTo>
                      <a:lnTo>
                        <a:pt x="12" y="2"/>
                      </a:lnTo>
                      <a:lnTo>
                        <a:pt x="12" y="0"/>
                      </a:lnTo>
                      <a:lnTo>
                        <a:pt x="15" y="2"/>
                      </a:lnTo>
                      <a:lnTo>
                        <a:pt x="22" y="2"/>
                      </a:lnTo>
                      <a:lnTo>
                        <a:pt x="24" y="2"/>
                      </a:lnTo>
                      <a:lnTo>
                        <a:pt x="26" y="5"/>
                      </a:lnTo>
                      <a:lnTo>
                        <a:pt x="26" y="0"/>
                      </a:lnTo>
                      <a:lnTo>
                        <a:pt x="29" y="0"/>
                      </a:lnTo>
                      <a:lnTo>
                        <a:pt x="31" y="0"/>
                      </a:lnTo>
                      <a:lnTo>
                        <a:pt x="34" y="0"/>
                      </a:lnTo>
                      <a:lnTo>
                        <a:pt x="34" y="2"/>
                      </a:lnTo>
                      <a:lnTo>
                        <a:pt x="36" y="2"/>
                      </a:lnTo>
                      <a:lnTo>
                        <a:pt x="36" y="0"/>
                      </a:lnTo>
                      <a:lnTo>
                        <a:pt x="41" y="2"/>
                      </a:lnTo>
                      <a:lnTo>
                        <a:pt x="43" y="2"/>
                      </a:lnTo>
                      <a:lnTo>
                        <a:pt x="46" y="2"/>
                      </a:lnTo>
                      <a:lnTo>
                        <a:pt x="48" y="5"/>
                      </a:lnTo>
                      <a:lnTo>
                        <a:pt x="48" y="7"/>
                      </a:lnTo>
                      <a:lnTo>
                        <a:pt x="53" y="7"/>
                      </a:lnTo>
                      <a:lnTo>
                        <a:pt x="53" y="5"/>
                      </a:lnTo>
                      <a:lnTo>
                        <a:pt x="55" y="5"/>
                      </a:lnTo>
                      <a:lnTo>
                        <a:pt x="55" y="7"/>
                      </a:lnTo>
                      <a:lnTo>
                        <a:pt x="57" y="7"/>
                      </a:lnTo>
                      <a:lnTo>
                        <a:pt x="55" y="5"/>
                      </a:lnTo>
                      <a:lnTo>
                        <a:pt x="57" y="5"/>
                      </a:lnTo>
                      <a:lnTo>
                        <a:pt x="60" y="2"/>
                      </a:lnTo>
                      <a:lnTo>
                        <a:pt x="62" y="2"/>
                      </a:lnTo>
                      <a:lnTo>
                        <a:pt x="65" y="5"/>
                      </a:lnTo>
                      <a:lnTo>
                        <a:pt x="65" y="7"/>
                      </a:lnTo>
                      <a:lnTo>
                        <a:pt x="65" y="10"/>
                      </a:lnTo>
                      <a:lnTo>
                        <a:pt x="65" y="12"/>
                      </a:lnTo>
                      <a:lnTo>
                        <a:pt x="67" y="12"/>
                      </a:lnTo>
                      <a:lnTo>
                        <a:pt x="69" y="10"/>
                      </a:lnTo>
                      <a:lnTo>
                        <a:pt x="69" y="12"/>
                      </a:lnTo>
                      <a:lnTo>
                        <a:pt x="69" y="14"/>
                      </a:lnTo>
                      <a:lnTo>
                        <a:pt x="69" y="17"/>
                      </a:lnTo>
                      <a:lnTo>
                        <a:pt x="65" y="19"/>
                      </a:lnTo>
                      <a:lnTo>
                        <a:pt x="67" y="22"/>
                      </a:lnTo>
                      <a:lnTo>
                        <a:pt x="69" y="24"/>
                      </a:lnTo>
                      <a:lnTo>
                        <a:pt x="69" y="26"/>
                      </a:lnTo>
                      <a:lnTo>
                        <a:pt x="72" y="26"/>
                      </a:lnTo>
                      <a:lnTo>
                        <a:pt x="72" y="24"/>
                      </a:lnTo>
                      <a:lnTo>
                        <a:pt x="72" y="22"/>
                      </a:lnTo>
                      <a:lnTo>
                        <a:pt x="74" y="24"/>
                      </a:lnTo>
                      <a:lnTo>
                        <a:pt x="77" y="22"/>
                      </a:lnTo>
                      <a:lnTo>
                        <a:pt x="77" y="19"/>
                      </a:lnTo>
                      <a:lnTo>
                        <a:pt x="79" y="19"/>
                      </a:lnTo>
                      <a:lnTo>
                        <a:pt x="81" y="14"/>
                      </a:lnTo>
                      <a:lnTo>
                        <a:pt x="81" y="12"/>
                      </a:lnTo>
                      <a:lnTo>
                        <a:pt x="84" y="7"/>
                      </a:lnTo>
                      <a:lnTo>
                        <a:pt x="86" y="5"/>
                      </a:lnTo>
                      <a:lnTo>
                        <a:pt x="88" y="7"/>
                      </a:lnTo>
                      <a:lnTo>
                        <a:pt x="91" y="7"/>
                      </a:lnTo>
                      <a:lnTo>
                        <a:pt x="91" y="10"/>
                      </a:lnTo>
                      <a:lnTo>
                        <a:pt x="93" y="12"/>
                      </a:lnTo>
                      <a:lnTo>
                        <a:pt x="96" y="12"/>
                      </a:lnTo>
                      <a:lnTo>
                        <a:pt x="100" y="14"/>
                      </a:lnTo>
                      <a:lnTo>
                        <a:pt x="100" y="19"/>
                      </a:lnTo>
                      <a:lnTo>
                        <a:pt x="100" y="26"/>
                      </a:lnTo>
                      <a:lnTo>
                        <a:pt x="98" y="31"/>
                      </a:lnTo>
                      <a:lnTo>
                        <a:pt x="96" y="38"/>
                      </a:lnTo>
                      <a:lnTo>
                        <a:pt x="98" y="38"/>
                      </a:lnTo>
                      <a:lnTo>
                        <a:pt x="100" y="38"/>
                      </a:lnTo>
                      <a:lnTo>
                        <a:pt x="100" y="36"/>
                      </a:lnTo>
                      <a:lnTo>
                        <a:pt x="103" y="36"/>
                      </a:lnTo>
                      <a:lnTo>
                        <a:pt x="103" y="41"/>
                      </a:lnTo>
                      <a:lnTo>
                        <a:pt x="105" y="41"/>
                      </a:lnTo>
                      <a:lnTo>
                        <a:pt x="108" y="43"/>
                      </a:lnTo>
                      <a:lnTo>
                        <a:pt x="110" y="48"/>
                      </a:lnTo>
                      <a:lnTo>
                        <a:pt x="112" y="48"/>
                      </a:lnTo>
                      <a:lnTo>
                        <a:pt x="112" y="45"/>
                      </a:lnTo>
                      <a:lnTo>
                        <a:pt x="117" y="45"/>
                      </a:lnTo>
                      <a:lnTo>
                        <a:pt x="119" y="43"/>
                      </a:lnTo>
                      <a:lnTo>
                        <a:pt x="122" y="45"/>
                      </a:lnTo>
                      <a:lnTo>
                        <a:pt x="122" y="48"/>
                      </a:lnTo>
                      <a:lnTo>
                        <a:pt x="119" y="48"/>
                      </a:lnTo>
                      <a:lnTo>
                        <a:pt x="119" y="50"/>
                      </a:lnTo>
                      <a:lnTo>
                        <a:pt x="119" y="53"/>
                      </a:lnTo>
                      <a:lnTo>
                        <a:pt x="122" y="53"/>
                      </a:lnTo>
                      <a:lnTo>
                        <a:pt x="122" y="50"/>
                      </a:lnTo>
                      <a:lnTo>
                        <a:pt x="122" y="48"/>
                      </a:lnTo>
                      <a:lnTo>
                        <a:pt x="124" y="48"/>
                      </a:lnTo>
                      <a:lnTo>
                        <a:pt x="127" y="45"/>
                      </a:lnTo>
                      <a:lnTo>
                        <a:pt x="129" y="48"/>
                      </a:lnTo>
                      <a:lnTo>
                        <a:pt x="136" y="48"/>
                      </a:lnTo>
                      <a:lnTo>
                        <a:pt x="134" y="45"/>
                      </a:lnTo>
                      <a:lnTo>
                        <a:pt x="136" y="41"/>
                      </a:lnTo>
                      <a:lnTo>
                        <a:pt x="139" y="41"/>
                      </a:lnTo>
                      <a:lnTo>
                        <a:pt x="139" y="38"/>
                      </a:lnTo>
                      <a:lnTo>
                        <a:pt x="141" y="38"/>
                      </a:lnTo>
                      <a:lnTo>
                        <a:pt x="141" y="41"/>
                      </a:lnTo>
                      <a:lnTo>
                        <a:pt x="139" y="43"/>
                      </a:lnTo>
                      <a:lnTo>
                        <a:pt x="139" y="45"/>
                      </a:lnTo>
                      <a:lnTo>
                        <a:pt x="148" y="48"/>
                      </a:lnTo>
                      <a:lnTo>
                        <a:pt x="148" y="45"/>
                      </a:lnTo>
                      <a:lnTo>
                        <a:pt x="153" y="43"/>
                      </a:lnTo>
                      <a:lnTo>
                        <a:pt x="155" y="45"/>
                      </a:lnTo>
                      <a:lnTo>
                        <a:pt x="160" y="48"/>
                      </a:lnTo>
                      <a:lnTo>
                        <a:pt x="160" y="45"/>
                      </a:lnTo>
                      <a:lnTo>
                        <a:pt x="165" y="53"/>
                      </a:lnTo>
                      <a:lnTo>
                        <a:pt x="165" y="50"/>
                      </a:lnTo>
                      <a:lnTo>
                        <a:pt x="167" y="53"/>
                      </a:lnTo>
                      <a:lnTo>
                        <a:pt x="170" y="50"/>
                      </a:lnTo>
                      <a:lnTo>
                        <a:pt x="172" y="53"/>
                      </a:lnTo>
                      <a:lnTo>
                        <a:pt x="172" y="55"/>
                      </a:lnTo>
                      <a:lnTo>
                        <a:pt x="174" y="53"/>
                      </a:lnTo>
                      <a:lnTo>
                        <a:pt x="177" y="57"/>
                      </a:lnTo>
                      <a:lnTo>
                        <a:pt x="179" y="57"/>
                      </a:lnTo>
                      <a:lnTo>
                        <a:pt x="179" y="55"/>
                      </a:lnTo>
                      <a:lnTo>
                        <a:pt x="179" y="53"/>
                      </a:lnTo>
                      <a:lnTo>
                        <a:pt x="182" y="53"/>
                      </a:lnTo>
                      <a:lnTo>
                        <a:pt x="184" y="55"/>
                      </a:lnTo>
                      <a:lnTo>
                        <a:pt x="186" y="55"/>
                      </a:lnTo>
                      <a:lnTo>
                        <a:pt x="189" y="55"/>
                      </a:lnTo>
                      <a:lnTo>
                        <a:pt x="186" y="55"/>
                      </a:lnTo>
                      <a:lnTo>
                        <a:pt x="186" y="53"/>
                      </a:lnTo>
                      <a:lnTo>
                        <a:pt x="189" y="53"/>
                      </a:lnTo>
                      <a:lnTo>
                        <a:pt x="189" y="55"/>
                      </a:lnTo>
                      <a:lnTo>
                        <a:pt x="191" y="55"/>
                      </a:lnTo>
                      <a:lnTo>
                        <a:pt x="193" y="60"/>
                      </a:lnTo>
                      <a:lnTo>
                        <a:pt x="196" y="57"/>
                      </a:lnTo>
                      <a:lnTo>
                        <a:pt x="201" y="62"/>
                      </a:lnTo>
                      <a:lnTo>
                        <a:pt x="201" y="64"/>
                      </a:lnTo>
                      <a:lnTo>
                        <a:pt x="203" y="64"/>
                      </a:lnTo>
                      <a:lnTo>
                        <a:pt x="205" y="64"/>
                      </a:lnTo>
                      <a:lnTo>
                        <a:pt x="208" y="67"/>
                      </a:lnTo>
                      <a:lnTo>
                        <a:pt x="205" y="69"/>
                      </a:lnTo>
                      <a:lnTo>
                        <a:pt x="208" y="69"/>
                      </a:lnTo>
                      <a:lnTo>
                        <a:pt x="210" y="67"/>
                      </a:lnTo>
                      <a:lnTo>
                        <a:pt x="213" y="67"/>
                      </a:lnTo>
                      <a:lnTo>
                        <a:pt x="213" y="69"/>
                      </a:lnTo>
                      <a:lnTo>
                        <a:pt x="215" y="69"/>
                      </a:lnTo>
                      <a:lnTo>
                        <a:pt x="217" y="69"/>
                      </a:lnTo>
                      <a:lnTo>
                        <a:pt x="220" y="69"/>
                      </a:lnTo>
                      <a:lnTo>
                        <a:pt x="220" y="67"/>
                      </a:lnTo>
                      <a:lnTo>
                        <a:pt x="222" y="69"/>
                      </a:lnTo>
                      <a:lnTo>
                        <a:pt x="222" y="67"/>
                      </a:lnTo>
                      <a:lnTo>
                        <a:pt x="224" y="67"/>
                      </a:lnTo>
                      <a:lnTo>
                        <a:pt x="227" y="67"/>
                      </a:lnTo>
                      <a:lnTo>
                        <a:pt x="229" y="67"/>
                      </a:lnTo>
                      <a:lnTo>
                        <a:pt x="232" y="69"/>
                      </a:lnTo>
                      <a:lnTo>
                        <a:pt x="229" y="74"/>
                      </a:lnTo>
                      <a:lnTo>
                        <a:pt x="234" y="76"/>
                      </a:lnTo>
                      <a:lnTo>
                        <a:pt x="234" y="79"/>
                      </a:lnTo>
                      <a:lnTo>
                        <a:pt x="236" y="81"/>
                      </a:lnTo>
                      <a:lnTo>
                        <a:pt x="236" y="84"/>
                      </a:lnTo>
                      <a:lnTo>
                        <a:pt x="234" y="84"/>
                      </a:lnTo>
                      <a:lnTo>
                        <a:pt x="234" y="86"/>
                      </a:lnTo>
                      <a:lnTo>
                        <a:pt x="234" y="88"/>
                      </a:lnTo>
                      <a:lnTo>
                        <a:pt x="239" y="91"/>
                      </a:lnTo>
                      <a:lnTo>
                        <a:pt x="241" y="88"/>
                      </a:lnTo>
                      <a:lnTo>
                        <a:pt x="244" y="88"/>
                      </a:lnTo>
                      <a:lnTo>
                        <a:pt x="244" y="86"/>
                      </a:lnTo>
                      <a:lnTo>
                        <a:pt x="244" y="84"/>
                      </a:lnTo>
                      <a:lnTo>
                        <a:pt x="248" y="84"/>
                      </a:lnTo>
                      <a:lnTo>
                        <a:pt x="251" y="84"/>
                      </a:lnTo>
                      <a:lnTo>
                        <a:pt x="251" y="81"/>
                      </a:lnTo>
                      <a:lnTo>
                        <a:pt x="251" y="84"/>
                      </a:lnTo>
                      <a:lnTo>
                        <a:pt x="253" y="84"/>
                      </a:lnTo>
                      <a:lnTo>
                        <a:pt x="255" y="84"/>
                      </a:lnTo>
                      <a:lnTo>
                        <a:pt x="258" y="86"/>
                      </a:lnTo>
                      <a:lnTo>
                        <a:pt x="258" y="88"/>
                      </a:lnTo>
                      <a:lnTo>
                        <a:pt x="260" y="86"/>
                      </a:lnTo>
                      <a:lnTo>
                        <a:pt x="263" y="88"/>
                      </a:lnTo>
                      <a:lnTo>
                        <a:pt x="260" y="88"/>
                      </a:lnTo>
                      <a:lnTo>
                        <a:pt x="263" y="91"/>
                      </a:lnTo>
                      <a:lnTo>
                        <a:pt x="260" y="91"/>
                      </a:lnTo>
                      <a:lnTo>
                        <a:pt x="263" y="93"/>
                      </a:lnTo>
                      <a:lnTo>
                        <a:pt x="265" y="91"/>
                      </a:lnTo>
                      <a:lnTo>
                        <a:pt x="267" y="91"/>
                      </a:lnTo>
                      <a:lnTo>
                        <a:pt x="270" y="95"/>
                      </a:lnTo>
                      <a:lnTo>
                        <a:pt x="272" y="93"/>
                      </a:lnTo>
                      <a:lnTo>
                        <a:pt x="272" y="95"/>
                      </a:lnTo>
                      <a:lnTo>
                        <a:pt x="272" y="98"/>
                      </a:lnTo>
                      <a:lnTo>
                        <a:pt x="275" y="98"/>
                      </a:lnTo>
                      <a:lnTo>
                        <a:pt x="275" y="100"/>
                      </a:lnTo>
                      <a:lnTo>
                        <a:pt x="275" y="103"/>
                      </a:lnTo>
                      <a:lnTo>
                        <a:pt x="277" y="105"/>
                      </a:lnTo>
                      <a:lnTo>
                        <a:pt x="279" y="105"/>
                      </a:lnTo>
                      <a:lnTo>
                        <a:pt x="282" y="105"/>
                      </a:lnTo>
                      <a:lnTo>
                        <a:pt x="284" y="105"/>
                      </a:lnTo>
                      <a:lnTo>
                        <a:pt x="284" y="107"/>
                      </a:lnTo>
                      <a:lnTo>
                        <a:pt x="284" y="110"/>
                      </a:lnTo>
                      <a:lnTo>
                        <a:pt x="284" y="112"/>
                      </a:lnTo>
                      <a:lnTo>
                        <a:pt x="282" y="115"/>
                      </a:lnTo>
                      <a:lnTo>
                        <a:pt x="284" y="117"/>
                      </a:lnTo>
                      <a:lnTo>
                        <a:pt x="286" y="117"/>
                      </a:lnTo>
                      <a:lnTo>
                        <a:pt x="286" y="115"/>
                      </a:lnTo>
                      <a:lnTo>
                        <a:pt x="289" y="115"/>
                      </a:lnTo>
                      <a:lnTo>
                        <a:pt x="289" y="117"/>
                      </a:lnTo>
                      <a:lnTo>
                        <a:pt x="291" y="117"/>
                      </a:lnTo>
                      <a:lnTo>
                        <a:pt x="294" y="119"/>
                      </a:lnTo>
                      <a:lnTo>
                        <a:pt x="294" y="117"/>
                      </a:lnTo>
                      <a:lnTo>
                        <a:pt x="296" y="117"/>
                      </a:lnTo>
                      <a:lnTo>
                        <a:pt x="296" y="124"/>
                      </a:lnTo>
                      <a:lnTo>
                        <a:pt x="298" y="124"/>
                      </a:lnTo>
                      <a:lnTo>
                        <a:pt x="298" y="126"/>
                      </a:lnTo>
                      <a:lnTo>
                        <a:pt x="301" y="126"/>
                      </a:lnTo>
                      <a:lnTo>
                        <a:pt x="303" y="124"/>
                      </a:lnTo>
                      <a:lnTo>
                        <a:pt x="306" y="126"/>
                      </a:lnTo>
                      <a:lnTo>
                        <a:pt x="308" y="126"/>
                      </a:lnTo>
                      <a:lnTo>
                        <a:pt x="313" y="129"/>
                      </a:lnTo>
                      <a:lnTo>
                        <a:pt x="315" y="126"/>
                      </a:lnTo>
                      <a:lnTo>
                        <a:pt x="315" y="129"/>
                      </a:lnTo>
                      <a:lnTo>
                        <a:pt x="315" y="126"/>
                      </a:lnTo>
                      <a:lnTo>
                        <a:pt x="320" y="129"/>
                      </a:lnTo>
                      <a:lnTo>
                        <a:pt x="322" y="129"/>
                      </a:lnTo>
                      <a:lnTo>
                        <a:pt x="320" y="131"/>
                      </a:lnTo>
                      <a:lnTo>
                        <a:pt x="322" y="134"/>
                      </a:lnTo>
                      <a:lnTo>
                        <a:pt x="325" y="134"/>
                      </a:lnTo>
                      <a:lnTo>
                        <a:pt x="327" y="134"/>
                      </a:lnTo>
                      <a:lnTo>
                        <a:pt x="327" y="136"/>
                      </a:lnTo>
                      <a:lnTo>
                        <a:pt x="322" y="138"/>
                      </a:lnTo>
                      <a:lnTo>
                        <a:pt x="322" y="141"/>
                      </a:lnTo>
                      <a:lnTo>
                        <a:pt x="325" y="145"/>
                      </a:lnTo>
                      <a:lnTo>
                        <a:pt x="327" y="145"/>
                      </a:lnTo>
                      <a:lnTo>
                        <a:pt x="325" y="148"/>
                      </a:lnTo>
                      <a:lnTo>
                        <a:pt x="322" y="150"/>
                      </a:lnTo>
                      <a:lnTo>
                        <a:pt x="317" y="153"/>
                      </a:lnTo>
                      <a:lnTo>
                        <a:pt x="317" y="150"/>
                      </a:lnTo>
                      <a:lnTo>
                        <a:pt x="313" y="148"/>
                      </a:lnTo>
                      <a:lnTo>
                        <a:pt x="308" y="148"/>
                      </a:lnTo>
                      <a:lnTo>
                        <a:pt x="306" y="150"/>
                      </a:lnTo>
                      <a:lnTo>
                        <a:pt x="303" y="150"/>
                      </a:lnTo>
                      <a:lnTo>
                        <a:pt x="301" y="150"/>
                      </a:lnTo>
                      <a:lnTo>
                        <a:pt x="301" y="148"/>
                      </a:lnTo>
                      <a:lnTo>
                        <a:pt x="298" y="148"/>
                      </a:lnTo>
                      <a:lnTo>
                        <a:pt x="296" y="145"/>
                      </a:lnTo>
                      <a:lnTo>
                        <a:pt x="294" y="148"/>
                      </a:lnTo>
                      <a:lnTo>
                        <a:pt x="291" y="150"/>
                      </a:lnTo>
                      <a:lnTo>
                        <a:pt x="291" y="153"/>
                      </a:lnTo>
                      <a:lnTo>
                        <a:pt x="291" y="155"/>
                      </a:lnTo>
                      <a:lnTo>
                        <a:pt x="286" y="157"/>
                      </a:lnTo>
                      <a:lnTo>
                        <a:pt x="286" y="160"/>
                      </a:lnTo>
                      <a:lnTo>
                        <a:pt x="284" y="162"/>
                      </a:lnTo>
                      <a:lnTo>
                        <a:pt x="279" y="167"/>
                      </a:lnTo>
                      <a:lnTo>
                        <a:pt x="277" y="169"/>
                      </a:lnTo>
                      <a:lnTo>
                        <a:pt x="277" y="172"/>
                      </a:lnTo>
                      <a:lnTo>
                        <a:pt x="277" y="174"/>
                      </a:lnTo>
                      <a:lnTo>
                        <a:pt x="277" y="176"/>
                      </a:lnTo>
                      <a:lnTo>
                        <a:pt x="277" y="184"/>
                      </a:lnTo>
                      <a:lnTo>
                        <a:pt x="279" y="184"/>
                      </a:lnTo>
                      <a:lnTo>
                        <a:pt x="282" y="184"/>
                      </a:lnTo>
                      <a:lnTo>
                        <a:pt x="282" y="186"/>
                      </a:lnTo>
                      <a:lnTo>
                        <a:pt x="284" y="188"/>
                      </a:lnTo>
                      <a:lnTo>
                        <a:pt x="286" y="188"/>
                      </a:lnTo>
                      <a:lnTo>
                        <a:pt x="286" y="191"/>
                      </a:lnTo>
                      <a:lnTo>
                        <a:pt x="289" y="191"/>
                      </a:lnTo>
                      <a:lnTo>
                        <a:pt x="291" y="191"/>
                      </a:lnTo>
                      <a:lnTo>
                        <a:pt x="289" y="193"/>
                      </a:lnTo>
                      <a:lnTo>
                        <a:pt x="291" y="196"/>
                      </a:lnTo>
                      <a:lnTo>
                        <a:pt x="286" y="200"/>
                      </a:lnTo>
                      <a:lnTo>
                        <a:pt x="289" y="203"/>
                      </a:lnTo>
                      <a:close/>
                      <a:moveTo>
                        <a:pt x="46" y="10"/>
                      </a:moveTo>
                      <a:lnTo>
                        <a:pt x="48" y="12"/>
                      </a:lnTo>
                      <a:lnTo>
                        <a:pt x="43" y="14"/>
                      </a:lnTo>
                      <a:lnTo>
                        <a:pt x="43" y="12"/>
                      </a:lnTo>
                      <a:lnTo>
                        <a:pt x="46" y="10"/>
                      </a:lnTo>
                      <a:close/>
                      <a:moveTo>
                        <a:pt x="34" y="10"/>
                      </a:moveTo>
                      <a:lnTo>
                        <a:pt x="31" y="10"/>
                      </a:lnTo>
                      <a:lnTo>
                        <a:pt x="31" y="12"/>
                      </a:lnTo>
                      <a:lnTo>
                        <a:pt x="34" y="12"/>
                      </a:lnTo>
                      <a:lnTo>
                        <a:pt x="34" y="10"/>
                      </a:lnTo>
                      <a:close/>
                    </a:path>
                  </a:pathLst>
                </a:custGeom>
                <a:solidFill>
                  <a:schemeClr val="accent6">
                    <a:lumMod val="20000"/>
                    <a:lumOff val="80000"/>
                  </a:schemeClr>
                </a:solidFill>
                <a:ln w="3175">
                  <a:solidFill>
                    <a:schemeClr val="tx1">
                      <a:lumMod val="50000"/>
                      <a:lumOff val="50000"/>
                    </a:schemeClr>
                  </a:solidFill>
                  <a:round/>
                  <a:headEnd/>
                  <a:tailEnd/>
                </a:ln>
                <a:extLst/>
              </xdr:spPr>
            </xdr:sp>
            <xdr:sp macro="" textlink="">
              <xdr:nvSpPr>
                <xdr:cNvPr id="27" name="Freeform 5"/>
                <xdr:cNvSpPr>
                  <a:spLocks noEditPoints="1"/>
                </xdr:cNvSpPr>
              </xdr:nvSpPr>
              <xdr:spPr bwMode="auto">
                <a:xfrm>
                  <a:off x="5026948" y="13594289"/>
                  <a:ext cx="797730" cy="1088551"/>
                </a:xfrm>
                <a:custGeom>
                  <a:avLst/>
                  <a:gdLst>
                    <a:gd name="T0" fmla="*/ 1371 w 656"/>
                    <a:gd name="T1" fmla="*/ 132 h 929"/>
                    <a:gd name="T2" fmla="*/ 1481 w 656"/>
                    <a:gd name="T3" fmla="*/ 125 h 929"/>
                    <a:gd name="T4" fmla="*/ 1662 w 656"/>
                    <a:gd name="T5" fmla="*/ 96 h 929"/>
                    <a:gd name="T6" fmla="*/ 1767 w 656"/>
                    <a:gd name="T7" fmla="*/ 157 h 929"/>
                    <a:gd name="T8" fmla="*/ 1919 w 656"/>
                    <a:gd name="T9" fmla="*/ 242 h 929"/>
                    <a:gd name="T10" fmla="*/ 2149 w 656"/>
                    <a:gd name="T11" fmla="*/ 232 h 929"/>
                    <a:gd name="T12" fmla="*/ 2308 w 656"/>
                    <a:gd name="T13" fmla="*/ 219 h 929"/>
                    <a:gd name="T14" fmla="*/ 2496 w 656"/>
                    <a:gd name="T15" fmla="*/ 219 h 929"/>
                    <a:gd name="T16" fmla="*/ 2574 w 656"/>
                    <a:gd name="T17" fmla="*/ 380 h 929"/>
                    <a:gd name="T18" fmla="*/ 2552 w 656"/>
                    <a:gd name="T19" fmla="*/ 498 h 929"/>
                    <a:gd name="T20" fmla="*/ 2601 w 656"/>
                    <a:gd name="T21" fmla="*/ 607 h 929"/>
                    <a:gd name="T22" fmla="*/ 2567 w 656"/>
                    <a:gd name="T23" fmla="*/ 765 h 929"/>
                    <a:gd name="T24" fmla="*/ 2526 w 656"/>
                    <a:gd name="T25" fmla="*/ 960 h 929"/>
                    <a:gd name="T26" fmla="*/ 2452 w 656"/>
                    <a:gd name="T27" fmla="*/ 1054 h 929"/>
                    <a:gd name="T28" fmla="*/ 2433 w 656"/>
                    <a:gd name="T29" fmla="*/ 1197 h 929"/>
                    <a:gd name="T30" fmla="*/ 2280 w 656"/>
                    <a:gd name="T31" fmla="*/ 1323 h 929"/>
                    <a:gd name="T32" fmla="*/ 2348 w 656"/>
                    <a:gd name="T33" fmla="*/ 1537 h 929"/>
                    <a:gd name="T34" fmla="*/ 2288 w 656"/>
                    <a:gd name="T35" fmla="*/ 1717 h 929"/>
                    <a:gd name="T36" fmla="*/ 2280 w 656"/>
                    <a:gd name="T37" fmla="*/ 1872 h 929"/>
                    <a:gd name="T38" fmla="*/ 2154 w 656"/>
                    <a:gd name="T39" fmla="*/ 1990 h 929"/>
                    <a:gd name="T40" fmla="*/ 2202 w 656"/>
                    <a:gd name="T41" fmla="*/ 2099 h 929"/>
                    <a:gd name="T42" fmla="*/ 2225 w 656"/>
                    <a:gd name="T43" fmla="*/ 2213 h 929"/>
                    <a:gd name="T44" fmla="*/ 2232 w 656"/>
                    <a:gd name="T45" fmla="*/ 2345 h 929"/>
                    <a:gd name="T46" fmla="*/ 2149 w 656"/>
                    <a:gd name="T47" fmla="*/ 2444 h 929"/>
                    <a:gd name="T48" fmla="*/ 1957 w 656"/>
                    <a:gd name="T49" fmla="*/ 2451 h 929"/>
                    <a:gd name="T50" fmla="*/ 1794 w 656"/>
                    <a:gd name="T51" fmla="*/ 2419 h 929"/>
                    <a:gd name="T52" fmla="*/ 1689 w 656"/>
                    <a:gd name="T53" fmla="*/ 2513 h 929"/>
                    <a:gd name="T54" fmla="*/ 1726 w 656"/>
                    <a:gd name="T55" fmla="*/ 2614 h 929"/>
                    <a:gd name="T56" fmla="*/ 1726 w 656"/>
                    <a:gd name="T57" fmla="*/ 2755 h 929"/>
                    <a:gd name="T58" fmla="*/ 1709 w 656"/>
                    <a:gd name="T59" fmla="*/ 2881 h 929"/>
                    <a:gd name="T60" fmla="*/ 1597 w 656"/>
                    <a:gd name="T61" fmla="*/ 3013 h 929"/>
                    <a:gd name="T62" fmla="*/ 1481 w 656"/>
                    <a:gd name="T63" fmla="*/ 3127 h 929"/>
                    <a:gd name="T64" fmla="*/ 1340 w 656"/>
                    <a:gd name="T65" fmla="*/ 3243 h 929"/>
                    <a:gd name="T66" fmla="*/ 1243 w 656"/>
                    <a:gd name="T67" fmla="*/ 3379 h 929"/>
                    <a:gd name="T68" fmla="*/ 1174 w 656"/>
                    <a:gd name="T69" fmla="*/ 3390 h 929"/>
                    <a:gd name="T70" fmla="*/ 999 w 656"/>
                    <a:gd name="T71" fmla="*/ 3324 h 929"/>
                    <a:gd name="T72" fmla="*/ 1026 w 656"/>
                    <a:gd name="T73" fmla="*/ 3226 h 929"/>
                    <a:gd name="T74" fmla="*/ 826 w 656"/>
                    <a:gd name="T75" fmla="*/ 3101 h 929"/>
                    <a:gd name="T76" fmla="*/ 704 w 656"/>
                    <a:gd name="T77" fmla="*/ 3137 h 929"/>
                    <a:gd name="T78" fmla="*/ 476 w 656"/>
                    <a:gd name="T79" fmla="*/ 2969 h 929"/>
                    <a:gd name="T80" fmla="*/ 387 w 656"/>
                    <a:gd name="T81" fmla="*/ 2902 h 929"/>
                    <a:gd name="T82" fmla="*/ 434 w 656"/>
                    <a:gd name="T83" fmla="*/ 2694 h 929"/>
                    <a:gd name="T84" fmla="*/ 579 w 656"/>
                    <a:gd name="T85" fmla="*/ 2513 h 929"/>
                    <a:gd name="T86" fmla="*/ 510 w 656"/>
                    <a:gd name="T87" fmla="*/ 2283 h 929"/>
                    <a:gd name="T88" fmla="*/ 341 w 656"/>
                    <a:gd name="T89" fmla="*/ 2087 h 929"/>
                    <a:gd name="T90" fmla="*/ 152 w 656"/>
                    <a:gd name="T91" fmla="*/ 2008 h 929"/>
                    <a:gd name="T92" fmla="*/ 10 w 656"/>
                    <a:gd name="T93" fmla="*/ 1791 h 929"/>
                    <a:gd name="T94" fmla="*/ 133 w 656"/>
                    <a:gd name="T95" fmla="*/ 1749 h 929"/>
                    <a:gd name="T96" fmla="*/ 171 w 656"/>
                    <a:gd name="T97" fmla="*/ 1635 h 929"/>
                    <a:gd name="T98" fmla="*/ 220 w 656"/>
                    <a:gd name="T99" fmla="*/ 1502 h 929"/>
                    <a:gd name="T100" fmla="*/ 341 w 656"/>
                    <a:gd name="T101" fmla="*/ 1356 h 929"/>
                    <a:gd name="T102" fmla="*/ 263 w 656"/>
                    <a:gd name="T103" fmla="*/ 1138 h 929"/>
                    <a:gd name="T104" fmla="*/ 405 w 656"/>
                    <a:gd name="T105" fmla="*/ 1100 h 929"/>
                    <a:gd name="T106" fmla="*/ 618 w 656"/>
                    <a:gd name="T107" fmla="*/ 1138 h 929"/>
                    <a:gd name="T108" fmla="*/ 757 w 656"/>
                    <a:gd name="T109" fmla="*/ 968 h 929"/>
                    <a:gd name="T110" fmla="*/ 680 w 656"/>
                    <a:gd name="T111" fmla="*/ 756 h 929"/>
                    <a:gd name="T112" fmla="*/ 721 w 656"/>
                    <a:gd name="T113" fmla="*/ 567 h 929"/>
                    <a:gd name="T114" fmla="*/ 845 w 656"/>
                    <a:gd name="T115" fmla="*/ 416 h 929"/>
                    <a:gd name="T116" fmla="*/ 987 w 656"/>
                    <a:gd name="T117" fmla="*/ 304 h 929"/>
                    <a:gd name="T118" fmla="*/ 1112 w 656"/>
                    <a:gd name="T119" fmla="*/ 186 h 929"/>
                    <a:gd name="T120" fmla="*/ 1174 w 656"/>
                    <a:gd name="T121" fmla="*/ 14 h 929"/>
                    <a:gd name="T122" fmla="*/ 949 w 656"/>
                    <a:gd name="T123" fmla="*/ 517 h 929"/>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656" h="929">
                      <a:moveTo>
                        <a:pt x="314" y="0"/>
                      </a:moveTo>
                      <a:lnTo>
                        <a:pt x="314" y="2"/>
                      </a:lnTo>
                      <a:lnTo>
                        <a:pt x="312" y="2"/>
                      </a:lnTo>
                      <a:lnTo>
                        <a:pt x="314" y="7"/>
                      </a:lnTo>
                      <a:lnTo>
                        <a:pt x="314" y="9"/>
                      </a:lnTo>
                      <a:lnTo>
                        <a:pt x="317" y="9"/>
                      </a:lnTo>
                      <a:lnTo>
                        <a:pt x="319" y="11"/>
                      </a:lnTo>
                      <a:lnTo>
                        <a:pt x="322" y="11"/>
                      </a:lnTo>
                      <a:lnTo>
                        <a:pt x="326" y="11"/>
                      </a:lnTo>
                      <a:lnTo>
                        <a:pt x="329" y="14"/>
                      </a:lnTo>
                      <a:lnTo>
                        <a:pt x="329" y="16"/>
                      </a:lnTo>
                      <a:lnTo>
                        <a:pt x="331" y="19"/>
                      </a:lnTo>
                      <a:lnTo>
                        <a:pt x="334" y="19"/>
                      </a:lnTo>
                      <a:lnTo>
                        <a:pt x="336" y="21"/>
                      </a:lnTo>
                      <a:lnTo>
                        <a:pt x="341" y="23"/>
                      </a:lnTo>
                      <a:lnTo>
                        <a:pt x="343" y="26"/>
                      </a:lnTo>
                      <a:lnTo>
                        <a:pt x="343" y="28"/>
                      </a:lnTo>
                      <a:lnTo>
                        <a:pt x="345" y="31"/>
                      </a:lnTo>
                      <a:lnTo>
                        <a:pt x="343" y="35"/>
                      </a:lnTo>
                      <a:lnTo>
                        <a:pt x="345" y="35"/>
                      </a:lnTo>
                      <a:lnTo>
                        <a:pt x="348" y="33"/>
                      </a:lnTo>
                      <a:lnTo>
                        <a:pt x="350" y="33"/>
                      </a:lnTo>
                      <a:lnTo>
                        <a:pt x="353" y="35"/>
                      </a:lnTo>
                      <a:lnTo>
                        <a:pt x="350" y="38"/>
                      </a:lnTo>
                      <a:lnTo>
                        <a:pt x="350" y="40"/>
                      </a:lnTo>
                      <a:lnTo>
                        <a:pt x="353" y="40"/>
                      </a:lnTo>
                      <a:lnTo>
                        <a:pt x="355" y="40"/>
                      </a:lnTo>
                      <a:lnTo>
                        <a:pt x="355" y="42"/>
                      </a:lnTo>
                      <a:lnTo>
                        <a:pt x="357" y="38"/>
                      </a:lnTo>
                      <a:lnTo>
                        <a:pt x="360" y="38"/>
                      </a:lnTo>
                      <a:lnTo>
                        <a:pt x="362" y="35"/>
                      </a:lnTo>
                      <a:lnTo>
                        <a:pt x="360" y="33"/>
                      </a:lnTo>
                      <a:lnTo>
                        <a:pt x="360" y="31"/>
                      </a:lnTo>
                      <a:lnTo>
                        <a:pt x="362" y="31"/>
                      </a:lnTo>
                      <a:lnTo>
                        <a:pt x="365" y="28"/>
                      </a:lnTo>
                      <a:lnTo>
                        <a:pt x="365" y="26"/>
                      </a:lnTo>
                      <a:lnTo>
                        <a:pt x="367" y="28"/>
                      </a:lnTo>
                      <a:lnTo>
                        <a:pt x="367" y="31"/>
                      </a:lnTo>
                      <a:lnTo>
                        <a:pt x="369" y="31"/>
                      </a:lnTo>
                      <a:lnTo>
                        <a:pt x="372" y="33"/>
                      </a:lnTo>
                      <a:lnTo>
                        <a:pt x="376" y="33"/>
                      </a:lnTo>
                      <a:lnTo>
                        <a:pt x="379" y="35"/>
                      </a:lnTo>
                      <a:lnTo>
                        <a:pt x="381" y="35"/>
                      </a:lnTo>
                      <a:lnTo>
                        <a:pt x="384" y="33"/>
                      </a:lnTo>
                      <a:lnTo>
                        <a:pt x="388" y="33"/>
                      </a:lnTo>
                      <a:lnTo>
                        <a:pt x="391" y="35"/>
                      </a:lnTo>
                      <a:lnTo>
                        <a:pt x="391" y="33"/>
                      </a:lnTo>
                      <a:lnTo>
                        <a:pt x="393" y="33"/>
                      </a:lnTo>
                      <a:lnTo>
                        <a:pt x="393" y="31"/>
                      </a:lnTo>
                      <a:lnTo>
                        <a:pt x="396" y="31"/>
                      </a:lnTo>
                      <a:lnTo>
                        <a:pt x="396" y="28"/>
                      </a:lnTo>
                      <a:lnTo>
                        <a:pt x="398" y="26"/>
                      </a:lnTo>
                      <a:lnTo>
                        <a:pt x="400" y="23"/>
                      </a:lnTo>
                      <a:lnTo>
                        <a:pt x="403" y="23"/>
                      </a:lnTo>
                      <a:lnTo>
                        <a:pt x="405" y="23"/>
                      </a:lnTo>
                      <a:lnTo>
                        <a:pt x="405" y="21"/>
                      </a:lnTo>
                      <a:lnTo>
                        <a:pt x="407" y="19"/>
                      </a:lnTo>
                      <a:lnTo>
                        <a:pt x="410" y="21"/>
                      </a:lnTo>
                      <a:lnTo>
                        <a:pt x="415" y="23"/>
                      </a:lnTo>
                      <a:lnTo>
                        <a:pt x="417" y="26"/>
                      </a:lnTo>
                      <a:lnTo>
                        <a:pt x="419" y="26"/>
                      </a:lnTo>
                      <a:lnTo>
                        <a:pt x="419" y="28"/>
                      </a:lnTo>
                      <a:lnTo>
                        <a:pt x="422" y="28"/>
                      </a:lnTo>
                      <a:lnTo>
                        <a:pt x="424" y="26"/>
                      </a:lnTo>
                      <a:lnTo>
                        <a:pt x="424" y="28"/>
                      </a:lnTo>
                      <a:lnTo>
                        <a:pt x="424" y="31"/>
                      </a:lnTo>
                      <a:lnTo>
                        <a:pt x="427" y="31"/>
                      </a:lnTo>
                      <a:lnTo>
                        <a:pt x="427" y="33"/>
                      </a:lnTo>
                      <a:lnTo>
                        <a:pt x="429" y="33"/>
                      </a:lnTo>
                      <a:lnTo>
                        <a:pt x="431" y="35"/>
                      </a:lnTo>
                      <a:lnTo>
                        <a:pt x="431" y="33"/>
                      </a:lnTo>
                      <a:lnTo>
                        <a:pt x="436" y="35"/>
                      </a:lnTo>
                      <a:lnTo>
                        <a:pt x="436" y="38"/>
                      </a:lnTo>
                      <a:lnTo>
                        <a:pt x="438" y="38"/>
                      </a:lnTo>
                      <a:lnTo>
                        <a:pt x="441" y="35"/>
                      </a:lnTo>
                      <a:lnTo>
                        <a:pt x="441" y="33"/>
                      </a:lnTo>
                      <a:lnTo>
                        <a:pt x="443" y="35"/>
                      </a:lnTo>
                      <a:lnTo>
                        <a:pt x="443" y="38"/>
                      </a:lnTo>
                      <a:lnTo>
                        <a:pt x="446" y="40"/>
                      </a:lnTo>
                      <a:lnTo>
                        <a:pt x="443" y="42"/>
                      </a:lnTo>
                      <a:lnTo>
                        <a:pt x="448" y="42"/>
                      </a:lnTo>
                      <a:lnTo>
                        <a:pt x="450" y="47"/>
                      </a:lnTo>
                      <a:lnTo>
                        <a:pt x="453" y="50"/>
                      </a:lnTo>
                      <a:lnTo>
                        <a:pt x="453" y="52"/>
                      </a:lnTo>
                      <a:lnTo>
                        <a:pt x="455" y="52"/>
                      </a:lnTo>
                      <a:lnTo>
                        <a:pt x="453" y="54"/>
                      </a:lnTo>
                      <a:lnTo>
                        <a:pt x="455" y="57"/>
                      </a:lnTo>
                      <a:lnTo>
                        <a:pt x="455" y="54"/>
                      </a:lnTo>
                      <a:lnTo>
                        <a:pt x="460" y="57"/>
                      </a:lnTo>
                      <a:lnTo>
                        <a:pt x="462" y="57"/>
                      </a:lnTo>
                      <a:lnTo>
                        <a:pt x="465" y="59"/>
                      </a:lnTo>
                      <a:lnTo>
                        <a:pt x="462" y="59"/>
                      </a:lnTo>
                      <a:lnTo>
                        <a:pt x="465" y="64"/>
                      </a:lnTo>
                      <a:lnTo>
                        <a:pt x="467" y="64"/>
                      </a:lnTo>
                      <a:lnTo>
                        <a:pt x="469" y="64"/>
                      </a:lnTo>
                      <a:lnTo>
                        <a:pt x="472" y="64"/>
                      </a:lnTo>
                      <a:lnTo>
                        <a:pt x="472" y="66"/>
                      </a:lnTo>
                      <a:lnTo>
                        <a:pt x="477" y="66"/>
                      </a:lnTo>
                      <a:lnTo>
                        <a:pt x="479" y="66"/>
                      </a:lnTo>
                      <a:lnTo>
                        <a:pt x="481" y="64"/>
                      </a:lnTo>
                      <a:lnTo>
                        <a:pt x="481" y="59"/>
                      </a:lnTo>
                      <a:lnTo>
                        <a:pt x="486" y="59"/>
                      </a:lnTo>
                      <a:lnTo>
                        <a:pt x="489" y="62"/>
                      </a:lnTo>
                      <a:lnTo>
                        <a:pt x="491" y="62"/>
                      </a:lnTo>
                      <a:lnTo>
                        <a:pt x="493" y="59"/>
                      </a:lnTo>
                      <a:lnTo>
                        <a:pt x="496" y="57"/>
                      </a:lnTo>
                      <a:lnTo>
                        <a:pt x="498" y="54"/>
                      </a:lnTo>
                      <a:lnTo>
                        <a:pt x="500" y="57"/>
                      </a:lnTo>
                      <a:lnTo>
                        <a:pt x="503" y="57"/>
                      </a:lnTo>
                      <a:lnTo>
                        <a:pt x="508" y="57"/>
                      </a:lnTo>
                      <a:lnTo>
                        <a:pt x="510" y="52"/>
                      </a:lnTo>
                      <a:lnTo>
                        <a:pt x="515" y="52"/>
                      </a:lnTo>
                      <a:lnTo>
                        <a:pt x="517" y="50"/>
                      </a:lnTo>
                      <a:lnTo>
                        <a:pt x="524" y="52"/>
                      </a:lnTo>
                      <a:lnTo>
                        <a:pt x="529" y="54"/>
                      </a:lnTo>
                      <a:lnTo>
                        <a:pt x="534" y="54"/>
                      </a:lnTo>
                      <a:lnTo>
                        <a:pt x="536" y="54"/>
                      </a:lnTo>
                      <a:lnTo>
                        <a:pt x="539" y="59"/>
                      </a:lnTo>
                      <a:lnTo>
                        <a:pt x="536" y="62"/>
                      </a:lnTo>
                      <a:lnTo>
                        <a:pt x="539" y="62"/>
                      </a:lnTo>
                      <a:lnTo>
                        <a:pt x="543" y="66"/>
                      </a:lnTo>
                      <a:lnTo>
                        <a:pt x="548" y="64"/>
                      </a:lnTo>
                      <a:lnTo>
                        <a:pt x="551" y="64"/>
                      </a:lnTo>
                      <a:lnTo>
                        <a:pt x="551" y="62"/>
                      </a:lnTo>
                      <a:lnTo>
                        <a:pt x="551" y="59"/>
                      </a:lnTo>
                      <a:lnTo>
                        <a:pt x="551" y="57"/>
                      </a:lnTo>
                      <a:lnTo>
                        <a:pt x="553" y="54"/>
                      </a:lnTo>
                      <a:lnTo>
                        <a:pt x="555" y="54"/>
                      </a:lnTo>
                      <a:lnTo>
                        <a:pt x="555" y="52"/>
                      </a:lnTo>
                      <a:lnTo>
                        <a:pt x="558" y="52"/>
                      </a:lnTo>
                      <a:lnTo>
                        <a:pt x="560" y="52"/>
                      </a:lnTo>
                      <a:lnTo>
                        <a:pt x="562" y="54"/>
                      </a:lnTo>
                      <a:lnTo>
                        <a:pt x="565" y="54"/>
                      </a:lnTo>
                      <a:lnTo>
                        <a:pt x="567" y="59"/>
                      </a:lnTo>
                      <a:lnTo>
                        <a:pt x="570" y="59"/>
                      </a:lnTo>
                      <a:lnTo>
                        <a:pt x="572" y="59"/>
                      </a:lnTo>
                      <a:lnTo>
                        <a:pt x="572" y="62"/>
                      </a:lnTo>
                      <a:lnTo>
                        <a:pt x="574" y="59"/>
                      </a:lnTo>
                      <a:lnTo>
                        <a:pt x="577" y="59"/>
                      </a:lnTo>
                      <a:lnTo>
                        <a:pt x="579" y="59"/>
                      </a:lnTo>
                      <a:lnTo>
                        <a:pt x="582" y="59"/>
                      </a:lnTo>
                      <a:lnTo>
                        <a:pt x="584" y="57"/>
                      </a:lnTo>
                      <a:lnTo>
                        <a:pt x="586" y="57"/>
                      </a:lnTo>
                      <a:lnTo>
                        <a:pt x="589" y="59"/>
                      </a:lnTo>
                      <a:lnTo>
                        <a:pt x="594" y="59"/>
                      </a:lnTo>
                      <a:lnTo>
                        <a:pt x="594" y="57"/>
                      </a:lnTo>
                      <a:lnTo>
                        <a:pt x="596" y="57"/>
                      </a:lnTo>
                      <a:lnTo>
                        <a:pt x="598" y="57"/>
                      </a:lnTo>
                      <a:lnTo>
                        <a:pt x="601" y="57"/>
                      </a:lnTo>
                      <a:lnTo>
                        <a:pt x="605" y="57"/>
                      </a:lnTo>
                      <a:lnTo>
                        <a:pt x="608" y="59"/>
                      </a:lnTo>
                      <a:lnTo>
                        <a:pt x="610" y="59"/>
                      </a:lnTo>
                      <a:lnTo>
                        <a:pt x="610" y="54"/>
                      </a:lnTo>
                      <a:lnTo>
                        <a:pt x="613" y="54"/>
                      </a:lnTo>
                      <a:lnTo>
                        <a:pt x="615" y="57"/>
                      </a:lnTo>
                      <a:lnTo>
                        <a:pt x="617" y="57"/>
                      </a:lnTo>
                      <a:lnTo>
                        <a:pt x="620" y="57"/>
                      </a:lnTo>
                      <a:lnTo>
                        <a:pt x="622" y="59"/>
                      </a:lnTo>
                      <a:lnTo>
                        <a:pt x="622" y="57"/>
                      </a:lnTo>
                      <a:lnTo>
                        <a:pt x="627" y="59"/>
                      </a:lnTo>
                      <a:lnTo>
                        <a:pt x="629" y="62"/>
                      </a:lnTo>
                      <a:lnTo>
                        <a:pt x="629" y="64"/>
                      </a:lnTo>
                      <a:lnTo>
                        <a:pt x="629" y="66"/>
                      </a:lnTo>
                      <a:lnTo>
                        <a:pt x="632" y="66"/>
                      </a:lnTo>
                      <a:lnTo>
                        <a:pt x="634" y="66"/>
                      </a:lnTo>
                      <a:lnTo>
                        <a:pt x="634" y="69"/>
                      </a:lnTo>
                      <a:lnTo>
                        <a:pt x="636" y="76"/>
                      </a:lnTo>
                      <a:lnTo>
                        <a:pt x="636" y="78"/>
                      </a:lnTo>
                      <a:lnTo>
                        <a:pt x="641" y="81"/>
                      </a:lnTo>
                      <a:lnTo>
                        <a:pt x="644" y="81"/>
                      </a:lnTo>
                      <a:lnTo>
                        <a:pt x="646" y="81"/>
                      </a:lnTo>
                      <a:lnTo>
                        <a:pt x="651" y="81"/>
                      </a:lnTo>
                      <a:lnTo>
                        <a:pt x="651" y="83"/>
                      </a:lnTo>
                      <a:lnTo>
                        <a:pt x="651" y="85"/>
                      </a:lnTo>
                      <a:lnTo>
                        <a:pt x="651" y="90"/>
                      </a:lnTo>
                      <a:lnTo>
                        <a:pt x="648" y="92"/>
                      </a:lnTo>
                      <a:lnTo>
                        <a:pt x="651" y="92"/>
                      </a:lnTo>
                      <a:lnTo>
                        <a:pt x="646" y="97"/>
                      </a:lnTo>
                      <a:lnTo>
                        <a:pt x="648" y="100"/>
                      </a:lnTo>
                      <a:lnTo>
                        <a:pt x="646" y="102"/>
                      </a:lnTo>
                      <a:lnTo>
                        <a:pt x="648" y="104"/>
                      </a:lnTo>
                      <a:lnTo>
                        <a:pt x="646" y="104"/>
                      </a:lnTo>
                      <a:lnTo>
                        <a:pt x="644" y="102"/>
                      </a:lnTo>
                      <a:lnTo>
                        <a:pt x="644" y="107"/>
                      </a:lnTo>
                      <a:lnTo>
                        <a:pt x="641" y="107"/>
                      </a:lnTo>
                      <a:lnTo>
                        <a:pt x="644" y="109"/>
                      </a:lnTo>
                      <a:lnTo>
                        <a:pt x="641" y="112"/>
                      </a:lnTo>
                      <a:lnTo>
                        <a:pt x="644" y="112"/>
                      </a:lnTo>
                      <a:lnTo>
                        <a:pt x="646" y="114"/>
                      </a:lnTo>
                      <a:lnTo>
                        <a:pt x="644" y="114"/>
                      </a:lnTo>
                      <a:lnTo>
                        <a:pt x="644" y="116"/>
                      </a:lnTo>
                      <a:lnTo>
                        <a:pt x="641" y="119"/>
                      </a:lnTo>
                      <a:lnTo>
                        <a:pt x="639" y="116"/>
                      </a:lnTo>
                      <a:lnTo>
                        <a:pt x="636" y="116"/>
                      </a:lnTo>
                      <a:lnTo>
                        <a:pt x="636" y="119"/>
                      </a:lnTo>
                      <a:lnTo>
                        <a:pt x="636" y="123"/>
                      </a:lnTo>
                      <a:lnTo>
                        <a:pt x="639" y="126"/>
                      </a:lnTo>
                      <a:lnTo>
                        <a:pt x="639" y="128"/>
                      </a:lnTo>
                      <a:lnTo>
                        <a:pt x="639" y="131"/>
                      </a:lnTo>
                      <a:lnTo>
                        <a:pt x="641" y="133"/>
                      </a:lnTo>
                      <a:lnTo>
                        <a:pt x="641" y="135"/>
                      </a:lnTo>
                      <a:lnTo>
                        <a:pt x="644" y="138"/>
                      </a:lnTo>
                      <a:lnTo>
                        <a:pt x="646" y="140"/>
                      </a:lnTo>
                      <a:lnTo>
                        <a:pt x="646" y="143"/>
                      </a:lnTo>
                      <a:lnTo>
                        <a:pt x="644" y="143"/>
                      </a:lnTo>
                      <a:lnTo>
                        <a:pt x="644" y="145"/>
                      </a:lnTo>
                      <a:lnTo>
                        <a:pt x="646" y="145"/>
                      </a:lnTo>
                      <a:lnTo>
                        <a:pt x="648" y="147"/>
                      </a:lnTo>
                      <a:lnTo>
                        <a:pt x="648" y="150"/>
                      </a:lnTo>
                      <a:lnTo>
                        <a:pt x="648" y="152"/>
                      </a:lnTo>
                      <a:lnTo>
                        <a:pt x="646" y="152"/>
                      </a:lnTo>
                      <a:lnTo>
                        <a:pt x="646" y="154"/>
                      </a:lnTo>
                      <a:lnTo>
                        <a:pt x="644" y="154"/>
                      </a:lnTo>
                      <a:lnTo>
                        <a:pt x="644" y="157"/>
                      </a:lnTo>
                      <a:lnTo>
                        <a:pt x="646" y="157"/>
                      </a:lnTo>
                      <a:lnTo>
                        <a:pt x="648" y="157"/>
                      </a:lnTo>
                      <a:lnTo>
                        <a:pt x="651" y="159"/>
                      </a:lnTo>
                      <a:lnTo>
                        <a:pt x="653" y="159"/>
                      </a:lnTo>
                      <a:lnTo>
                        <a:pt x="656" y="159"/>
                      </a:lnTo>
                      <a:lnTo>
                        <a:pt x="653" y="162"/>
                      </a:lnTo>
                      <a:lnTo>
                        <a:pt x="651" y="162"/>
                      </a:lnTo>
                      <a:lnTo>
                        <a:pt x="651" y="164"/>
                      </a:lnTo>
                      <a:lnTo>
                        <a:pt x="648" y="164"/>
                      </a:lnTo>
                      <a:lnTo>
                        <a:pt x="648" y="166"/>
                      </a:lnTo>
                      <a:lnTo>
                        <a:pt x="651" y="166"/>
                      </a:lnTo>
                      <a:lnTo>
                        <a:pt x="653" y="166"/>
                      </a:lnTo>
                      <a:lnTo>
                        <a:pt x="653" y="169"/>
                      </a:lnTo>
                      <a:lnTo>
                        <a:pt x="651" y="171"/>
                      </a:lnTo>
                      <a:lnTo>
                        <a:pt x="653" y="174"/>
                      </a:lnTo>
                      <a:lnTo>
                        <a:pt x="651" y="176"/>
                      </a:lnTo>
                      <a:lnTo>
                        <a:pt x="651" y="181"/>
                      </a:lnTo>
                      <a:lnTo>
                        <a:pt x="648" y="181"/>
                      </a:lnTo>
                      <a:lnTo>
                        <a:pt x="648" y="185"/>
                      </a:lnTo>
                      <a:lnTo>
                        <a:pt x="648" y="190"/>
                      </a:lnTo>
                      <a:lnTo>
                        <a:pt x="646" y="193"/>
                      </a:lnTo>
                      <a:lnTo>
                        <a:pt x="646" y="197"/>
                      </a:lnTo>
                      <a:lnTo>
                        <a:pt x="644" y="197"/>
                      </a:lnTo>
                      <a:lnTo>
                        <a:pt x="644" y="200"/>
                      </a:lnTo>
                      <a:lnTo>
                        <a:pt x="644" y="202"/>
                      </a:lnTo>
                      <a:lnTo>
                        <a:pt x="644" y="205"/>
                      </a:lnTo>
                      <a:lnTo>
                        <a:pt x="644" y="207"/>
                      </a:lnTo>
                      <a:lnTo>
                        <a:pt x="644" y="209"/>
                      </a:lnTo>
                      <a:lnTo>
                        <a:pt x="641" y="209"/>
                      </a:lnTo>
                      <a:lnTo>
                        <a:pt x="641" y="214"/>
                      </a:lnTo>
                      <a:lnTo>
                        <a:pt x="641" y="216"/>
                      </a:lnTo>
                      <a:lnTo>
                        <a:pt x="644" y="216"/>
                      </a:lnTo>
                      <a:lnTo>
                        <a:pt x="644" y="219"/>
                      </a:lnTo>
                      <a:lnTo>
                        <a:pt x="641" y="221"/>
                      </a:lnTo>
                      <a:lnTo>
                        <a:pt x="641" y="228"/>
                      </a:lnTo>
                      <a:lnTo>
                        <a:pt x="644" y="231"/>
                      </a:lnTo>
                      <a:lnTo>
                        <a:pt x="644" y="233"/>
                      </a:lnTo>
                      <a:lnTo>
                        <a:pt x="641" y="235"/>
                      </a:lnTo>
                      <a:lnTo>
                        <a:pt x="641" y="238"/>
                      </a:lnTo>
                      <a:lnTo>
                        <a:pt x="639" y="238"/>
                      </a:lnTo>
                      <a:lnTo>
                        <a:pt x="639" y="245"/>
                      </a:lnTo>
                      <a:lnTo>
                        <a:pt x="636" y="247"/>
                      </a:lnTo>
                      <a:lnTo>
                        <a:pt x="636" y="252"/>
                      </a:lnTo>
                      <a:lnTo>
                        <a:pt x="636" y="255"/>
                      </a:lnTo>
                      <a:lnTo>
                        <a:pt x="634" y="255"/>
                      </a:lnTo>
                      <a:lnTo>
                        <a:pt x="634" y="257"/>
                      </a:lnTo>
                      <a:lnTo>
                        <a:pt x="632" y="259"/>
                      </a:lnTo>
                      <a:lnTo>
                        <a:pt x="634" y="262"/>
                      </a:lnTo>
                      <a:lnTo>
                        <a:pt x="636" y="262"/>
                      </a:lnTo>
                      <a:lnTo>
                        <a:pt x="634" y="266"/>
                      </a:lnTo>
                      <a:lnTo>
                        <a:pt x="632" y="266"/>
                      </a:lnTo>
                      <a:lnTo>
                        <a:pt x="632" y="269"/>
                      </a:lnTo>
                      <a:lnTo>
                        <a:pt x="632" y="271"/>
                      </a:lnTo>
                      <a:lnTo>
                        <a:pt x="632" y="274"/>
                      </a:lnTo>
                      <a:lnTo>
                        <a:pt x="632" y="271"/>
                      </a:lnTo>
                      <a:lnTo>
                        <a:pt x="629" y="269"/>
                      </a:lnTo>
                      <a:lnTo>
                        <a:pt x="627" y="269"/>
                      </a:lnTo>
                      <a:lnTo>
                        <a:pt x="625" y="271"/>
                      </a:lnTo>
                      <a:lnTo>
                        <a:pt x="627" y="271"/>
                      </a:lnTo>
                      <a:lnTo>
                        <a:pt x="625" y="274"/>
                      </a:lnTo>
                      <a:lnTo>
                        <a:pt x="625" y="276"/>
                      </a:lnTo>
                      <a:lnTo>
                        <a:pt x="622" y="278"/>
                      </a:lnTo>
                      <a:lnTo>
                        <a:pt x="620" y="276"/>
                      </a:lnTo>
                      <a:lnTo>
                        <a:pt x="620" y="278"/>
                      </a:lnTo>
                      <a:lnTo>
                        <a:pt x="617" y="281"/>
                      </a:lnTo>
                      <a:lnTo>
                        <a:pt x="615" y="283"/>
                      </a:lnTo>
                      <a:lnTo>
                        <a:pt x="613" y="286"/>
                      </a:lnTo>
                      <a:lnTo>
                        <a:pt x="615" y="288"/>
                      </a:lnTo>
                      <a:lnTo>
                        <a:pt x="617" y="288"/>
                      </a:lnTo>
                      <a:lnTo>
                        <a:pt x="622" y="290"/>
                      </a:lnTo>
                      <a:lnTo>
                        <a:pt x="625" y="293"/>
                      </a:lnTo>
                      <a:lnTo>
                        <a:pt x="622" y="293"/>
                      </a:lnTo>
                      <a:lnTo>
                        <a:pt x="622" y="295"/>
                      </a:lnTo>
                      <a:lnTo>
                        <a:pt x="622" y="302"/>
                      </a:lnTo>
                      <a:lnTo>
                        <a:pt x="625" y="305"/>
                      </a:lnTo>
                      <a:lnTo>
                        <a:pt x="625" y="307"/>
                      </a:lnTo>
                      <a:lnTo>
                        <a:pt x="622" y="307"/>
                      </a:lnTo>
                      <a:lnTo>
                        <a:pt x="622" y="309"/>
                      </a:lnTo>
                      <a:lnTo>
                        <a:pt x="620" y="309"/>
                      </a:lnTo>
                      <a:lnTo>
                        <a:pt x="617" y="309"/>
                      </a:lnTo>
                      <a:lnTo>
                        <a:pt x="620" y="312"/>
                      </a:lnTo>
                      <a:lnTo>
                        <a:pt x="615" y="312"/>
                      </a:lnTo>
                      <a:lnTo>
                        <a:pt x="613" y="312"/>
                      </a:lnTo>
                      <a:lnTo>
                        <a:pt x="613" y="317"/>
                      </a:lnTo>
                      <a:lnTo>
                        <a:pt x="613" y="319"/>
                      </a:lnTo>
                      <a:lnTo>
                        <a:pt x="610" y="321"/>
                      </a:lnTo>
                      <a:lnTo>
                        <a:pt x="608" y="321"/>
                      </a:lnTo>
                      <a:lnTo>
                        <a:pt x="605" y="321"/>
                      </a:lnTo>
                      <a:lnTo>
                        <a:pt x="603" y="321"/>
                      </a:lnTo>
                      <a:lnTo>
                        <a:pt x="601" y="324"/>
                      </a:lnTo>
                      <a:lnTo>
                        <a:pt x="601" y="326"/>
                      </a:lnTo>
                      <a:lnTo>
                        <a:pt x="598" y="326"/>
                      </a:lnTo>
                      <a:lnTo>
                        <a:pt x="598" y="328"/>
                      </a:lnTo>
                      <a:lnTo>
                        <a:pt x="596" y="333"/>
                      </a:lnTo>
                      <a:lnTo>
                        <a:pt x="596" y="338"/>
                      </a:lnTo>
                      <a:lnTo>
                        <a:pt x="594" y="340"/>
                      </a:lnTo>
                      <a:lnTo>
                        <a:pt x="589" y="340"/>
                      </a:lnTo>
                      <a:lnTo>
                        <a:pt x="586" y="340"/>
                      </a:lnTo>
                      <a:lnTo>
                        <a:pt x="582" y="343"/>
                      </a:lnTo>
                      <a:lnTo>
                        <a:pt x="579" y="343"/>
                      </a:lnTo>
                      <a:lnTo>
                        <a:pt x="579" y="345"/>
                      </a:lnTo>
                      <a:lnTo>
                        <a:pt x="579" y="348"/>
                      </a:lnTo>
                      <a:lnTo>
                        <a:pt x="579" y="350"/>
                      </a:lnTo>
                      <a:lnTo>
                        <a:pt x="577" y="348"/>
                      </a:lnTo>
                      <a:lnTo>
                        <a:pt x="572" y="352"/>
                      </a:lnTo>
                      <a:lnTo>
                        <a:pt x="572" y="355"/>
                      </a:lnTo>
                      <a:lnTo>
                        <a:pt x="567" y="362"/>
                      </a:lnTo>
                      <a:lnTo>
                        <a:pt x="562" y="367"/>
                      </a:lnTo>
                      <a:lnTo>
                        <a:pt x="562" y="369"/>
                      </a:lnTo>
                      <a:lnTo>
                        <a:pt x="562" y="371"/>
                      </a:lnTo>
                      <a:lnTo>
                        <a:pt x="565" y="374"/>
                      </a:lnTo>
                      <a:lnTo>
                        <a:pt x="570" y="378"/>
                      </a:lnTo>
                      <a:lnTo>
                        <a:pt x="570" y="381"/>
                      </a:lnTo>
                      <a:lnTo>
                        <a:pt x="570" y="383"/>
                      </a:lnTo>
                      <a:lnTo>
                        <a:pt x="570" y="390"/>
                      </a:lnTo>
                      <a:lnTo>
                        <a:pt x="579" y="390"/>
                      </a:lnTo>
                      <a:lnTo>
                        <a:pt x="582" y="393"/>
                      </a:lnTo>
                      <a:lnTo>
                        <a:pt x="586" y="390"/>
                      </a:lnTo>
                      <a:lnTo>
                        <a:pt x="589" y="395"/>
                      </a:lnTo>
                      <a:lnTo>
                        <a:pt x="589" y="398"/>
                      </a:lnTo>
                      <a:lnTo>
                        <a:pt x="589" y="400"/>
                      </a:lnTo>
                      <a:lnTo>
                        <a:pt x="591" y="402"/>
                      </a:lnTo>
                      <a:lnTo>
                        <a:pt x="594" y="407"/>
                      </a:lnTo>
                      <a:lnTo>
                        <a:pt x="591" y="407"/>
                      </a:lnTo>
                      <a:lnTo>
                        <a:pt x="589" y="409"/>
                      </a:lnTo>
                      <a:lnTo>
                        <a:pt x="589" y="412"/>
                      </a:lnTo>
                      <a:lnTo>
                        <a:pt x="586" y="414"/>
                      </a:lnTo>
                      <a:lnTo>
                        <a:pt x="584" y="419"/>
                      </a:lnTo>
                      <a:lnTo>
                        <a:pt x="582" y="424"/>
                      </a:lnTo>
                      <a:lnTo>
                        <a:pt x="579" y="424"/>
                      </a:lnTo>
                      <a:lnTo>
                        <a:pt x="577" y="426"/>
                      </a:lnTo>
                      <a:lnTo>
                        <a:pt x="574" y="424"/>
                      </a:lnTo>
                      <a:lnTo>
                        <a:pt x="570" y="424"/>
                      </a:lnTo>
                      <a:lnTo>
                        <a:pt x="570" y="426"/>
                      </a:lnTo>
                      <a:lnTo>
                        <a:pt x="570" y="429"/>
                      </a:lnTo>
                      <a:lnTo>
                        <a:pt x="570" y="431"/>
                      </a:lnTo>
                      <a:lnTo>
                        <a:pt x="570" y="433"/>
                      </a:lnTo>
                      <a:lnTo>
                        <a:pt x="572" y="433"/>
                      </a:lnTo>
                      <a:lnTo>
                        <a:pt x="572" y="436"/>
                      </a:lnTo>
                      <a:lnTo>
                        <a:pt x="570" y="438"/>
                      </a:lnTo>
                      <a:lnTo>
                        <a:pt x="570" y="440"/>
                      </a:lnTo>
                      <a:lnTo>
                        <a:pt x="570" y="443"/>
                      </a:lnTo>
                      <a:lnTo>
                        <a:pt x="570" y="448"/>
                      </a:lnTo>
                      <a:lnTo>
                        <a:pt x="565" y="452"/>
                      </a:lnTo>
                      <a:lnTo>
                        <a:pt x="567" y="455"/>
                      </a:lnTo>
                      <a:lnTo>
                        <a:pt x="574" y="460"/>
                      </a:lnTo>
                      <a:lnTo>
                        <a:pt x="579" y="467"/>
                      </a:lnTo>
                      <a:lnTo>
                        <a:pt x="577" y="469"/>
                      </a:lnTo>
                      <a:lnTo>
                        <a:pt x="574" y="469"/>
                      </a:lnTo>
                      <a:lnTo>
                        <a:pt x="572" y="471"/>
                      </a:lnTo>
                      <a:lnTo>
                        <a:pt x="572" y="474"/>
                      </a:lnTo>
                      <a:lnTo>
                        <a:pt x="577" y="474"/>
                      </a:lnTo>
                      <a:lnTo>
                        <a:pt x="577" y="476"/>
                      </a:lnTo>
                      <a:lnTo>
                        <a:pt x="577" y="479"/>
                      </a:lnTo>
                      <a:lnTo>
                        <a:pt x="577" y="481"/>
                      </a:lnTo>
                      <a:lnTo>
                        <a:pt x="579" y="483"/>
                      </a:lnTo>
                      <a:lnTo>
                        <a:pt x="582" y="488"/>
                      </a:lnTo>
                      <a:lnTo>
                        <a:pt x="579" y="493"/>
                      </a:lnTo>
                      <a:lnTo>
                        <a:pt x="579" y="495"/>
                      </a:lnTo>
                      <a:lnTo>
                        <a:pt x="579" y="498"/>
                      </a:lnTo>
                      <a:lnTo>
                        <a:pt x="579" y="500"/>
                      </a:lnTo>
                      <a:lnTo>
                        <a:pt x="582" y="500"/>
                      </a:lnTo>
                      <a:lnTo>
                        <a:pt x="577" y="500"/>
                      </a:lnTo>
                      <a:lnTo>
                        <a:pt x="577" y="502"/>
                      </a:lnTo>
                      <a:lnTo>
                        <a:pt x="574" y="502"/>
                      </a:lnTo>
                      <a:lnTo>
                        <a:pt x="572" y="502"/>
                      </a:lnTo>
                      <a:lnTo>
                        <a:pt x="570" y="505"/>
                      </a:lnTo>
                      <a:lnTo>
                        <a:pt x="567" y="505"/>
                      </a:lnTo>
                      <a:lnTo>
                        <a:pt x="567" y="507"/>
                      </a:lnTo>
                      <a:lnTo>
                        <a:pt x="565" y="510"/>
                      </a:lnTo>
                      <a:lnTo>
                        <a:pt x="565" y="512"/>
                      </a:lnTo>
                      <a:lnTo>
                        <a:pt x="565" y="514"/>
                      </a:lnTo>
                      <a:lnTo>
                        <a:pt x="565" y="517"/>
                      </a:lnTo>
                      <a:lnTo>
                        <a:pt x="565" y="519"/>
                      </a:lnTo>
                      <a:lnTo>
                        <a:pt x="562" y="521"/>
                      </a:lnTo>
                      <a:lnTo>
                        <a:pt x="562" y="524"/>
                      </a:lnTo>
                      <a:lnTo>
                        <a:pt x="558" y="526"/>
                      </a:lnTo>
                      <a:lnTo>
                        <a:pt x="553" y="526"/>
                      </a:lnTo>
                      <a:lnTo>
                        <a:pt x="553" y="529"/>
                      </a:lnTo>
                      <a:lnTo>
                        <a:pt x="553" y="531"/>
                      </a:lnTo>
                      <a:lnTo>
                        <a:pt x="551" y="533"/>
                      </a:lnTo>
                      <a:lnTo>
                        <a:pt x="548" y="533"/>
                      </a:lnTo>
                      <a:lnTo>
                        <a:pt x="543" y="531"/>
                      </a:lnTo>
                      <a:lnTo>
                        <a:pt x="546" y="531"/>
                      </a:lnTo>
                      <a:lnTo>
                        <a:pt x="546" y="533"/>
                      </a:lnTo>
                      <a:lnTo>
                        <a:pt x="541" y="533"/>
                      </a:lnTo>
                      <a:lnTo>
                        <a:pt x="541" y="536"/>
                      </a:lnTo>
                      <a:lnTo>
                        <a:pt x="543" y="538"/>
                      </a:lnTo>
                      <a:lnTo>
                        <a:pt x="541" y="541"/>
                      </a:lnTo>
                      <a:lnTo>
                        <a:pt x="541" y="548"/>
                      </a:lnTo>
                      <a:lnTo>
                        <a:pt x="543" y="548"/>
                      </a:lnTo>
                      <a:lnTo>
                        <a:pt x="546" y="548"/>
                      </a:lnTo>
                      <a:lnTo>
                        <a:pt x="546" y="550"/>
                      </a:lnTo>
                      <a:lnTo>
                        <a:pt x="546" y="555"/>
                      </a:lnTo>
                      <a:lnTo>
                        <a:pt x="548" y="555"/>
                      </a:lnTo>
                      <a:lnTo>
                        <a:pt x="548" y="557"/>
                      </a:lnTo>
                      <a:lnTo>
                        <a:pt x="546" y="557"/>
                      </a:lnTo>
                      <a:lnTo>
                        <a:pt x="546" y="560"/>
                      </a:lnTo>
                      <a:lnTo>
                        <a:pt x="548" y="560"/>
                      </a:lnTo>
                      <a:lnTo>
                        <a:pt x="548" y="557"/>
                      </a:lnTo>
                      <a:lnTo>
                        <a:pt x="548" y="560"/>
                      </a:lnTo>
                      <a:lnTo>
                        <a:pt x="548" y="562"/>
                      </a:lnTo>
                      <a:lnTo>
                        <a:pt x="551" y="562"/>
                      </a:lnTo>
                      <a:lnTo>
                        <a:pt x="551" y="560"/>
                      </a:lnTo>
                      <a:lnTo>
                        <a:pt x="553" y="560"/>
                      </a:lnTo>
                      <a:lnTo>
                        <a:pt x="553" y="562"/>
                      </a:lnTo>
                      <a:lnTo>
                        <a:pt x="555" y="564"/>
                      </a:lnTo>
                      <a:lnTo>
                        <a:pt x="558" y="564"/>
                      </a:lnTo>
                      <a:lnTo>
                        <a:pt x="560" y="567"/>
                      </a:lnTo>
                      <a:lnTo>
                        <a:pt x="555" y="567"/>
                      </a:lnTo>
                      <a:lnTo>
                        <a:pt x="555" y="569"/>
                      </a:lnTo>
                      <a:lnTo>
                        <a:pt x="558" y="569"/>
                      </a:lnTo>
                      <a:lnTo>
                        <a:pt x="560" y="569"/>
                      </a:lnTo>
                      <a:lnTo>
                        <a:pt x="558" y="572"/>
                      </a:lnTo>
                      <a:lnTo>
                        <a:pt x="558" y="574"/>
                      </a:lnTo>
                      <a:lnTo>
                        <a:pt x="560" y="576"/>
                      </a:lnTo>
                      <a:lnTo>
                        <a:pt x="562" y="579"/>
                      </a:lnTo>
                      <a:lnTo>
                        <a:pt x="562" y="581"/>
                      </a:lnTo>
                      <a:lnTo>
                        <a:pt x="562" y="579"/>
                      </a:lnTo>
                      <a:lnTo>
                        <a:pt x="562" y="581"/>
                      </a:lnTo>
                      <a:lnTo>
                        <a:pt x="562" y="583"/>
                      </a:lnTo>
                      <a:lnTo>
                        <a:pt x="562" y="586"/>
                      </a:lnTo>
                      <a:lnTo>
                        <a:pt x="560" y="586"/>
                      </a:lnTo>
                      <a:lnTo>
                        <a:pt x="560" y="588"/>
                      </a:lnTo>
                      <a:lnTo>
                        <a:pt x="560" y="591"/>
                      </a:lnTo>
                      <a:lnTo>
                        <a:pt x="558" y="593"/>
                      </a:lnTo>
                      <a:lnTo>
                        <a:pt x="555" y="598"/>
                      </a:lnTo>
                      <a:lnTo>
                        <a:pt x="555" y="600"/>
                      </a:lnTo>
                      <a:lnTo>
                        <a:pt x="555" y="603"/>
                      </a:lnTo>
                      <a:lnTo>
                        <a:pt x="555" y="605"/>
                      </a:lnTo>
                      <a:lnTo>
                        <a:pt x="553" y="605"/>
                      </a:lnTo>
                      <a:lnTo>
                        <a:pt x="555" y="605"/>
                      </a:lnTo>
                      <a:lnTo>
                        <a:pt x="553" y="607"/>
                      </a:lnTo>
                      <a:lnTo>
                        <a:pt x="555" y="610"/>
                      </a:lnTo>
                      <a:lnTo>
                        <a:pt x="555" y="612"/>
                      </a:lnTo>
                      <a:lnTo>
                        <a:pt x="555" y="614"/>
                      </a:lnTo>
                      <a:lnTo>
                        <a:pt x="555" y="617"/>
                      </a:lnTo>
                      <a:lnTo>
                        <a:pt x="558" y="619"/>
                      </a:lnTo>
                      <a:lnTo>
                        <a:pt x="555" y="619"/>
                      </a:lnTo>
                      <a:lnTo>
                        <a:pt x="558" y="619"/>
                      </a:lnTo>
                      <a:lnTo>
                        <a:pt x="558" y="622"/>
                      </a:lnTo>
                      <a:lnTo>
                        <a:pt x="560" y="622"/>
                      </a:lnTo>
                      <a:lnTo>
                        <a:pt x="560" y="624"/>
                      </a:lnTo>
                      <a:lnTo>
                        <a:pt x="562" y="626"/>
                      </a:lnTo>
                      <a:lnTo>
                        <a:pt x="560" y="626"/>
                      </a:lnTo>
                      <a:lnTo>
                        <a:pt x="560" y="629"/>
                      </a:lnTo>
                      <a:lnTo>
                        <a:pt x="558" y="631"/>
                      </a:lnTo>
                      <a:lnTo>
                        <a:pt x="558" y="634"/>
                      </a:lnTo>
                      <a:lnTo>
                        <a:pt x="555" y="634"/>
                      </a:lnTo>
                      <a:lnTo>
                        <a:pt x="555" y="636"/>
                      </a:lnTo>
                      <a:lnTo>
                        <a:pt x="553" y="636"/>
                      </a:lnTo>
                      <a:lnTo>
                        <a:pt x="553" y="638"/>
                      </a:lnTo>
                      <a:lnTo>
                        <a:pt x="553" y="641"/>
                      </a:lnTo>
                      <a:lnTo>
                        <a:pt x="551" y="641"/>
                      </a:lnTo>
                      <a:lnTo>
                        <a:pt x="551" y="643"/>
                      </a:lnTo>
                      <a:lnTo>
                        <a:pt x="548" y="643"/>
                      </a:lnTo>
                      <a:lnTo>
                        <a:pt x="546" y="645"/>
                      </a:lnTo>
                      <a:lnTo>
                        <a:pt x="543" y="645"/>
                      </a:lnTo>
                      <a:lnTo>
                        <a:pt x="543" y="648"/>
                      </a:lnTo>
                      <a:lnTo>
                        <a:pt x="541" y="648"/>
                      </a:lnTo>
                      <a:lnTo>
                        <a:pt x="539" y="648"/>
                      </a:lnTo>
                      <a:lnTo>
                        <a:pt x="539" y="650"/>
                      </a:lnTo>
                      <a:lnTo>
                        <a:pt x="536" y="648"/>
                      </a:lnTo>
                      <a:lnTo>
                        <a:pt x="536" y="650"/>
                      </a:lnTo>
                      <a:lnTo>
                        <a:pt x="539" y="653"/>
                      </a:lnTo>
                      <a:lnTo>
                        <a:pt x="539" y="655"/>
                      </a:lnTo>
                      <a:lnTo>
                        <a:pt x="536" y="655"/>
                      </a:lnTo>
                      <a:lnTo>
                        <a:pt x="531" y="657"/>
                      </a:lnTo>
                      <a:lnTo>
                        <a:pt x="527" y="657"/>
                      </a:lnTo>
                      <a:lnTo>
                        <a:pt x="527" y="655"/>
                      </a:lnTo>
                      <a:lnTo>
                        <a:pt x="524" y="657"/>
                      </a:lnTo>
                      <a:lnTo>
                        <a:pt x="524" y="655"/>
                      </a:lnTo>
                      <a:lnTo>
                        <a:pt x="517" y="660"/>
                      </a:lnTo>
                      <a:lnTo>
                        <a:pt x="510" y="667"/>
                      </a:lnTo>
                      <a:lnTo>
                        <a:pt x="508" y="667"/>
                      </a:lnTo>
                      <a:lnTo>
                        <a:pt x="505" y="667"/>
                      </a:lnTo>
                      <a:lnTo>
                        <a:pt x="505" y="664"/>
                      </a:lnTo>
                      <a:lnTo>
                        <a:pt x="505" y="662"/>
                      </a:lnTo>
                      <a:lnTo>
                        <a:pt x="505" y="660"/>
                      </a:lnTo>
                      <a:lnTo>
                        <a:pt x="503" y="660"/>
                      </a:lnTo>
                      <a:lnTo>
                        <a:pt x="503" y="657"/>
                      </a:lnTo>
                      <a:lnTo>
                        <a:pt x="503" y="655"/>
                      </a:lnTo>
                      <a:lnTo>
                        <a:pt x="496" y="655"/>
                      </a:lnTo>
                      <a:lnTo>
                        <a:pt x="493" y="655"/>
                      </a:lnTo>
                      <a:lnTo>
                        <a:pt x="493" y="657"/>
                      </a:lnTo>
                      <a:lnTo>
                        <a:pt x="491" y="657"/>
                      </a:lnTo>
                      <a:lnTo>
                        <a:pt x="489" y="657"/>
                      </a:lnTo>
                      <a:lnTo>
                        <a:pt x="484" y="657"/>
                      </a:lnTo>
                      <a:lnTo>
                        <a:pt x="481" y="655"/>
                      </a:lnTo>
                      <a:lnTo>
                        <a:pt x="479" y="655"/>
                      </a:lnTo>
                      <a:lnTo>
                        <a:pt x="477" y="655"/>
                      </a:lnTo>
                      <a:lnTo>
                        <a:pt x="477" y="653"/>
                      </a:lnTo>
                      <a:lnTo>
                        <a:pt x="474" y="653"/>
                      </a:lnTo>
                      <a:lnTo>
                        <a:pt x="474" y="650"/>
                      </a:lnTo>
                      <a:lnTo>
                        <a:pt x="469" y="650"/>
                      </a:lnTo>
                      <a:lnTo>
                        <a:pt x="469" y="648"/>
                      </a:lnTo>
                      <a:lnTo>
                        <a:pt x="467" y="648"/>
                      </a:lnTo>
                      <a:lnTo>
                        <a:pt x="465" y="645"/>
                      </a:lnTo>
                      <a:lnTo>
                        <a:pt x="465" y="643"/>
                      </a:lnTo>
                      <a:lnTo>
                        <a:pt x="465" y="641"/>
                      </a:lnTo>
                      <a:lnTo>
                        <a:pt x="460" y="641"/>
                      </a:lnTo>
                      <a:lnTo>
                        <a:pt x="453" y="641"/>
                      </a:lnTo>
                      <a:lnTo>
                        <a:pt x="455" y="641"/>
                      </a:lnTo>
                      <a:lnTo>
                        <a:pt x="453" y="643"/>
                      </a:lnTo>
                      <a:lnTo>
                        <a:pt x="450" y="645"/>
                      </a:lnTo>
                      <a:lnTo>
                        <a:pt x="450" y="648"/>
                      </a:lnTo>
                      <a:lnTo>
                        <a:pt x="448" y="650"/>
                      </a:lnTo>
                      <a:lnTo>
                        <a:pt x="448" y="653"/>
                      </a:lnTo>
                      <a:lnTo>
                        <a:pt x="446" y="655"/>
                      </a:lnTo>
                      <a:lnTo>
                        <a:pt x="446" y="657"/>
                      </a:lnTo>
                      <a:lnTo>
                        <a:pt x="446" y="660"/>
                      </a:lnTo>
                      <a:lnTo>
                        <a:pt x="446" y="662"/>
                      </a:lnTo>
                      <a:lnTo>
                        <a:pt x="446" y="664"/>
                      </a:lnTo>
                      <a:lnTo>
                        <a:pt x="446" y="667"/>
                      </a:lnTo>
                      <a:lnTo>
                        <a:pt x="446" y="669"/>
                      </a:lnTo>
                      <a:lnTo>
                        <a:pt x="441" y="669"/>
                      </a:lnTo>
                      <a:lnTo>
                        <a:pt x="438" y="672"/>
                      </a:lnTo>
                      <a:lnTo>
                        <a:pt x="436" y="672"/>
                      </a:lnTo>
                      <a:lnTo>
                        <a:pt x="434" y="676"/>
                      </a:lnTo>
                      <a:lnTo>
                        <a:pt x="434" y="674"/>
                      </a:lnTo>
                      <a:lnTo>
                        <a:pt x="431" y="676"/>
                      </a:lnTo>
                      <a:lnTo>
                        <a:pt x="429" y="679"/>
                      </a:lnTo>
                      <a:lnTo>
                        <a:pt x="427" y="679"/>
                      </a:lnTo>
                      <a:lnTo>
                        <a:pt x="427" y="676"/>
                      </a:lnTo>
                      <a:lnTo>
                        <a:pt x="427" y="674"/>
                      </a:lnTo>
                      <a:lnTo>
                        <a:pt x="424" y="674"/>
                      </a:lnTo>
                      <a:lnTo>
                        <a:pt x="419" y="674"/>
                      </a:lnTo>
                      <a:lnTo>
                        <a:pt x="415" y="676"/>
                      </a:lnTo>
                      <a:lnTo>
                        <a:pt x="412" y="676"/>
                      </a:lnTo>
                      <a:lnTo>
                        <a:pt x="412" y="679"/>
                      </a:lnTo>
                      <a:lnTo>
                        <a:pt x="412" y="681"/>
                      </a:lnTo>
                      <a:lnTo>
                        <a:pt x="415" y="684"/>
                      </a:lnTo>
                      <a:lnTo>
                        <a:pt x="415" y="686"/>
                      </a:lnTo>
                      <a:lnTo>
                        <a:pt x="412" y="691"/>
                      </a:lnTo>
                      <a:lnTo>
                        <a:pt x="415" y="693"/>
                      </a:lnTo>
                      <a:lnTo>
                        <a:pt x="417" y="693"/>
                      </a:lnTo>
                      <a:lnTo>
                        <a:pt x="422" y="693"/>
                      </a:lnTo>
                      <a:lnTo>
                        <a:pt x="422" y="695"/>
                      </a:lnTo>
                      <a:lnTo>
                        <a:pt x="424" y="695"/>
                      </a:lnTo>
                      <a:lnTo>
                        <a:pt x="427" y="695"/>
                      </a:lnTo>
                      <a:lnTo>
                        <a:pt x="429" y="693"/>
                      </a:lnTo>
                      <a:lnTo>
                        <a:pt x="431" y="693"/>
                      </a:lnTo>
                      <a:lnTo>
                        <a:pt x="434" y="693"/>
                      </a:lnTo>
                      <a:lnTo>
                        <a:pt x="434" y="695"/>
                      </a:lnTo>
                      <a:lnTo>
                        <a:pt x="434" y="698"/>
                      </a:lnTo>
                      <a:lnTo>
                        <a:pt x="434" y="700"/>
                      </a:lnTo>
                      <a:lnTo>
                        <a:pt x="434" y="703"/>
                      </a:lnTo>
                      <a:lnTo>
                        <a:pt x="431" y="705"/>
                      </a:lnTo>
                      <a:lnTo>
                        <a:pt x="434" y="705"/>
                      </a:lnTo>
                      <a:lnTo>
                        <a:pt x="434" y="710"/>
                      </a:lnTo>
                      <a:lnTo>
                        <a:pt x="434" y="712"/>
                      </a:lnTo>
                      <a:lnTo>
                        <a:pt x="434" y="715"/>
                      </a:lnTo>
                      <a:lnTo>
                        <a:pt x="434" y="717"/>
                      </a:lnTo>
                      <a:lnTo>
                        <a:pt x="431" y="722"/>
                      </a:lnTo>
                      <a:lnTo>
                        <a:pt x="434" y="724"/>
                      </a:lnTo>
                      <a:lnTo>
                        <a:pt x="434" y="726"/>
                      </a:lnTo>
                      <a:lnTo>
                        <a:pt x="436" y="724"/>
                      </a:lnTo>
                      <a:lnTo>
                        <a:pt x="438" y="726"/>
                      </a:lnTo>
                      <a:lnTo>
                        <a:pt x="438" y="729"/>
                      </a:lnTo>
                      <a:lnTo>
                        <a:pt x="438" y="731"/>
                      </a:lnTo>
                      <a:lnTo>
                        <a:pt x="438" y="734"/>
                      </a:lnTo>
                      <a:lnTo>
                        <a:pt x="438" y="736"/>
                      </a:lnTo>
                      <a:lnTo>
                        <a:pt x="436" y="734"/>
                      </a:lnTo>
                      <a:lnTo>
                        <a:pt x="436" y="736"/>
                      </a:lnTo>
                      <a:lnTo>
                        <a:pt x="434" y="736"/>
                      </a:lnTo>
                      <a:lnTo>
                        <a:pt x="434" y="738"/>
                      </a:lnTo>
                      <a:lnTo>
                        <a:pt x="431" y="738"/>
                      </a:lnTo>
                      <a:lnTo>
                        <a:pt x="427" y="741"/>
                      </a:lnTo>
                      <a:lnTo>
                        <a:pt x="424" y="741"/>
                      </a:lnTo>
                      <a:lnTo>
                        <a:pt x="424" y="743"/>
                      </a:lnTo>
                      <a:lnTo>
                        <a:pt x="424" y="746"/>
                      </a:lnTo>
                      <a:lnTo>
                        <a:pt x="422" y="743"/>
                      </a:lnTo>
                      <a:lnTo>
                        <a:pt x="422" y="746"/>
                      </a:lnTo>
                      <a:lnTo>
                        <a:pt x="424" y="746"/>
                      </a:lnTo>
                      <a:lnTo>
                        <a:pt x="427" y="750"/>
                      </a:lnTo>
                      <a:lnTo>
                        <a:pt x="429" y="753"/>
                      </a:lnTo>
                      <a:lnTo>
                        <a:pt x="431" y="755"/>
                      </a:lnTo>
                      <a:lnTo>
                        <a:pt x="434" y="757"/>
                      </a:lnTo>
                      <a:lnTo>
                        <a:pt x="434" y="760"/>
                      </a:lnTo>
                      <a:lnTo>
                        <a:pt x="436" y="762"/>
                      </a:lnTo>
                      <a:lnTo>
                        <a:pt x="438" y="765"/>
                      </a:lnTo>
                      <a:lnTo>
                        <a:pt x="438" y="767"/>
                      </a:lnTo>
                      <a:lnTo>
                        <a:pt x="436" y="767"/>
                      </a:lnTo>
                      <a:lnTo>
                        <a:pt x="434" y="769"/>
                      </a:lnTo>
                      <a:lnTo>
                        <a:pt x="431" y="769"/>
                      </a:lnTo>
                      <a:lnTo>
                        <a:pt x="429" y="772"/>
                      </a:lnTo>
                      <a:lnTo>
                        <a:pt x="427" y="774"/>
                      </a:lnTo>
                      <a:lnTo>
                        <a:pt x="427" y="777"/>
                      </a:lnTo>
                      <a:lnTo>
                        <a:pt x="424" y="777"/>
                      </a:lnTo>
                      <a:lnTo>
                        <a:pt x="424" y="779"/>
                      </a:lnTo>
                      <a:lnTo>
                        <a:pt x="424" y="781"/>
                      </a:lnTo>
                      <a:lnTo>
                        <a:pt x="424" y="779"/>
                      </a:lnTo>
                      <a:lnTo>
                        <a:pt x="422" y="779"/>
                      </a:lnTo>
                      <a:lnTo>
                        <a:pt x="422" y="781"/>
                      </a:lnTo>
                      <a:lnTo>
                        <a:pt x="422" y="784"/>
                      </a:lnTo>
                      <a:lnTo>
                        <a:pt x="419" y="784"/>
                      </a:lnTo>
                      <a:lnTo>
                        <a:pt x="419" y="786"/>
                      </a:lnTo>
                      <a:lnTo>
                        <a:pt x="417" y="786"/>
                      </a:lnTo>
                      <a:lnTo>
                        <a:pt x="415" y="786"/>
                      </a:lnTo>
                      <a:lnTo>
                        <a:pt x="412" y="786"/>
                      </a:lnTo>
                      <a:lnTo>
                        <a:pt x="412" y="788"/>
                      </a:lnTo>
                      <a:lnTo>
                        <a:pt x="412" y="791"/>
                      </a:lnTo>
                      <a:lnTo>
                        <a:pt x="415" y="796"/>
                      </a:lnTo>
                      <a:lnTo>
                        <a:pt x="415" y="798"/>
                      </a:lnTo>
                      <a:lnTo>
                        <a:pt x="407" y="803"/>
                      </a:lnTo>
                      <a:lnTo>
                        <a:pt x="400" y="807"/>
                      </a:lnTo>
                      <a:lnTo>
                        <a:pt x="398" y="807"/>
                      </a:lnTo>
                      <a:lnTo>
                        <a:pt x="396" y="807"/>
                      </a:lnTo>
                      <a:lnTo>
                        <a:pt x="393" y="807"/>
                      </a:lnTo>
                      <a:lnTo>
                        <a:pt x="391" y="807"/>
                      </a:lnTo>
                      <a:lnTo>
                        <a:pt x="391" y="810"/>
                      </a:lnTo>
                      <a:lnTo>
                        <a:pt x="388" y="810"/>
                      </a:lnTo>
                      <a:lnTo>
                        <a:pt x="386" y="810"/>
                      </a:lnTo>
                      <a:lnTo>
                        <a:pt x="384" y="807"/>
                      </a:lnTo>
                      <a:lnTo>
                        <a:pt x="379" y="805"/>
                      </a:lnTo>
                      <a:lnTo>
                        <a:pt x="376" y="817"/>
                      </a:lnTo>
                      <a:lnTo>
                        <a:pt x="376" y="819"/>
                      </a:lnTo>
                      <a:lnTo>
                        <a:pt x="374" y="819"/>
                      </a:lnTo>
                      <a:lnTo>
                        <a:pt x="374" y="822"/>
                      </a:lnTo>
                      <a:lnTo>
                        <a:pt x="372" y="824"/>
                      </a:lnTo>
                      <a:lnTo>
                        <a:pt x="372" y="827"/>
                      </a:lnTo>
                      <a:lnTo>
                        <a:pt x="374" y="831"/>
                      </a:lnTo>
                      <a:lnTo>
                        <a:pt x="374" y="834"/>
                      </a:lnTo>
                      <a:lnTo>
                        <a:pt x="372" y="834"/>
                      </a:lnTo>
                      <a:lnTo>
                        <a:pt x="372" y="836"/>
                      </a:lnTo>
                      <a:lnTo>
                        <a:pt x="372" y="838"/>
                      </a:lnTo>
                      <a:lnTo>
                        <a:pt x="369" y="841"/>
                      </a:lnTo>
                      <a:lnTo>
                        <a:pt x="367" y="841"/>
                      </a:lnTo>
                      <a:lnTo>
                        <a:pt x="365" y="841"/>
                      </a:lnTo>
                      <a:lnTo>
                        <a:pt x="360" y="848"/>
                      </a:lnTo>
                      <a:lnTo>
                        <a:pt x="365" y="860"/>
                      </a:lnTo>
                      <a:lnTo>
                        <a:pt x="362" y="860"/>
                      </a:lnTo>
                      <a:lnTo>
                        <a:pt x="362" y="858"/>
                      </a:lnTo>
                      <a:lnTo>
                        <a:pt x="360" y="858"/>
                      </a:lnTo>
                      <a:lnTo>
                        <a:pt x="360" y="860"/>
                      </a:lnTo>
                      <a:lnTo>
                        <a:pt x="360" y="858"/>
                      </a:lnTo>
                      <a:lnTo>
                        <a:pt x="360" y="860"/>
                      </a:lnTo>
                      <a:lnTo>
                        <a:pt x="357" y="860"/>
                      </a:lnTo>
                      <a:lnTo>
                        <a:pt x="355" y="860"/>
                      </a:lnTo>
                      <a:lnTo>
                        <a:pt x="353" y="865"/>
                      </a:lnTo>
                      <a:lnTo>
                        <a:pt x="348" y="867"/>
                      </a:lnTo>
                      <a:lnTo>
                        <a:pt x="343" y="867"/>
                      </a:lnTo>
                      <a:lnTo>
                        <a:pt x="341" y="867"/>
                      </a:lnTo>
                      <a:lnTo>
                        <a:pt x="341" y="869"/>
                      </a:lnTo>
                      <a:lnTo>
                        <a:pt x="338" y="869"/>
                      </a:lnTo>
                      <a:lnTo>
                        <a:pt x="336" y="869"/>
                      </a:lnTo>
                      <a:lnTo>
                        <a:pt x="334" y="869"/>
                      </a:lnTo>
                      <a:lnTo>
                        <a:pt x="331" y="867"/>
                      </a:lnTo>
                      <a:lnTo>
                        <a:pt x="329" y="869"/>
                      </a:lnTo>
                      <a:lnTo>
                        <a:pt x="329" y="872"/>
                      </a:lnTo>
                      <a:lnTo>
                        <a:pt x="329" y="877"/>
                      </a:lnTo>
                      <a:lnTo>
                        <a:pt x="326" y="879"/>
                      </a:lnTo>
                      <a:lnTo>
                        <a:pt x="326" y="881"/>
                      </a:lnTo>
                      <a:lnTo>
                        <a:pt x="324" y="884"/>
                      </a:lnTo>
                      <a:lnTo>
                        <a:pt x="322" y="884"/>
                      </a:lnTo>
                      <a:lnTo>
                        <a:pt x="319" y="884"/>
                      </a:lnTo>
                      <a:lnTo>
                        <a:pt x="317" y="886"/>
                      </a:lnTo>
                      <a:lnTo>
                        <a:pt x="314" y="886"/>
                      </a:lnTo>
                      <a:lnTo>
                        <a:pt x="312" y="889"/>
                      </a:lnTo>
                      <a:lnTo>
                        <a:pt x="312" y="891"/>
                      </a:lnTo>
                      <a:lnTo>
                        <a:pt x="312" y="893"/>
                      </a:lnTo>
                      <a:lnTo>
                        <a:pt x="312" y="896"/>
                      </a:lnTo>
                      <a:lnTo>
                        <a:pt x="312" y="898"/>
                      </a:lnTo>
                      <a:lnTo>
                        <a:pt x="312" y="900"/>
                      </a:lnTo>
                      <a:lnTo>
                        <a:pt x="312" y="903"/>
                      </a:lnTo>
                      <a:lnTo>
                        <a:pt x="312" y="905"/>
                      </a:lnTo>
                      <a:lnTo>
                        <a:pt x="314" y="908"/>
                      </a:lnTo>
                      <a:lnTo>
                        <a:pt x="314" y="910"/>
                      </a:lnTo>
                      <a:lnTo>
                        <a:pt x="319" y="912"/>
                      </a:lnTo>
                      <a:lnTo>
                        <a:pt x="322" y="915"/>
                      </a:lnTo>
                      <a:lnTo>
                        <a:pt x="322" y="917"/>
                      </a:lnTo>
                      <a:lnTo>
                        <a:pt x="319" y="920"/>
                      </a:lnTo>
                      <a:lnTo>
                        <a:pt x="314" y="922"/>
                      </a:lnTo>
                      <a:lnTo>
                        <a:pt x="312" y="922"/>
                      </a:lnTo>
                      <a:lnTo>
                        <a:pt x="312" y="924"/>
                      </a:lnTo>
                      <a:lnTo>
                        <a:pt x="310" y="924"/>
                      </a:lnTo>
                      <a:lnTo>
                        <a:pt x="310" y="927"/>
                      </a:lnTo>
                      <a:lnTo>
                        <a:pt x="307" y="929"/>
                      </a:lnTo>
                      <a:lnTo>
                        <a:pt x="305" y="927"/>
                      </a:lnTo>
                      <a:lnTo>
                        <a:pt x="303" y="927"/>
                      </a:lnTo>
                      <a:lnTo>
                        <a:pt x="298" y="922"/>
                      </a:lnTo>
                      <a:lnTo>
                        <a:pt x="295" y="922"/>
                      </a:lnTo>
                      <a:lnTo>
                        <a:pt x="298" y="917"/>
                      </a:lnTo>
                      <a:lnTo>
                        <a:pt x="298" y="915"/>
                      </a:lnTo>
                      <a:lnTo>
                        <a:pt x="298" y="912"/>
                      </a:lnTo>
                      <a:lnTo>
                        <a:pt x="295" y="908"/>
                      </a:lnTo>
                      <a:lnTo>
                        <a:pt x="298" y="903"/>
                      </a:lnTo>
                      <a:lnTo>
                        <a:pt x="298" y="905"/>
                      </a:lnTo>
                      <a:lnTo>
                        <a:pt x="298" y="903"/>
                      </a:lnTo>
                      <a:lnTo>
                        <a:pt x="298" y="898"/>
                      </a:lnTo>
                      <a:lnTo>
                        <a:pt x="295" y="896"/>
                      </a:lnTo>
                      <a:lnTo>
                        <a:pt x="293" y="893"/>
                      </a:lnTo>
                      <a:lnTo>
                        <a:pt x="291" y="896"/>
                      </a:lnTo>
                      <a:lnTo>
                        <a:pt x="291" y="893"/>
                      </a:lnTo>
                      <a:lnTo>
                        <a:pt x="288" y="893"/>
                      </a:lnTo>
                      <a:lnTo>
                        <a:pt x="286" y="893"/>
                      </a:lnTo>
                      <a:lnTo>
                        <a:pt x="283" y="891"/>
                      </a:lnTo>
                      <a:lnTo>
                        <a:pt x="281" y="889"/>
                      </a:lnTo>
                      <a:lnTo>
                        <a:pt x="276" y="889"/>
                      </a:lnTo>
                      <a:lnTo>
                        <a:pt x="274" y="889"/>
                      </a:lnTo>
                      <a:lnTo>
                        <a:pt x="269" y="891"/>
                      </a:lnTo>
                      <a:lnTo>
                        <a:pt x="262" y="889"/>
                      </a:lnTo>
                      <a:lnTo>
                        <a:pt x="257" y="889"/>
                      </a:lnTo>
                      <a:lnTo>
                        <a:pt x="255" y="891"/>
                      </a:lnTo>
                      <a:lnTo>
                        <a:pt x="252" y="893"/>
                      </a:lnTo>
                      <a:lnTo>
                        <a:pt x="250" y="891"/>
                      </a:lnTo>
                      <a:lnTo>
                        <a:pt x="250" y="893"/>
                      </a:lnTo>
                      <a:lnTo>
                        <a:pt x="248" y="891"/>
                      </a:lnTo>
                      <a:lnTo>
                        <a:pt x="248" y="893"/>
                      </a:lnTo>
                      <a:lnTo>
                        <a:pt x="245" y="893"/>
                      </a:lnTo>
                      <a:lnTo>
                        <a:pt x="245" y="896"/>
                      </a:lnTo>
                      <a:lnTo>
                        <a:pt x="245" y="893"/>
                      </a:lnTo>
                      <a:lnTo>
                        <a:pt x="243" y="891"/>
                      </a:lnTo>
                      <a:lnTo>
                        <a:pt x="241" y="891"/>
                      </a:lnTo>
                      <a:lnTo>
                        <a:pt x="241" y="886"/>
                      </a:lnTo>
                      <a:lnTo>
                        <a:pt x="236" y="884"/>
                      </a:lnTo>
                      <a:lnTo>
                        <a:pt x="236" y="879"/>
                      </a:lnTo>
                      <a:lnTo>
                        <a:pt x="238" y="879"/>
                      </a:lnTo>
                      <a:lnTo>
                        <a:pt x="241" y="877"/>
                      </a:lnTo>
                      <a:lnTo>
                        <a:pt x="243" y="879"/>
                      </a:lnTo>
                      <a:lnTo>
                        <a:pt x="248" y="877"/>
                      </a:lnTo>
                      <a:lnTo>
                        <a:pt x="252" y="872"/>
                      </a:lnTo>
                      <a:lnTo>
                        <a:pt x="255" y="872"/>
                      </a:lnTo>
                      <a:lnTo>
                        <a:pt x="255" y="869"/>
                      </a:lnTo>
                      <a:lnTo>
                        <a:pt x="257" y="867"/>
                      </a:lnTo>
                      <a:lnTo>
                        <a:pt x="257" y="865"/>
                      </a:lnTo>
                      <a:lnTo>
                        <a:pt x="255" y="862"/>
                      </a:lnTo>
                      <a:lnTo>
                        <a:pt x="248" y="855"/>
                      </a:lnTo>
                      <a:lnTo>
                        <a:pt x="245" y="855"/>
                      </a:lnTo>
                      <a:lnTo>
                        <a:pt x="243" y="853"/>
                      </a:lnTo>
                      <a:lnTo>
                        <a:pt x="243" y="850"/>
                      </a:lnTo>
                      <a:lnTo>
                        <a:pt x="241" y="850"/>
                      </a:lnTo>
                      <a:lnTo>
                        <a:pt x="238" y="848"/>
                      </a:lnTo>
                      <a:lnTo>
                        <a:pt x="236" y="848"/>
                      </a:lnTo>
                      <a:lnTo>
                        <a:pt x="229" y="850"/>
                      </a:lnTo>
                      <a:lnTo>
                        <a:pt x="226" y="850"/>
                      </a:lnTo>
                      <a:lnTo>
                        <a:pt x="224" y="848"/>
                      </a:lnTo>
                      <a:lnTo>
                        <a:pt x="219" y="848"/>
                      </a:lnTo>
                      <a:lnTo>
                        <a:pt x="217" y="848"/>
                      </a:lnTo>
                      <a:lnTo>
                        <a:pt x="217" y="846"/>
                      </a:lnTo>
                      <a:lnTo>
                        <a:pt x="217" y="843"/>
                      </a:lnTo>
                      <a:lnTo>
                        <a:pt x="217" y="841"/>
                      </a:lnTo>
                      <a:lnTo>
                        <a:pt x="217" y="838"/>
                      </a:lnTo>
                      <a:lnTo>
                        <a:pt x="214" y="841"/>
                      </a:lnTo>
                      <a:lnTo>
                        <a:pt x="210" y="834"/>
                      </a:lnTo>
                      <a:lnTo>
                        <a:pt x="207" y="831"/>
                      </a:lnTo>
                      <a:lnTo>
                        <a:pt x="207" y="829"/>
                      </a:lnTo>
                      <a:lnTo>
                        <a:pt x="205" y="824"/>
                      </a:lnTo>
                      <a:lnTo>
                        <a:pt x="205" y="822"/>
                      </a:lnTo>
                      <a:lnTo>
                        <a:pt x="205" y="819"/>
                      </a:lnTo>
                      <a:lnTo>
                        <a:pt x="202" y="822"/>
                      </a:lnTo>
                      <a:lnTo>
                        <a:pt x="200" y="824"/>
                      </a:lnTo>
                      <a:lnTo>
                        <a:pt x="198" y="829"/>
                      </a:lnTo>
                      <a:lnTo>
                        <a:pt x="198" y="831"/>
                      </a:lnTo>
                      <a:lnTo>
                        <a:pt x="200" y="834"/>
                      </a:lnTo>
                      <a:lnTo>
                        <a:pt x="200" y="836"/>
                      </a:lnTo>
                      <a:lnTo>
                        <a:pt x="200" y="838"/>
                      </a:lnTo>
                      <a:lnTo>
                        <a:pt x="200" y="841"/>
                      </a:lnTo>
                      <a:lnTo>
                        <a:pt x="195" y="841"/>
                      </a:lnTo>
                      <a:lnTo>
                        <a:pt x="190" y="846"/>
                      </a:lnTo>
                      <a:lnTo>
                        <a:pt x="188" y="843"/>
                      </a:lnTo>
                      <a:lnTo>
                        <a:pt x="188" y="841"/>
                      </a:lnTo>
                      <a:lnTo>
                        <a:pt x="186" y="841"/>
                      </a:lnTo>
                      <a:lnTo>
                        <a:pt x="183" y="843"/>
                      </a:lnTo>
                      <a:lnTo>
                        <a:pt x="181" y="841"/>
                      </a:lnTo>
                      <a:lnTo>
                        <a:pt x="176" y="841"/>
                      </a:lnTo>
                      <a:lnTo>
                        <a:pt x="174" y="841"/>
                      </a:lnTo>
                      <a:lnTo>
                        <a:pt x="169" y="841"/>
                      </a:lnTo>
                      <a:lnTo>
                        <a:pt x="171" y="836"/>
                      </a:lnTo>
                      <a:lnTo>
                        <a:pt x="171" y="824"/>
                      </a:lnTo>
                      <a:lnTo>
                        <a:pt x="164" y="829"/>
                      </a:lnTo>
                      <a:lnTo>
                        <a:pt x="155" y="824"/>
                      </a:lnTo>
                      <a:lnTo>
                        <a:pt x="152" y="824"/>
                      </a:lnTo>
                      <a:lnTo>
                        <a:pt x="150" y="827"/>
                      </a:lnTo>
                      <a:lnTo>
                        <a:pt x="148" y="827"/>
                      </a:lnTo>
                      <a:lnTo>
                        <a:pt x="143" y="819"/>
                      </a:lnTo>
                      <a:lnTo>
                        <a:pt x="140" y="819"/>
                      </a:lnTo>
                      <a:lnTo>
                        <a:pt x="136" y="815"/>
                      </a:lnTo>
                      <a:lnTo>
                        <a:pt x="133" y="812"/>
                      </a:lnTo>
                      <a:lnTo>
                        <a:pt x="131" y="812"/>
                      </a:lnTo>
                      <a:lnTo>
                        <a:pt x="131" y="810"/>
                      </a:lnTo>
                      <a:lnTo>
                        <a:pt x="126" y="805"/>
                      </a:lnTo>
                      <a:lnTo>
                        <a:pt x="124" y="805"/>
                      </a:lnTo>
                      <a:lnTo>
                        <a:pt x="124" y="803"/>
                      </a:lnTo>
                      <a:lnTo>
                        <a:pt x="121" y="800"/>
                      </a:lnTo>
                      <a:lnTo>
                        <a:pt x="119" y="796"/>
                      </a:lnTo>
                      <a:lnTo>
                        <a:pt x="117" y="796"/>
                      </a:lnTo>
                      <a:lnTo>
                        <a:pt x="114" y="791"/>
                      </a:lnTo>
                      <a:lnTo>
                        <a:pt x="109" y="793"/>
                      </a:lnTo>
                      <a:lnTo>
                        <a:pt x="109" y="798"/>
                      </a:lnTo>
                      <a:lnTo>
                        <a:pt x="109" y="800"/>
                      </a:lnTo>
                      <a:lnTo>
                        <a:pt x="107" y="803"/>
                      </a:lnTo>
                      <a:lnTo>
                        <a:pt x="105" y="798"/>
                      </a:lnTo>
                      <a:lnTo>
                        <a:pt x="105" y="793"/>
                      </a:lnTo>
                      <a:lnTo>
                        <a:pt x="105" y="791"/>
                      </a:lnTo>
                      <a:lnTo>
                        <a:pt x="107" y="791"/>
                      </a:lnTo>
                      <a:lnTo>
                        <a:pt x="107" y="788"/>
                      </a:lnTo>
                      <a:lnTo>
                        <a:pt x="109" y="791"/>
                      </a:lnTo>
                      <a:lnTo>
                        <a:pt x="112" y="791"/>
                      </a:lnTo>
                      <a:lnTo>
                        <a:pt x="112" y="788"/>
                      </a:lnTo>
                      <a:lnTo>
                        <a:pt x="109" y="786"/>
                      </a:lnTo>
                      <a:lnTo>
                        <a:pt x="107" y="784"/>
                      </a:lnTo>
                      <a:lnTo>
                        <a:pt x="102" y="781"/>
                      </a:lnTo>
                      <a:lnTo>
                        <a:pt x="102" y="779"/>
                      </a:lnTo>
                      <a:lnTo>
                        <a:pt x="100" y="777"/>
                      </a:lnTo>
                      <a:lnTo>
                        <a:pt x="97" y="777"/>
                      </a:lnTo>
                      <a:lnTo>
                        <a:pt x="97" y="774"/>
                      </a:lnTo>
                      <a:lnTo>
                        <a:pt x="95" y="772"/>
                      </a:lnTo>
                      <a:lnTo>
                        <a:pt x="95" y="769"/>
                      </a:lnTo>
                      <a:lnTo>
                        <a:pt x="93" y="769"/>
                      </a:lnTo>
                      <a:lnTo>
                        <a:pt x="93" y="767"/>
                      </a:lnTo>
                      <a:lnTo>
                        <a:pt x="90" y="767"/>
                      </a:lnTo>
                      <a:lnTo>
                        <a:pt x="86" y="765"/>
                      </a:lnTo>
                      <a:lnTo>
                        <a:pt x="88" y="760"/>
                      </a:lnTo>
                      <a:lnTo>
                        <a:pt x="90" y="762"/>
                      </a:lnTo>
                      <a:lnTo>
                        <a:pt x="93" y="755"/>
                      </a:lnTo>
                      <a:lnTo>
                        <a:pt x="95" y="755"/>
                      </a:lnTo>
                      <a:lnTo>
                        <a:pt x="95" y="753"/>
                      </a:lnTo>
                      <a:lnTo>
                        <a:pt x="100" y="746"/>
                      </a:lnTo>
                      <a:lnTo>
                        <a:pt x="102" y="743"/>
                      </a:lnTo>
                      <a:lnTo>
                        <a:pt x="112" y="738"/>
                      </a:lnTo>
                      <a:lnTo>
                        <a:pt x="112" y="736"/>
                      </a:lnTo>
                      <a:lnTo>
                        <a:pt x="112" y="731"/>
                      </a:lnTo>
                      <a:lnTo>
                        <a:pt x="109" y="726"/>
                      </a:lnTo>
                      <a:lnTo>
                        <a:pt x="109" y="724"/>
                      </a:lnTo>
                      <a:lnTo>
                        <a:pt x="109" y="722"/>
                      </a:lnTo>
                      <a:lnTo>
                        <a:pt x="112" y="715"/>
                      </a:lnTo>
                      <a:lnTo>
                        <a:pt x="112" y="712"/>
                      </a:lnTo>
                      <a:lnTo>
                        <a:pt x="112" y="710"/>
                      </a:lnTo>
                      <a:lnTo>
                        <a:pt x="114" y="707"/>
                      </a:lnTo>
                      <a:lnTo>
                        <a:pt x="117" y="707"/>
                      </a:lnTo>
                      <a:lnTo>
                        <a:pt x="117" y="710"/>
                      </a:lnTo>
                      <a:lnTo>
                        <a:pt x="124" y="710"/>
                      </a:lnTo>
                      <a:lnTo>
                        <a:pt x="126" y="712"/>
                      </a:lnTo>
                      <a:lnTo>
                        <a:pt x="133" y="715"/>
                      </a:lnTo>
                      <a:lnTo>
                        <a:pt x="136" y="712"/>
                      </a:lnTo>
                      <a:lnTo>
                        <a:pt x="143" y="707"/>
                      </a:lnTo>
                      <a:lnTo>
                        <a:pt x="145" y="705"/>
                      </a:lnTo>
                      <a:lnTo>
                        <a:pt x="143" y="703"/>
                      </a:lnTo>
                      <a:lnTo>
                        <a:pt x="140" y="700"/>
                      </a:lnTo>
                      <a:lnTo>
                        <a:pt x="143" y="695"/>
                      </a:lnTo>
                      <a:lnTo>
                        <a:pt x="143" y="691"/>
                      </a:lnTo>
                      <a:lnTo>
                        <a:pt x="145" y="686"/>
                      </a:lnTo>
                      <a:lnTo>
                        <a:pt x="145" y="679"/>
                      </a:lnTo>
                      <a:lnTo>
                        <a:pt x="148" y="676"/>
                      </a:lnTo>
                      <a:lnTo>
                        <a:pt x="145" y="674"/>
                      </a:lnTo>
                      <a:lnTo>
                        <a:pt x="143" y="672"/>
                      </a:lnTo>
                      <a:lnTo>
                        <a:pt x="143" y="669"/>
                      </a:lnTo>
                      <a:lnTo>
                        <a:pt x="140" y="669"/>
                      </a:lnTo>
                      <a:lnTo>
                        <a:pt x="140" y="662"/>
                      </a:lnTo>
                      <a:lnTo>
                        <a:pt x="143" y="660"/>
                      </a:lnTo>
                      <a:lnTo>
                        <a:pt x="145" y="655"/>
                      </a:lnTo>
                      <a:lnTo>
                        <a:pt x="145" y="653"/>
                      </a:lnTo>
                      <a:lnTo>
                        <a:pt x="145" y="650"/>
                      </a:lnTo>
                      <a:lnTo>
                        <a:pt x="145" y="648"/>
                      </a:lnTo>
                      <a:lnTo>
                        <a:pt x="145" y="645"/>
                      </a:lnTo>
                      <a:lnTo>
                        <a:pt x="145" y="641"/>
                      </a:lnTo>
                      <a:lnTo>
                        <a:pt x="145" y="638"/>
                      </a:lnTo>
                      <a:lnTo>
                        <a:pt x="140" y="634"/>
                      </a:lnTo>
                      <a:lnTo>
                        <a:pt x="138" y="634"/>
                      </a:lnTo>
                      <a:lnTo>
                        <a:pt x="133" y="631"/>
                      </a:lnTo>
                      <a:lnTo>
                        <a:pt x="133" y="626"/>
                      </a:lnTo>
                      <a:lnTo>
                        <a:pt x="131" y="626"/>
                      </a:lnTo>
                      <a:lnTo>
                        <a:pt x="126" y="619"/>
                      </a:lnTo>
                      <a:lnTo>
                        <a:pt x="124" y="614"/>
                      </a:lnTo>
                      <a:lnTo>
                        <a:pt x="128" y="612"/>
                      </a:lnTo>
                      <a:lnTo>
                        <a:pt x="128" y="610"/>
                      </a:lnTo>
                      <a:lnTo>
                        <a:pt x="128" y="605"/>
                      </a:lnTo>
                      <a:lnTo>
                        <a:pt x="128" y="603"/>
                      </a:lnTo>
                      <a:lnTo>
                        <a:pt x="126" y="600"/>
                      </a:lnTo>
                      <a:lnTo>
                        <a:pt x="124" y="598"/>
                      </a:lnTo>
                      <a:lnTo>
                        <a:pt x="119" y="593"/>
                      </a:lnTo>
                      <a:lnTo>
                        <a:pt x="117" y="593"/>
                      </a:lnTo>
                      <a:lnTo>
                        <a:pt x="117" y="591"/>
                      </a:lnTo>
                      <a:lnTo>
                        <a:pt x="114" y="588"/>
                      </a:lnTo>
                      <a:lnTo>
                        <a:pt x="112" y="586"/>
                      </a:lnTo>
                      <a:lnTo>
                        <a:pt x="109" y="586"/>
                      </a:lnTo>
                      <a:lnTo>
                        <a:pt x="105" y="581"/>
                      </a:lnTo>
                      <a:lnTo>
                        <a:pt x="100" y="574"/>
                      </a:lnTo>
                      <a:lnTo>
                        <a:pt x="97" y="574"/>
                      </a:lnTo>
                      <a:lnTo>
                        <a:pt x="95" y="572"/>
                      </a:lnTo>
                      <a:lnTo>
                        <a:pt x="95" y="569"/>
                      </a:lnTo>
                      <a:lnTo>
                        <a:pt x="95" y="567"/>
                      </a:lnTo>
                      <a:lnTo>
                        <a:pt x="90" y="564"/>
                      </a:lnTo>
                      <a:lnTo>
                        <a:pt x="88" y="562"/>
                      </a:lnTo>
                      <a:lnTo>
                        <a:pt x="86" y="560"/>
                      </a:lnTo>
                      <a:lnTo>
                        <a:pt x="83" y="557"/>
                      </a:lnTo>
                      <a:lnTo>
                        <a:pt x="81" y="555"/>
                      </a:lnTo>
                      <a:lnTo>
                        <a:pt x="78" y="555"/>
                      </a:lnTo>
                      <a:lnTo>
                        <a:pt x="76" y="555"/>
                      </a:lnTo>
                      <a:lnTo>
                        <a:pt x="71" y="555"/>
                      </a:lnTo>
                      <a:lnTo>
                        <a:pt x="69" y="552"/>
                      </a:lnTo>
                      <a:lnTo>
                        <a:pt x="66" y="548"/>
                      </a:lnTo>
                      <a:lnTo>
                        <a:pt x="64" y="545"/>
                      </a:lnTo>
                      <a:lnTo>
                        <a:pt x="62" y="543"/>
                      </a:lnTo>
                      <a:lnTo>
                        <a:pt x="59" y="543"/>
                      </a:lnTo>
                      <a:lnTo>
                        <a:pt x="57" y="543"/>
                      </a:lnTo>
                      <a:lnTo>
                        <a:pt x="55" y="543"/>
                      </a:lnTo>
                      <a:lnTo>
                        <a:pt x="52" y="541"/>
                      </a:lnTo>
                      <a:lnTo>
                        <a:pt x="52" y="538"/>
                      </a:lnTo>
                      <a:lnTo>
                        <a:pt x="50" y="536"/>
                      </a:lnTo>
                      <a:lnTo>
                        <a:pt x="50" y="533"/>
                      </a:lnTo>
                      <a:lnTo>
                        <a:pt x="47" y="533"/>
                      </a:lnTo>
                      <a:lnTo>
                        <a:pt x="43" y="536"/>
                      </a:lnTo>
                      <a:lnTo>
                        <a:pt x="40" y="536"/>
                      </a:lnTo>
                      <a:lnTo>
                        <a:pt x="38" y="538"/>
                      </a:lnTo>
                      <a:lnTo>
                        <a:pt x="31" y="538"/>
                      </a:lnTo>
                      <a:lnTo>
                        <a:pt x="28" y="538"/>
                      </a:lnTo>
                      <a:lnTo>
                        <a:pt x="26" y="541"/>
                      </a:lnTo>
                      <a:lnTo>
                        <a:pt x="21" y="536"/>
                      </a:lnTo>
                      <a:lnTo>
                        <a:pt x="21" y="533"/>
                      </a:lnTo>
                      <a:lnTo>
                        <a:pt x="14" y="533"/>
                      </a:lnTo>
                      <a:lnTo>
                        <a:pt x="4" y="529"/>
                      </a:lnTo>
                      <a:lnTo>
                        <a:pt x="4" y="519"/>
                      </a:lnTo>
                      <a:lnTo>
                        <a:pt x="2" y="512"/>
                      </a:lnTo>
                      <a:lnTo>
                        <a:pt x="2" y="507"/>
                      </a:lnTo>
                      <a:lnTo>
                        <a:pt x="2" y="500"/>
                      </a:lnTo>
                      <a:lnTo>
                        <a:pt x="0" y="498"/>
                      </a:lnTo>
                      <a:lnTo>
                        <a:pt x="0" y="495"/>
                      </a:lnTo>
                      <a:lnTo>
                        <a:pt x="0" y="491"/>
                      </a:lnTo>
                      <a:lnTo>
                        <a:pt x="0" y="488"/>
                      </a:lnTo>
                      <a:lnTo>
                        <a:pt x="0" y="486"/>
                      </a:lnTo>
                      <a:lnTo>
                        <a:pt x="2" y="486"/>
                      </a:lnTo>
                      <a:lnTo>
                        <a:pt x="2" y="483"/>
                      </a:lnTo>
                      <a:lnTo>
                        <a:pt x="2" y="481"/>
                      </a:lnTo>
                      <a:lnTo>
                        <a:pt x="2" y="479"/>
                      </a:lnTo>
                      <a:lnTo>
                        <a:pt x="2" y="476"/>
                      </a:lnTo>
                      <a:lnTo>
                        <a:pt x="4" y="479"/>
                      </a:lnTo>
                      <a:lnTo>
                        <a:pt x="9" y="474"/>
                      </a:lnTo>
                      <a:lnTo>
                        <a:pt x="9" y="471"/>
                      </a:lnTo>
                      <a:lnTo>
                        <a:pt x="12" y="469"/>
                      </a:lnTo>
                      <a:lnTo>
                        <a:pt x="9" y="469"/>
                      </a:lnTo>
                      <a:lnTo>
                        <a:pt x="9" y="467"/>
                      </a:lnTo>
                      <a:lnTo>
                        <a:pt x="12" y="462"/>
                      </a:lnTo>
                      <a:lnTo>
                        <a:pt x="12" y="457"/>
                      </a:lnTo>
                      <a:lnTo>
                        <a:pt x="12" y="455"/>
                      </a:lnTo>
                      <a:lnTo>
                        <a:pt x="14" y="452"/>
                      </a:lnTo>
                      <a:lnTo>
                        <a:pt x="14" y="450"/>
                      </a:lnTo>
                      <a:lnTo>
                        <a:pt x="26" y="455"/>
                      </a:lnTo>
                      <a:lnTo>
                        <a:pt x="31" y="455"/>
                      </a:lnTo>
                      <a:lnTo>
                        <a:pt x="31" y="462"/>
                      </a:lnTo>
                      <a:lnTo>
                        <a:pt x="28" y="464"/>
                      </a:lnTo>
                      <a:lnTo>
                        <a:pt x="28" y="469"/>
                      </a:lnTo>
                      <a:lnTo>
                        <a:pt x="28" y="467"/>
                      </a:lnTo>
                      <a:lnTo>
                        <a:pt x="31" y="469"/>
                      </a:lnTo>
                      <a:lnTo>
                        <a:pt x="33" y="469"/>
                      </a:lnTo>
                      <a:lnTo>
                        <a:pt x="35" y="469"/>
                      </a:lnTo>
                      <a:lnTo>
                        <a:pt x="38" y="467"/>
                      </a:lnTo>
                      <a:lnTo>
                        <a:pt x="38" y="464"/>
                      </a:lnTo>
                      <a:lnTo>
                        <a:pt x="40" y="464"/>
                      </a:lnTo>
                      <a:lnTo>
                        <a:pt x="43" y="464"/>
                      </a:lnTo>
                      <a:lnTo>
                        <a:pt x="45" y="464"/>
                      </a:lnTo>
                      <a:lnTo>
                        <a:pt x="45" y="462"/>
                      </a:lnTo>
                      <a:lnTo>
                        <a:pt x="47" y="462"/>
                      </a:lnTo>
                      <a:lnTo>
                        <a:pt x="50" y="462"/>
                      </a:lnTo>
                      <a:lnTo>
                        <a:pt x="52" y="462"/>
                      </a:lnTo>
                      <a:lnTo>
                        <a:pt x="52" y="460"/>
                      </a:lnTo>
                      <a:lnTo>
                        <a:pt x="52" y="457"/>
                      </a:lnTo>
                      <a:lnTo>
                        <a:pt x="47" y="457"/>
                      </a:lnTo>
                      <a:lnTo>
                        <a:pt x="50" y="455"/>
                      </a:lnTo>
                      <a:lnTo>
                        <a:pt x="50" y="452"/>
                      </a:lnTo>
                      <a:lnTo>
                        <a:pt x="47" y="450"/>
                      </a:lnTo>
                      <a:lnTo>
                        <a:pt x="47" y="448"/>
                      </a:lnTo>
                      <a:lnTo>
                        <a:pt x="47" y="445"/>
                      </a:lnTo>
                      <a:lnTo>
                        <a:pt x="45" y="440"/>
                      </a:lnTo>
                      <a:lnTo>
                        <a:pt x="43" y="438"/>
                      </a:lnTo>
                      <a:lnTo>
                        <a:pt x="43" y="436"/>
                      </a:lnTo>
                      <a:lnTo>
                        <a:pt x="43" y="433"/>
                      </a:lnTo>
                      <a:lnTo>
                        <a:pt x="43" y="429"/>
                      </a:lnTo>
                      <a:lnTo>
                        <a:pt x="43" y="426"/>
                      </a:lnTo>
                      <a:lnTo>
                        <a:pt x="45" y="424"/>
                      </a:lnTo>
                      <a:lnTo>
                        <a:pt x="43" y="424"/>
                      </a:lnTo>
                      <a:lnTo>
                        <a:pt x="45" y="419"/>
                      </a:lnTo>
                      <a:lnTo>
                        <a:pt x="43" y="417"/>
                      </a:lnTo>
                      <a:lnTo>
                        <a:pt x="40" y="414"/>
                      </a:lnTo>
                      <a:lnTo>
                        <a:pt x="43" y="414"/>
                      </a:lnTo>
                      <a:lnTo>
                        <a:pt x="38" y="412"/>
                      </a:lnTo>
                      <a:lnTo>
                        <a:pt x="38" y="409"/>
                      </a:lnTo>
                      <a:lnTo>
                        <a:pt x="38" y="407"/>
                      </a:lnTo>
                      <a:lnTo>
                        <a:pt x="38" y="405"/>
                      </a:lnTo>
                      <a:lnTo>
                        <a:pt x="40" y="402"/>
                      </a:lnTo>
                      <a:lnTo>
                        <a:pt x="43" y="402"/>
                      </a:lnTo>
                      <a:lnTo>
                        <a:pt x="45" y="402"/>
                      </a:lnTo>
                      <a:lnTo>
                        <a:pt x="47" y="402"/>
                      </a:lnTo>
                      <a:lnTo>
                        <a:pt x="55" y="405"/>
                      </a:lnTo>
                      <a:lnTo>
                        <a:pt x="55" y="402"/>
                      </a:lnTo>
                      <a:lnTo>
                        <a:pt x="57" y="400"/>
                      </a:lnTo>
                      <a:lnTo>
                        <a:pt x="57" y="398"/>
                      </a:lnTo>
                      <a:lnTo>
                        <a:pt x="59" y="395"/>
                      </a:lnTo>
                      <a:lnTo>
                        <a:pt x="59" y="393"/>
                      </a:lnTo>
                      <a:lnTo>
                        <a:pt x="64" y="390"/>
                      </a:lnTo>
                      <a:lnTo>
                        <a:pt x="66" y="393"/>
                      </a:lnTo>
                      <a:lnTo>
                        <a:pt x="69" y="386"/>
                      </a:lnTo>
                      <a:lnTo>
                        <a:pt x="74" y="386"/>
                      </a:lnTo>
                      <a:lnTo>
                        <a:pt x="76" y="383"/>
                      </a:lnTo>
                      <a:lnTo>
                        <a:pt x="78" y="386"/>
                      </a:lnTo>
                      <a:lnTo>
                        <a:pt x="81" y="383"/>
                      </a:lnTo>
                      <a:lnTo>
                        <a:pt x="81" y="378"/>
                      </a:lnTo>
                      <a:lnTo>
                        <a:pt x="78" y="376"/>
                      </a:lnTo>
                      <a:lnTo>
                        <a:pt x="81" y="374"/>
                      </a:lnTo>
                      <a:lnTo>
                        <a:pt x="83" y="374"/>
                      </a:lnTo>
                      <a:lnTo>
                        <a:pt x="86" y="374"/>
                      </a:lnTo>
                      <a:lnTo>
                        <a:pt x="86" y="371"/>
                      </a:lnTo>
                      <a:lnTo>
                        <a:pt x="86" y="369"/>
                      </a:lnTo>
                      <a:lnTo>
                        <a:pt x="88" y="367"/>
                      </a:lnTo>
                      <a:lnTo>
                        <a:pt x="86" y="364"/>
                      </a:lnTo>
                      <a:lnTo>
                        <a:pt x="86" y="362"/>
                      </a:lnTo>
                      <a:lnTo>
                        <a:pt x="83" y="364"/>
                      </a:lnTo>
                      <a:lnTo>
                        <a:pt x="81" y="362"/>
                      </a:lnTo>
                      <a:lnTo>
                        <a:pt x="81" y="357"/>
                      </a:lnTo>
                      <a:lnTo>
                        <a:pt x="76" y="355"/>
                      </a:lnTo>
                      <a:lnTo>
                        <a:pt x="76" y="350"/>
                      </a:lnTo>
                      <a:lnTo>
                        <a:pt x="74" y="348"/>
                      </a:lnTo>
                      <a:lnTo>
                        <a:pt x="69" y="348"/>
                      </a:lnTo>
                      <a:lnTo>
                        <a:pt x="71" y="340"/>
                      </a:lnTo>
                      <a:lnTo>
                        <a:pt x="74" y="338"/>
                      </a:lnTo>
                      <a:lnTo>
                        <a:pt x="76" y="338"/>
                      </a:lnTo>
                      <a:lnTo>
                        <a:pt x="76" y="333"/>
                      </a:lnTo>
                      <a:lnTo>
                        <a:pt x="76" y="328"/>
                      </a:lnTo>
                      <a:lnTo>
                        <a:pt x="78" y="326"/>
                      </a:lnTo>
                      <a:lnTo>
                        <a:pt x="76" y="324"/>
                      </a:lnTo>
                      <a:lnTo>
                        <a:pt x="74" y="324"/>
                      </a:lnTo>
                      <a:lnTo>
                        <a:pt x="71" y="319"/>
                      </a:lnTo>
                      <a:lnTo>
                        <a:pt x="74" y="317"/>
                      </a:lnTo>
                      <a:lnTo>
                        <a:pt x="69" y="309"/>
                      </a:lnTo>
                      <a:lnTo>
                        <a:pt x="66" y="305"/>
                      </a:lnTo>
                      <a:lnTo>
                        <a:pt x="69" y="302"/>
                      </a:lnTo>
                      <a:lnTo>
                        <a:pt x="69" y="300"/>
                      </a:lnTo>
                      <a:lnTo>
                        <a:pt x="69" y="295"/>
                      </a:lnTo>
                      <a:lnTo>
                        <a:pt x="69" y="293"/>
                      </a:lnTo>
                      <a:lnTo>
                        <a:pt x="66" y="290"/>
                      </a:lnTo>
                      <a:lnTo>
                        <a:pt x="71" y="286"/>
                      </a:lnTo>
                      <a:lnTo>
                        <a:pt x="69" y="283"/>
                      </a:lnTo>
                      <a:lnTo>
                        <a:pt x="71" y="281"/>
                      </a:lnTo>
                      <a:lnTo>
                        <a:pt x="69" y="281"/>
                      </a:lnTo>
                      <a:lnTo>
                        <a:pt x="71" y="281"/>
                      </a:lnTo>
                      <a:lnTo>
                        <a:pt x="74" y="283"/>
                      </a:lnTo>
                      <a:lnTo>
                        <a:pt x="76" y="283"/>
                      </a:lnTo>
                      <a:lnTo>
                        <a:pt x="78" y="283"/>
                      </a:lnTo>
                      <a:lnTo>
                        <a:pt x="83" y="286"/>
                      </a:lnTo>
                      <a:lnTo>
                        <a:pt x="86" y="283"/>
                      </a:lnTo>
                      <a:lnTo>
                        <a:pt x="88" y="283"/>
                      </a:lnTo>
                      <a:lnTo>
                        <a:pt x="93" y="290"/>
                      </a:lnTo>
                      <a:lnTo>
                        <a:pt x="95" y="293"/>
                      </a:lnTo>
                      <a:lnTo>
                        <a:pt x="100" y="295"/>
                      </a:lnTo>
                      <a:lnTo>
                        <a:pt x="102" y="295"/>
                      </a:lnTo>
                      <a:lnTo>
                        <a:pt x="102" y="297"/>
                      </a:lnTo>
                      <a:lnTo>
                        <a:pt x="105" y="295"/>
                      </a:lnTo>
                      <a:lnTo>
                        <a:pt x="107" y="297"/>
                      </a:lnTo>
                      <a:lnTo>
                        <a:pt x="107" y="295"/>
                      </a:lnTo>
                      <a:lnTo>
                        <a:pt x="109" y="293"/>
                      </a:lnTo>
                      <a:lnTo>
                        <a:pt x="112" y="293"/>
                      </a:lnTo>
                      <a:lnTo>
                        <a:pt x="112" y="295"/>
                      </a:lnTo>
                      <a:lnTo>
                        <a:pt x="112" y="293"/>
                      </a:lnTo>
                      <a:lnTo>
                        <a:pt x="114" y="293"/>
                      </a:lnTo>
                      <a:lnTo>
                        <a:pt x="117" y="295"/>
                      </a:lnTo>
                      <a:lnTo>
                        <a:pt x="121" y="297"/>
                      </a:lnTo>
                      <a:lnTo>
                        <a:pt x="124" y="297"/>
                      </a:lnTo>
                      <a:lnTo>
                        <a:pt x="126" y="305"/>
                      </a:lnTo>
                      <a:lnTo>
                        <a:pt x="131" y="307"/>
                      </a:lnTo>
                      <a:lnTo>
                        <a:pt x="136" y="307"/>
                      </a:lnTo>
                      <a:lnTo>
                        <a:pt x="143" y="309"/>
                      </a:lnTo>
                      <a:lnTo>
                        <a:pt x="145" y="307"/>
                      </a:lnTo>
                      <a:lnTo>
                        <a:pt x="148" y="307"/>
                      </a:lnTo>
                      <a:lnTo>
                        <a:pt x="148" y="305"/>
                      </a:lnTo>
                      <a:lnTo>
                        <a:pt x="155" y="305"/>
                      </a:lnTo>
                      <a:lnTo>
                        <a:pt x="159" y="307"/>
                      </a:lnTo>
                      <a:lnTo>
                        <a:pt x="162" y="307"/>
                      </a:lnTo>
                      <a:lnTo>
                        <a:pt x="167" y="307"/>
                      </a:lnTo>
                      <a:lnTo>
                        <a:pt x="169" y="305"/>
                      </a:lnTo>
                      <a:lnTo>
                        <a:pt x="169" y="302"/>
                      </a:lnTo>
                      <a:lnTo>
                        <a:pt x="171" y="302"/>
                      </a:lnTo>
                      <a:lnTo>
                        <a:pt x="171" y="300"/>
                      </a:lnTo>
                      <a:lnTo>
                        <a:pt x="174" y="297"/>
                      </a:lnTo>
                      <a:lnTo>
                        <a:pt x="176" y="297"/>
                      </a:lnTo>
                      <a:lnTo>
                        <a:pt x="174" y="295"/>
                      </a:lnTo>
                      <a:lnTo>
                        <a:pt x="176" y="293"/>
                      </a:lnTo>
                      <a:lnTo>
                        <a:pt x="179" y="286"/>
                      </a:lnTo>
                      <a:lnTo>
                        <a:pt x="181" y="281"/>
                      </a:lnTo>
                      <a:lnTo>
                        <a:pt x="183" y="276"/>
                      </a:lnTo>
                      <a:lnTo>
                        <a:pt x="186" y="274"/>
                      </a:lnTo>
                      <a:lnTo>
                        <a:pt x="193" y="266"/>
                      </a:lnTo>
                      <a:lnTo>
                        <a:pt x="190" y="266"/>
                      </a:lnTo>
                      <a:lnTo>
                        <a:pt x="193" y="264"/>
                      </a:lnTo>
                      <a:lnTo>
                        <a:pt x="190" y="262"/>
                      </a:lnTo>
                      <a:lnTo>
                        <a:pt x="190" y="259"/>
                      </a:lnTo>
                      <a:lnTo>
                        <a:pt x="186" y="259"/>
                      </a:lnTo>
                      <a:lnTo>
                        <a:pt x="181" y="259"/>
                      </a:lnTo>
                      <a:lnTo>
                        <a:pt x="179" y="255"/>
                      </a:lnTo>
                      <a:lnTo>
                        <a:pt x="179" y="252"/>
                      </a:lnTo>
                      <a:lnTo>
                        <a:pt x="179" y="247"/>
                      </a:lnTo>
                      <a:lnTo>
                        <a:pt x="169" y="243"/>
                      </a:lnTo>
                      <a:lnTo>
                        <a:pt x="171" y="240"/>
                      </a:lnTo>
                      <a:lnTo>
                        <a:pt x="171" y="235"/>
                      </a:lnTo>
                      <a:lnTo>
                        <a:pt x="171" y="233"/>
                      </a:lnTo>
                      <a:lnTo>
                        <a:pt x="169" y="233"/>
                      </a:lnTo>
                      <a:lnTo>
                        <a:pt x="171" y="231"/>
                      </a:lnTo>
                      <a:lnTo>
                        <a:pt x="171" y="228"/>
                      </a:lnTo>
                      <a:lnTo>
                        <a:pt x="171" y="226"/>
                      </a:lnTo>
                      <a:lnTo>
                        <a:pt x="171" y="224"/>
                      </a:lnTo>
                      <a:lnTo>
                        <a:pt x="167" y="221"/>
                      </a:lnTo>
                      <a:lnTo>
                        <a:pt x="167" y="216"/>
                      </a:lnTo>
                      <a:lnTo>
                        <a:pt x="167" y="214"/>
                      </a:lnTo>
                      <a:lnTo>
                        <a:pt x="169" y="207"/>
                      </a:lnTo>
                      <a:lnTo>
                        <a:pt x="169" y="205"/>
                      </a:lnTo>
                      <a:lnTo>
                        <a:pt x="171" y="202"/>
                      </a:lnTo>
                      <a:lnTo>
                        <a:pt x="169" y="200"/>
                      </a:lnTo>
                      <a:lnTo>
                        <a:pt x="171" y="200"/>
                      </a:lnTo>
                      <a:lnTo>
                        <a:pt x="171" y="197"/>
                      </a:lnTo>
                      <a:lnTo>
                        <a:pt x="169" y="193"/>
                      </a:lnTo>
                      <a:lnTo>
                        <a:pt x="174" y="190"/>
                      </a:lnTo>
                      <a:lnTo>
                        <a:pt x="174" y="185"/>
                      </a:lnTo>
                      <a:lnTo>
                        <a:pt x="179" y="181"/>
                      </a:lnTo>
                      <a:lnTo>
                        <a:pt x="179" y="178"/>
                      </a:lnTo>
                      <a:lnTo>
                        <a:pt x="183" y="176"/>
                      </a:lnTo>
                      <a:lnTo>
                        <a:pt x="186" y="174"/>
                      </a:lnTo>
                      <a:lnTo>
                        <a:pt x="183" y="174"/>
                      </a:lnTo>
                      <a:lnTo>
                        <a:pt x="183" y="171"/>
                      </a:lnTo>
                      <a:lnTo>
                        <a:pt x="183" y="169"/>
                      </a:lnTo>
                      <a:lnTo>
                        <a:pt x="181" y="169"/>
                      </a:lnTo>
                      <a:lnTo>
                        <a:pt x="179" y="169"/>
                      </a:lnTo>
                      <a:lnTo>
                        <a:pt x="179" y="166"/>
                      </a:lnTo>
                      <a:lnTo>
                        <a:pt x="181" y="162"/>
                      </a:lnTo>
                      <a:lnTo>
                        <a:pt x="181" y="159"/>
                      </a:lnTo>
                      <a:lnTo>
                        <a:pt x="181" y="157"/>
                      </a:lnTo>
                      <a:lnTo>
                        <a:pt x="181" y="152"/>
                      </a:lnTo>
                      <a:lnTo>
                        <a:pt x="188" y="145"/>
                      </a:lnTo>
                      <a:lnTo>
                        <a:pt x="193" y="143"/>
                      </a:lnTo>
                      <a:lnTo>
                        <a:pt x="195" y="140"/>
                      </a:lnTo>
                      <a:lnTo>
                        <a:pt x="195" y="135"/>
                      </a:lnTo>
                      <a:lnTo>
                        <a:pt x="195" y="133"/>
                      </a:lnTo>
                      <a:lnTo>
                        <a:pt x="195" y="131"/>
                      </a:lnTo>
                      <a:lnTo>
                        <a:pt x="193" y="131"/>
                      </a:lnTo>
                      <a:lnTo>
                        <a:pt x="193" y="128"/>
                      </a:lnTo>
                      <a:lnTo>
                        <a:pt x="190" y="126"/>
                      </a:lnTo>
                      <a:lnTo>
                        <a:pt x="193" y="126"/>
                      </a:lnTo>
                      <a:lnTo>
                        <a:pt x="193" y="123"/>
                      </a:lnTo>
                      <a:lnTo>
                        <a:pt x="198" y="112"/>
                      </a:lnTo>
                      <a:lnTo>
                        <a:pt x="200" y="114"/>
                      </a:lnTo>
                      <a:lnTo>
                        <a:pt x="202" y="114"/>
                      </a:lnTo>
                      <a:lnTo>
                        <a:pt x="205" y="116"/>
                      </a:lnTo>
                      <a:lnTo>
                        <a:pt x="207" y="116"/>
                      </a:lnTo>
                      <a:lnTo>
                        <a:pt x="207" y="114"/>
                      </a:lnTo>
                      <a:lnTo>
                        <a:pt x="210" y="114"/>
                      </a:lnTo>
                      <a:lnTo>
                        <a:pt x="212" y="114"/>
                      </a:lnTo>
                      <a:lnTo>
                        <a:pt x="212" y="112"/>
                      </a:lnTo>
                      <a:lnTo>
                        <a:pt x="212" y="109"/>
                      </a:lnTo>
                      <a:lnTo>
                        <a:pt x="212" y="107"/>
                      </a:lnTo>
                      <a:lnTo>
                        <a:pt x="212" y="104"/>
                      </a:lnTo>
                      <a:lnTo>
                        <a:pt x="214" y="102"/>
                      </a:lnTo>
                      <a:lnTo>
                        <a:pt x="219" y="100"/>
                      </a:lnTo>
                      <a:lnTo>
                        <a:pt x="221" y="100"/>
                      </a:lnTo>
                      <a:lnTo>
                        <a:pt x="219" y="97"/>
                      </a:lnTo>
                      <a:lnTo>
                        <a:pt x="217" y="97"/>
                      </a:lnTo>
                      <a:lnTo>
                        <a:pt x="217" y="95"/>
                      </a:lnTo>
                      <a:lnTo>
                        <a:pt x="219" y="95"/>
                      </a:lnTo>
                      <a:lnTo>
                        <a:pt x="221" y="95"/>
                      </a:lnTo>
                      <a:lnTo>
                        <a:pt x="221" y="88"/>
                      </a:lnTo>
                      <a:lnTo>
                        <a:pt x="221" y="85"/>
                      </a:lnTo>
                      <a:lnTo>
                        <a:pt x="224" y="85"/>
                      </a:lnTo>
                      <a:lnTo>
                        <a:pt x="229" y="85"/>
                      </a:lnTo>
                      <a:lnTo>
                        <a:pt x="236" y="85"/>
                      </a:lnTo>
                      <a:lnTo>
                        <a:pt x="241" y="85"/>
                      </a:lnTo>
                      <a:lnTo>
                        <a:pt x="245" y="85"/>
                      </a:lnTo>
                      <a:lnTo>
                        <a:pt x="248" y="83"/>
                      </a:lnTo>
                      <a:lnTo>
                        <a:pt x="248" y="81"/>
                      </a:lnTo>
                      <a:lnTo>
                        <a:pt x="248" y="78"/>
                      </a:lnTo>
                      <a:lnTo>
                        <a:pt x="248" y="76"/>
                      </a:lnTo>
                      <a:lnTo>
                        <a:pt x="248" y="73"/>
                      </a:lnTo>
                      <a:lnTo>
                        <a:pt x="248" y="71"/>
                      </a:lnTo>
                      <a:lnTo>
                        <a:pt x="250" y="69"/>
                      </a:lnTo>
                      <a:lnTo>
                        <a:pt x="252" y="66"/>
                      </a:lnTo>
                      <a:lnTo>
                        <a:pt x="255" y="69"/>
                      </a:lnTo>
                      <a:lnTo>
                        <a:pt x="260" y="66"/>
                      </a:lnTo>
                      <a:lnTo>
                        <a:pt x="262" y="66"/>
                      </a:lnTo>
                      <a:lnTo>
                        <a:pt x="264" y="64"/>
                      </a:lnTo>
                      <a:lnTo>
                        <a:pt x="267" y="64"/>
                      </a:lnTo>
                      <a:lnTo>
                        <a:pt x="269" y="64"/>
                      </a:lnTo>
                      <a:lnTo>
                        <a:pt x="269" y="62"/>
                      </a:lnTo>
                      <a:lnTo>
                        <a:pt x="269" y="59"/>
                      </a:lnTo>
                      <a:lnTo>
                        <a:pt x="269" y="57"/>
                      </a:lnTo>
                      <a:lnTo>
                        <a:pt x="272" y="57"/>
                      </a:lnTo>
                      <a:lnTo>
                        <a:pt x="274" y="54"/>
                      </a:lnTo>
                      <a:lnTo>
                        <a:pt x="279" y="54"/>
                      </a:lnTo>
                      <a:lnTo>
                        <a:pt x="276" y="50"/>
                      </a:lnTo>
                      <a:lnTo>
                        <a:pt x="279" y="50"/>
                      </a:lnTo>
                      <a:lnTo>
                        <a:pt x="281" y="50"/>
                      </a:lnTo>
                      <a:lnTo>
                        <a:pt x="283" y="50"/>
                      </a:lnTo>
                      <a:lnTo>
                        <a:pt x="286" y="47"/>
                      </a:lnTo>
                      <a:lnTo>
                        <a:pt x="291" y="40"/>
                      </a:lnTo>
                      <a:lnTo>
                        <a:pt x="288" y="40"/>
                      </a:lnTo>
                      <a:lnTo>
                        <a:pt x="286" y="38"/>
                      </a:lnTo>
                      <a:lnTo>
                        <a:pt x="288" y="35"/>
                      </a:lnTo>
                      <a:lnTo>
                        <a:pt x="288" y="31"/>
                      </a:lnTo>
                      <a:lnTo>
                        <a:pt x="288" y="28"/>
                      </a:lnTo>
                      <a:lnTo>
                        <a:pt x="286" y="28"/>
                      </a:lnTo>
                      <a:lnTo>
                        <a:pt x="286" y="23"/>
                      </a:lnTo>
                      <a:lnTo>
                        <a:pt x="291" y="21"/>
                      </a:lnTo>
                      <a:lnTo>
                        <a:pt x="291" y="19"/>
                      </a:lnTo>
                      <a:lnTo>
                        <a:pt x="293" y="16"/>
                      </a:lnTo>
                      <a:lnTo>
                        <a:pt x="295" y="16"/>
                      </a:lnTo>
                      <a:lnTo>
                        <a:pt x="295" y="14"/>
                      </a:lnTo>
                      <a:lnTo>
                        <a:pt x="295" y="11"/>
                      </a:lnTo>
                      <a:lnTo>
                        <a:pt x="295" y="9"/>
                      </a:lnTo>
                      <a:lnTo>
                        <a:pt x="295" y="7"/>
                      </a:lnTo>
                      <a:lnTo>
                        <a:pt x="295" y="4"/>
                      </a:lnTo>
                      <a:lnTo>
                        <a:pt x="298" y="4"/>
                      </a:lnTo>
                      <a:lnTo>
                        <a:pt x="300" y="2"/>
                      </a:lnTo>
                      <a:lnTo>
                        <a:pt x="303" y="0"/>
                      </a:lnTo>
                      <a:lnTo>
                        <a:pt x="310" y="0"/>
                      </a:lnTo>
                      <a:lnTo>
                        <a:pt x="312" y="0"/>
                      </a:lnTo>
                      <a:lnTo>
                        <a:pt x="314" y="0"/>
                      </a:lnTo>
                      <a:close/>
                      <a:moveTo>
                        <a:pt x="217" y="152"/>
                      </a:moveTo>
                      <a:lnTo>
                        <a:pt x="217" y="154"/>
                      </a:lnTo>
                      <a:lnTo>
                        <a:pt x="217" y="159"/>
                      </a:lnTo>
                      <a:lnTo>
                        <a:pt x="219" y="159"/>
                      </a:lnTo>
                      <a:lnTo>
                        <a:pt x="219" y="157"/>
                      </a:lnTo>
                      <a:lnTo>
                        <a:pt x="221" y="157"/>
                      </a:lnTo>
                      <a:lnTo>
                        <a:pt x="224" y="154"/>
                      </a:lnTo>
                      <a:lnTo>
                        <a:pt x="224" y="152"/>
                      </a:lnTo>
                      <a:lnTo>
                        <a:pt x="224" y="147"/>
                      </a:lnTo>
                      <a:lnTo>
                        <a:pt x="221" y="150"/>
                      </a:lnTo>
                      <a:lnTo>
                        <a:pt x="217" y="152"/>
                      </a:lnTo>
                      <a:close/>
                      <a:moveTo>
                        <a:pt x="238" y="133"/>
                      </a:moveTo>
                      <a:lnTo>
                        <a:pt x="238" y="135"/>
                      </a:lnTo>
                      <a:lnTo>
                        <a:pt x="238" y="138"/>
                      </a:lnTo>
                      <a:lnTo>
                        <a:pt x="243" y="138"/>
                      </a:lnTo>
                      <a:lnTo>
                        <a:pt x="243" y="143"/>
                      </a:lnTo>
                      <a:lnTo>
                        <a:pt x="245" y="145"/>
                      </a:lnTo>
                      <a:lnTo>
                        <a:pt x="245" y="147"/>
                      </a:lnTo>
                      <a:lnTo>
                        <a:pt x="243" y="147"/>
                      </a:lnTo>
                      <a:lnTo>
                        <a:pt x="238" y="147"/>
                      </a:lnTo>
                      <a:lnTo>
                        <a:pt x="236" y="147"/>
                      </a:lnTo>
                      <a:lnTo>
                        <a:pt x="233" y="147"/>
                      </a:lnTo>
                      <a:lnTo>
                        <a:pt x="231" y="145"/>
                      </a:lnTo>
                      <a:lnTo>
                        <a:pt x="229" y="145"/>
                      </a:lnTo>
                      <a:lnTo>
                        <a:pt x="231" y="143"/>
                      </a:lnTo>
                      <a:lnTo>
                        <a:pt x="231" y="140"/>
                      </a:lnTo>
                      <a:lnTo>
                        <a:pt x="231" y="138"/>
                      </a:lnTo>
                      <a:lnTo>
                        <a:pt x="233" y="133"/>
                      </a:lnTo>
                      <a:lnTo>
                        <a:pt x="238" y="133"/>
                      </a:lnTo>
                      <a:close/>
                    </a:path>
                  </a:pathLst>
                </a:custGeom>
                <a:solidFill>
                  <a:schemeClr val="accent6">
                    <a:lumMod val="60000"/>
                    <a:lumOff val="40000"/>
                  </a:schemeClr>
                </a:solidFill>
                <a:ln w="3175">
                  <a:solidFill>
                    <a:schemeClr val="tx1">
                      <a:lumMod val="50000"/>
                      <a:lumOff val="50000"/>
                    </a:schemeClr>
                  </a:solidFill>
                  <a:round/>
                  <a:headEnd/>
                  <a:tailEnd/>
                </a:ln>
                <a:extLst/>
              </xdr:spPr>
            </xdr:sp>
            <xdr:sp macro="" textlink="">
              <xdr:nvSpPr>
                <xdr:cNvPr id="28" name="Freeform 10"/>
                <xdr:cNvSpPr>
                  <a:spLocks/>
                </xdr:cNvSpPr>
              </xdr:nvSpPr>
              <xdr:spPr bwMode="auto">
                <a:xfrm>
                  <a:off x="4923822" y="13453508"/>
                  <a:ext cx="478187" cy="497890"/>
                </a:xfrm>
                <a:custGeom>
                  <a:avLst/>
                  <a:gdLst>
                    <a:gd name="T0" fmla="*/ 1530 w 393"/>
                    <a:gd name="T1" fmla="*/ 391 h 424"/>
                    <a:gd name="T2" fmla="*/ 1420 w 393"/>
                    <a:gd name="T3" fmla="*/ 394 h 424"/>
                    <a:gd name="T4" fmla="*/ 1260 w 393"/>
                    <a:gd name="T5" fmla="*/ 352 h 424"/>
                    <a:gd name="T6" fmla="*/ 1212 w 393"/>
                    <a:gd name="T7" fmla="*/ 322 h 424"/>
                    <a:gd name="T8" fmla="*/ 1077 w 393"/>
                    <a:gd name="T9" fmla="*/ 277 h 424"/>
                    <a:gd name="T10" fmla="*/ 1044 w 393"/>
                    <a:gd name="T11" fmla="*/ 258 h 424"/>
                    <a:gd name="T12" fmla="*/ 936 w 393"/>
                    <a:gd name="T13" fmla="*/ 233 h 424"/>
                    <a:gd name="T14" fmla="*/ 981 w 393"/>
                    <a:gd name="T15" fmla="*/ 156 h 424"/>
                    <a:gd name="T16" fmla="*/ 960 w 393"/>
                    <a:gd name="T17" fmla="*/ 46 h 424"/>
                    <a:gd name="T18" fmla="*/ 858 w 393"/>
                    <a:gd name="T19" fmla="*/ 17 h 424"/>
                    <a:gd name="T20" fmla="*/ 791 w 393"/>
                    <a:gd name="T21" fmla="*/ 62 h 424"/>
                    <a:gd name="T22" fmla="*/ 711 w 393"/>
                    <a:gd name="T23" fmla="*/ 11 h 424"/>
                    <a:gd name="T24" fmla="*/ 636 w 393"/>
                    <a:gd name="T25" fmla="*/ 37 h 424"/>
                    <a:gd name="T26" fmla="*/ 599 w 393"/>
                    <a:gd name="T27" fmla="*/ 96 h 424"/>
                    <a:gd name="T28" fmla="*/ 559 w 393"/>
                    <a:gd name="T29" fmla="*/ 119 h 424"/>
                    <a:gd name="T30" fmla="*/ 559 w 393"/>
                    <a:gd name="T31" fmla="*/ 109 h 424"/>
                    <a:gd name="T32" fmla="*/ 529 w 393"/>
                    <a:gd name="T33" fmla="*/ 119 h 424"/>
                    <a:gd name="T34" fmla="*/ 529 w 393"/>
                    <a:gd name="T35" fmla="*/ 207 h 424"/>
                    <a:gd name="T36" fmla="*/ 452 w 393"/>
                    <a:gd name="T37" fmla="*/ 272 h 424"/>
                    <a:gd name="T38" fmla="*/ 427 w 393"/>
                    <a:gd name="T39" fmla="*/ 359 h 424"/>
                    <a:gd name="T40" fmla="*/ 308 w 393"/>
                    <a:gd name="T41" fmla="*/ 432 h 424"/>
                    <a:gd name="T42" fmla="*/ 244 w 393"/>
                    <a:gd name="T43" fmla="*/ 460 h 424"/>
                    <a:gd name="T44" fmla="*/ 212 w 393"/>
                    <a:gd name="T45" fmla="*/ 605 h 424"/>
                    <a:gd name="T46" fmla="*/ 168 w 393"/>
                    <a:gd name="T47" fmla="*/ 674 h 424"/>
                    <a:gd name="T48" fmla="*/ 194 w 393"/>
                    <a:gd name="T49" fmla="*/ 766 h 424"/>
                    <a:gd name="T50" fmla="*/ 107 w 393"/>
                    <a:gd name="T51" fmla="*/ 766 h 424"/>
                    <a:gd name="T52" fmla="*/ 37 w 393"/>
                    <a:gd name="T53" fmla="*/ 792 h 424"/>
                    <a:gd name="T54" fmla="*/ 68 w 393"/>
                    <a:gd name="T55" fmla="*/ 825 h 424"/>
                    <a:gd name="T56" fmla="*/ 97 w 393"/>
                    <a:gd name="T57" fmla="*/ 881 h 424"/>
                    <a:gd name="T58" fmla="*/ 97 w 393"/>
                    <a:gd name="T59" fmla="*/ 962 h 424"/>
                    <a:gd name="T60" fmla="*/ 174 w 393"/>
                    <a:gd name="T61" fmla="*/ 979 h 424"/>
                    <a:gd name="T62" fmla="*/ 244 w 393"/>
                    <a:gd name="T63" fmla="*/ 1017 h 424"/>
                    <a:gd name="T64" fmla="*/ 321 w 393"/>
                    <a:gd name="T65" fmla="*/ 1036 h 424"/>
                    <a:gd name="T66" fmla="*/ 384 w 393"/>
                    <a:gd name="T67" fmla="*/ 1077 h 424"/>
                    <a:gd name="T68" fmla="*/ 444 w 393"/>
                    <a:gd name="T69" fmla="*/ 1089 h 424"/>
                    <a:gd name="T70" fmla="*/ 481 w 393"/>
                    <a:gd name="T71" fmla="*/ 1114 h 424"/>
                    <a:gd name="T72" fmla="*/ 552 w 393"/>
                    <a:gd name="T73" fmla="*/ 1170 h 424"/>
                    <a:gd name="T74" fmla="*/ 599 w 393"/>
                    <a:gd name="T75" fmla="*/ 1206 h 424"/>
                    <a:gd name="T76" fmla="*/ 668 w 393"/>
                    <a:gd name="T77" fmla="*/ 1249 h 424"/>
                    <a:gd name="T78" fmla="*/ 753 w 393"/>
                    <a:gd name="T79" fmla="*/ 1280 h 424"/>
                    <a:gd name="T80" fmla="*/ 675 w 393"/>
                    <a:gd name="T81" fmla="*/ 1331 h 424"/>
                    <a:gd name="T82" fmla="*/ 588 w 393"/>
                    <a:gd name="T83" fmla="*/ 1366 h 424"/>
                    <a:gd name="T84" fmla="*/ 570 w 393"/>
                    <a:gd name="T85" fmla="*/ 1476 h 424"/>
                    <a:gd name="T86" fmla="*/ 675 w 393"/>
                    <a:gd name="T87" fmla="*/ 1503 h 424"/>
                    <a:gd name="T88" fmla="*/ 772 w 393"/>
                    <a:gd name="T89" fmla="*/ 1547 h 424"/>
                    <a:gd name="T90" fmla="*/ 918 w 393"/>
                    <a:gd name="T91" fmla="*/ 1594 h 424"/>
                    <a:gd name="T92" fmla="*/ 1029 w 393"/>
                    <a:gd name="T93" fmla="*/ 1553 h 424"/>
                    <a:gd name="T94" fmla="*/ 1088 w 393"/>
                    <a:gd name="T95" fmla="*/ 1412 h 424"/>
                    <a:gd name="T96" fmla="*/ 1013 w 393"/>
                    <a:gd name="T97" fmla="*/ 1305 h 424"/>
                    <a:gd name="T98" fmla="*/ 1013 w 393"/>
                    <a:gd name="T99" fmla="*/ 1187 h 424"/>
                    <a:gd name="T100" fmla="*/ 1061 w 393"/>
                    <a:gd name="T101" fmla="*/ 1069 h 424"/>
                    <a:gd name="T102" fmla="*/ 1111 w 393"/>
                    <a:gd name="T103" fmla="*/ 942 h 424"/>
                    <a:gd name="T104" fmla="*/ 1145 w 393"/>
                    <a:gd name="T105" fmla="*/ 870 h 424"/>
                    <a:gd name="T106" fmla="*/ 1212 w 393"/>
                    <a:gd name="T107" fmla="*/ 810 h 424"/>
                    <a:gd name="T108" fmla="*/ 1295 w 393"/>
                    <a:gd name="T109" fmla="*/ 755 h 424"/>
                    <a:gd name="T110" fmla="*/ 1372 w 393"/>
                    <a:gd name="T111" fmla="*/ 684 h 424"/>
                    <a:gd name="T112" fmla="*/ 1434 w 393"/>
                    <a:gd name="T113" fmla="*/ 623 h 424"/>
                    <a:gd name="T114" fmla="*/ 1478 w 393"/>
                    <a:gd name="T115" fmla="*/ 539 h 424"/>
                    <a:gd name="T116" fmla="*/ 1526 w 393"/>
                    <a:gd name="T117" fmla="*/ 448 h 424"/>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393" h="424">
                      <a:moveTo>
                        <a:pt x="393" y="115"/>
                      </a:moveTo>
                      <a:lnTo>
                        <a:pt x="391" y="112"/>
                      </a:lnTo>
                      <a:lnTo>
                        <a:pt x="393" y="110"/>
                      </a:lnTo>
                      <a:lnTo>
                        <a:pt x="391" y="110"/>
                      </a:lnTo>
                      <a:lnTo>
                        <a:pt x="393" y="107"/>
                      </a:lnTo>
                      <a:lnTo>
                        <a:pt x="391" y="105"/>
                      </a:lnTo>
                      <a:lnTo>
                        <a:pt x="389" y="100"/>
                      </a:lnTo>
                      <a:lnTo>
                        <a:pt x="386" y="100"/>
                      </a:lnTo>
                      <a:lnTo>
                        <a:pt x="384" y="100"/>
                      </a:lnTo>
                      <a:lnTo>
                        <a:pt x="384" y="103"/>
                      </a:lnTo>
                      <a:lnTo>
                        <a:pt x="379" y="103"/>
                      </a:lnTo>
                      <a:lnTo>
                        <a:pt x="377" y="103"/>
                      </a:lnTo>
                      <a:lnTo>
                        <a:pt x="377" y="105"/>
                      </a:lnTo>
                      <a:lnTo>
                        <a:pt x="372" y="107"/>
                      </a:lnTo>
                      <a:lnTo>
                        <a:pt x="370" y="105"/>
                      </a:lnTo>
                      <a:lnTo>
                        <a:pt x="362" y="107"/>
                      </a:lnTo>
                      <a:lnTo>
                        <a:pt x="362" y="105"/>
                      </a:lnTo>
                      <a:lnTo>
                        <a:pt x="358" y="105"/>
                      </a:lnTo>
                      <a:lnTo>
                        <a:pt x="355" y="105"/>
                      </a:lnTo>
                      <a:lnTo>
                        <a:pt x="355" y="103"/>
                      </a:lnTo>
                      <a:lnTo>
                        <a:pt x="353" y="103"/>
                      </a:lnTo>
                      <a:lnTo>
                        <a:pt x="351" y="105"/>
                      </a:lnTo>
                      <a:lnTo>
                        <a:pt x="346" y="107"/>
                      </a:lnTo>
                      <a:lnTo>
                        <a:pt x="341" y="105"/>
                      </a:lnTo>
                      <a:lnTo>
                        <a:pt x="339" y="103"/>
                      </a:lnTo>
                      <a:lnTo>
                        <a:pt x="336" y="103"/>
                      </a:lnTo>
                      <a:lnTo>
                        <a:pt x="334" y="100"/>
                      </a:lnTo>
                      <a:lnTo>
                        <a:pt x="331" y="95"/>
                      </a:lnTo>
                      <a:lnTo>
                        <a:pt x="329" y="95"/>
                      </a:lnTo>
                      <a:lnTo>
                        <a:pt x="327" y="95"/>
                      </a:lnTo>
                      <a:lnTo>
                        <a:pt x="324" y="95"/>
                      </a:lnTo>
                      <a:lnTo>
                        <a:pt x="320" y="93"/>
                      </a:lnTo>
                      <a:lnTo>
                        <a:pt x="312" y="93"/>
                      </a:lnTo>
                      <a:lnTo>
                        <a:pt x="315" y="88"/>
                      </a:lnTo>
                      <a:lnTo>
                        <a:pt x="312" y="88"/>
                      </a:lnTo>
                      <a:lnTo>
                        <a:pt x="310" y="88"/>
                      </a:lnTo>
                      <a:lnTo>
                        <a:pt x="308" y="88"/>
                      </a:lnTo>
                      <a:lnTo>
                        <a:pt x="308" y="86"/>
                      </a:lnTo>
                      <a:lnTo>
                        <a:pt x="305" y="88"/>
                      </a:lnTo>
                      <a:lnTo>
                        <a:pt x="303" y="88"/>
                      </a:lnTo>
                      <a:lnTo>
                        <a:pt x="303" y="91"/>
                      </a:lnTo>
                      <a:lnTo>
                        <a:pt x="300" y="91"/>
                      </a:lnTo>
                      <a:lnTo>
                        <a:pt x="300" y="88"/>
                      </a:lnTo>
                      <a:lnTo>
                        <a:pt x="300" y="86"/>
                      </a:lnTo>
                      <a:lnTo>
                        <a:pt x="296" y="84"/>
                      </a:lnTo>
                      <a:lnTo>
                        <a:pt x="293" y="81"/>
                      </a:lnTo>
                      <a:lnTo>
                        <a:pt x="293" y="84"/>
                      </a:lnTo>
                      <a:lnTo>
                        <a:pt x="291" y="84"/>
                      </a:lnTo>
                      <a:lnTo>
                        <a:pt x="286" y="79"/>
                      </a:lnTo>
                      <a:lnTo>
                        <a:pt x="284" y="79"/>
                      </a:lnTo>
                      <a:lnTo>
                        <a:pt x="281" y="76"/>
                      </a:lnTo>
                      <a:lnTo>
                        <a:pt x="277" y="81"/>
                      </a:lnTo>
                      <a:lnTo>
                        <a:pt x="274" y="81"/>
                      </a:lnTo>
                      <a:lnTo>
                        <a:pt x="272" y="76"/>
                      </a:lnTo>
                      <a:lnTo>
                        <a:pt x="267" y="74"/>
                      </a:lnTo>
                      <a:lnTo>
                        <a:pt x="265" y="74"/>
                      </a:lnTo>
                      <a:lnTo>
                        <a:pt x="267" y="64"/>
                      </a:lnTo>
                      <a:lnTo>
                        <a:pt x="267" y="62"/>
                      </a:lnTo>
                      <a:lnTo>
                        <a:pt x="272" y="60"/>
                      </a:lnTo>
                      <a:lnTo>
                        <a:pt x="272" y="57"/>
                      </a:lnTo>
                      <a:lnTo>
                        <a:pt x="260" y="60"/>
                      </a:lnTo>
                      <a:lnTo>
                        <a:pt x="258" y="62"/>
                      </a:lnTo>
                      <a:lnTo>
                        <a:pt x="255" y="64"/>
                      </a:lnTo>
                      <a:lnTo>
                        <a:pt x="255" y="67"/>
                      </a:lnTo>
                      <a:lnTo>
                        <a:pt x="255" y="69"/>
                      </a:lnTo>
                      <a:lnTo>
                        <a:pt x="258" y="69"/>
                      </a:lnTo>
                      <a:lnTo>
                        <a:pt x="255" y="72"/>
                      </a:lnTo>
                      <a:lnTo>
                        <a:pt x="255" y="74"/>
                      </a:lnTo>
                      <a:lnTo>
                        <a:pt x="255" y="76"/>
                      </a:lnTo>
                      <a:lnTo>
                        <a:pt x="255" y="79"/>
                      </a:lnTo>
                      <a:lnTo>
                        <a:pt x="253" y="86"/>
                      </a:lnTo>
                      <a:lnTo>
                        <a:pt x="234" y="81"/>
                      </a:lnTo>
                      <a:lnTo>
                        <a:pt x="227" y="69"/>
                      </a:lnTo>
                      <a:lnTo>
                        <a:pt x="229" y="67"/>
                      </a:lnTo>
                      <a:lnTo>
                        <a:pt x="229" y="64"/>
                      </a:lnTo>
                      <a:lnTo>
                        <a:pt x="231" y="64"/>
                      </a:lnTo>
                      <a:lnTo>
                        <a:pt x="231" y="62"/>
                      </a:lnTo>
                      <a:lnTo>
                        <a:pt x="234" y="62"/>
                      </a:lnTo>
                      <a:lnTo>
                        <a:pt x="234" y="60"/>
                      </a:lnTo>
                      <a:lnTo>
                        <a:pt x="238" y="60"/>
                      </a:lnTo>
                      <a:lnTo>
                        <a:pt x="238" y="57"/>
                      </a:lnTo>
                      <a:lnTo>
                        <a:pt x="241" y="55"/>
                      </a:lnTo>
                      <a:lnTo>
                        <a:pt x="241" y="53"/>
                      </a:lnTo>
                      <a:lnTo>
                        <a:pt x="241" y="50"/>
                      </a:lnTo>
                      <a:lnTo>
                        <a:pt x="241" y="48"/>
                      </a:lnTo>
                      <a:lnTo>
                        <a:pt x="243" y="48"/>
                      </a:lnTo>
                      <a:lnTo>
                        <a:pt x="243" y="43"/>
                      </a:lnTo>
                      <a:lnTo>
                        <a:pt x="243" y="41"/>
                      </a:lnTo>
                      <a:lnTo>
                        <a:pt x="246" y="38"/>
                      </a:lnTo>
                      <a:lnTo>
                        <a:pt x="246" y="36"/>
                      </a:lnTo>
                      <a:lnTo>
                        <a:pt x="246" y="34"/>
                      </a:lnTo>
                      <a:lnTo>
                        <a:pt x="246" y="31"/>
                      </a:lnTo>
                      <a:lnTo>
                        <a:pt x="246" y="29"/>
                      </a:lnTo>
                      <a:lnTo>
                        <a:pt x="246" y="26"/>
                      </a:lnTo>
                      <a:lnTo>
                        <a:pt x="248" y="26"/>
                      </a:lnTo>
                      <a:lnTo>
                        <a:pt x="248" y="24"/>
                      </a:lnTo>
                      <a:lnTo>
                        <a:pt x="246" y="17"/>
                      </a:lnTo>
                      <a:lnTo>
                        <a:pt x="241" y="12"/>
                      </a:lnTo>
                      <a:lnTo>
                        <a:pt x="238" y="12"/>
                      </a:lnTo>
                      <a:lnTo>
                        <a:pt x="238" y="14"/>
                      </a:lnTo>
                      <a:lnTo>
                        <a:pt x="236" y="14"/>
                      </a:lnTo>
                      <a:lnTo>
                        <a:pt x="231" y="12"/>
                      </a:lnTo>
                      <a:lnTo>
                        <a:pt x="229" y="12"/>
                      </a:lnTo>
                      <a:lnTo>
                        <a:pt x="224" y="10"/>
                      </a:lnTo>
                      <a:lnTo>
                        <a:pt x="222" y="10"/>
                      </a:lnTo>
                      <a:lnTo>
                        <a:pt x="222" y="7"/>
                      </a:lnTo>
                      <a:lnTo>
                        <a:pt x="219" y="7"/>
                      </a:lnTo>
                      <a:lnTo>
                        <a:pt x="217" y="5"/>
                      </a:lnTo>
                      <a:lnTo>
                        <a:pt x="215" y="7"/>
                      </a:lnTo>
                      <a:lnTo>
                        <a:pt x="212" y="5"/>
                      </a:lnTo>
                      <a:lnTo>
                        <a:pt x="212" y="7"/>
                      </a:lnTo>
                      <a:lnTo>
                        <a:pt x="210" y="7"/>
                      </a:lnTo>
                      <a:lnTo>
                        <a:pt x="205" y="7"/>
                      </a:lnTo>
                      <a:lnTo>
                        <a:pt x="205" y="10"/>
                      </a:lnTo>
                      <a:lnTo>
                        <a:pt x="207" y="10"/>
                      </a:lnTo>
                      <a:lnTo>
                        <a:pt x="205" y="14"/>
                      </a:lnTo>
                      <a:lnTo>
                        <a:pt x="205" y="17"/>
                      </a:lnTo>
                      <a:lnTo>
                        <a:pt x="203" y="19"/>
                      </a:lnTo>
                      <a:lnTo>
                        <a:pt x="198" y="19"/>
                      </a:lnTo>
                      <a:lnTo>
                        <a:pt x="196" y="19"/>
                      </a:lnTo>
                      <a:lnTo>
                        <a:pt x="196" y="17"/>
                      </a:lnTo>
                      <a:lnTo>
                        <a:pt x="193" y="14"/>
                      </a:lnTo>
                      <a:lnTo>
                        <a:pt x="191" y="10"/>
                      </a:lnTo>
                      <a:lnTo>
                        <a:pt x="193" y="5"/>
                      </a:lnTo>
                      <a:lnTo>
                        <a:pt x="193" y="3"/>
                      </a:lnTo>
                      <a:lnTo>
                        <a:pt x="191" y="3"/>
                      </a:lnTo>
                      <a:lnTo>
                        <a:pt x="188" y="3"/>
                      </a:lnTo>
                      <a:lnTo>
                        <a:pt x="186" y="3"/>
                      </a:lnTo>
                      <a:lnTo>
                        <a:pt x="184" y="0"/>
                      </a:lnTo>
                      <a:lnTo>
                        <a:pt x="181" y="3"/>
                      </a:lnTo>
                      <a:lnTo>
                        <a:pt x="179" y="3"/>
                      </a:lnTo>
                      <a:lnTo>
                        <a:pt x="176" y="3"/>
                      </a:lnTo>
                      <a:lnTo>
                        <a:pt x="174" y="3"/>
                      </a:lnTo>
                      <a:lnTo>
                        <a:pt x="174" y="5"/>
                      </a:lnTo>
                      <a:lnTo>
                        <a:pt x="172" y="5"/>
                      </a:lnTo>
                      <a:lnTo>
                        <a:pt x="169" y="7"/>
                      </a:lnTo>
                      <a:lnTo>
                        <a:pt x="167" y="7"/>
                      </a:lnTo>
                      <a:lnTo>
                        <a:pt x="165" y="7"/>
                      </a:lnTo>
                      <a:lnTo>
                        <a:pt x="165" y="10"/>
                      </a:lnTo>
                      <a:lnTo>
                        <a:pt x="165" y="7"/>
                      </a:lnTo>
                      <a:lnTo>
                        <a:pt x="162" y="10"/>
                      </a:lnTo>
                      <a:lnTo>
                        <a:pt x="160" y="10"/>
                      </a:lnTo>
                      <a:lnTo>
                        <a:pt x="157" y="10"/>
                      </a:lnTo>
                      <a:lnTo>
                        <a:pt x="157" y="12"/>
                      </a:lnTo>
                      <a:lnTo>
                        <a:pt x="155" y="12"/>
                      </a:lnTo>
                      <a:lnTo>
                        <a:pt x="155" y="14"/>
                      </a:lnTo>
                      <a:lnTo>
                        <a:pt x="155" y="17"/>
                      </a:lnTo>
                      <a:lnTo>
                        <a:pt x="155" y="19"/>
                      </a:lnTo>
                      <a:lnTo>
                        <a:pt x="155" y="22"/>
                      </a:lnTo>
                      <a:lnTo>
                        <a:pt x="153" y="22"/>
                      </a:lnTo>
                      <a:lnTo>
                        <a:pt x="153" y="24"/>
                      </a:lnTo>
                      <a:lnTo>
                        <a:pt x="150" y="24"/>
                      </a:lnTo>
                      <a:lnTo>
                        <a:pt x="150" y="26"/>
                      </a:lnTo>
                      <a:lnTo>
                        <a:pt x="148" y="26"/>
                      </a:lnTo>
                      <a:lnTo>
                        <a:pt x="145" y="26"/>
                      </a:lnTo>
                      <a:lnTo>
                        <a:pt x="148" y="29"/>
                      </a:lnTo>
                      <a:lnTo>
                        <a:pt x="145" y="29"/>
                      </a:lnTo>
                      <a:lnTo>
                        <a:pt x="143" y="29"/>
                      </a:lnTo>
                      <a:lnTo>
                        <a:pt x="143" y="26"/>
                      </a:lnTo>
                      <a:lnTo>
                        <a:pt x="143" y="29"/>
                      </a:lnTo>
                      <a:lnTo>
                        <a:pt x="143" y="31"/>
                      </a:lnTo>
                      <a:lnTo>
                        <a:pt x="141" y="31"/>
                      </a:lnTo>
                      <a:lnTo>
                        <a:pt x="143" y="31"/>
                      </a:lnTo>
                      <a:lnTo>
                        <a:pt x="141" y="31"/>
                      </a:lnTo>
                      <a:lnTo>
                        <a:pt x="138" y="31"/>
                      </a:lnTo>
                      <a:lnTo>
                        <a:pt x="141" y="29"/>
                      </a:lnTo>
                      <a:lnTo>
                        <a:pt x="138" y="29"/>
                      </a:lnTo>
                      <a:lnTo>
                        <a:pt x="138" y="26"/>
                      </a:lnTo>
                      <a:lnTo>
                        <a:pt x="138" y="29"/>
                      </a:lnTo>
                      <a:lnTo>
                        <a:pt x="138" y="26"/>
                      </a:lnTo>
                      <a:lnTo>
                        <a:pt x="136" y="26"/>
                      </a:lnTo>
                      <a:lnTo>
                        <a:pt x="138" y="29"/>
                      </a:lnTo>
                      <a:lnTo>
                        <a:pt x="136" y="29"/>
                      </a:lnTo>
                      <a:lnTo>
                        <a:pt x="138" y="29"/>
                      </a:lnTo>
                      <a:lnTo>
                        <a:pt x="136" y="29"/>
                      </a:lnTo>
                      <a:lnTo>
                        <a:pt x="138" y="29"/>
                      </a:lnTo>
                      <a:lnTo>
                        <a:pt x="138" y="31"/>
                      </a:lnTo>
                      <a:lnTo>
                        <a:pt x="136" y="31"/>
                      </a:lnTo>
                      <a:lnTo>
                        <a:pt x="138" y="31"/>
                      </a:lnTo>
                      <a:lnTo>
                        <a:pt x="138" y="34"/>
                      </a:lnTo>
                      <a:lnTo>
                        <a:pt x="136" y="31"/>
                      </a:lnTo>
                      <a:lnTo>
                        <a:pt x="136" y="34"/>
                      </a:lnTo>
                      <a:lnTo>
                        <a:pt x="136" y="31"/>
                      </a:lnTo>
                      <a:lnTo>
                        <a:pt x="134" y="31"/>
                      </a:lnTo>
                      <a:lnTo>
                        <a:pt x="136" y="31"/>
                      </a:lnTo>
                      <a:lnTo>
                        <a:pt x="134" y="34"/>
                      </a:lnTo>
                      <a:lnTo>
                        <a:pt x="131" y="31"/>
                      </a:lnTo>
                      <a:lnTo>
                        <a:pt x="131" y="29"/>
                      </a:lnTo>
                      <a:lnTo>
                        <a:pt x="129" y="29"/>
                      </a:lnTo>
                      <a:lnTo>
                        <a:pt x="129" y="34"/>
                      </a:lnTo>
                      <a:lnTo>
                        <a:pt x="131" y="34"/>
                      </a:lnTo>
                      <a:lnTo>
                        <a:pt x="129" y="38"/>
                      </a:lnTo>
                      <a:lnTo>
                        <a:pt x="129" y="41"/>
                      </a:lnTo>
                      <a:lnTo>
                        <a:pt x="126" y="43"/>
                      </a:lnTo>
                      <a:lnTo>
                        <a:pt x="129" y="45"/>
                      </a:lnTo>
                      <a:lnTo>
                        <a:pt x="129" y="50"/>
                      </a:lnTo>
                      <a:lnTo>
                        <a:pt x="131" y="53"/>
                      </a:lnTo>
                      <a:lnTo>
                        <a:pt x="131" y="55"/>
                      </a:lnTo>
                      <a:lnTo>
                        <a:pt x="129" y="57"/>
                      </a:lnTo>
                      <a:lnTo>
                        <a:pt x="129" y="60"/>
                      </a:lnTo>
                      <a:lnTo>
                        <a:pt x="126" y="62"/>
                      </a:lnTo>
                      <a:lnTo>
                        <a:pt x="124" y="62"/>
                      </a:lnTo>
                      <a:lnTo>
                        <a:pt x="124" y="64"/>
                      </a:lnTo>
                      <a:lnTo>
                        <a:pt x="122" y="67"/>
                      </a:lnTo>
                      <a:lnTo>
                        <a:pt x="117" y="67"/>
                      </a:lnTo>
                      <a:lnTo>
                        <a:pt x="117" y="69"/>
                      </a:lnTo>
                      <a:lnTo>
                        <a:pt x="117" y="72"/>
                      </a:lnTo>
                      <a:lnTo>
                        <a:pt x="114" y="74"/>
                      </a:lnTo>
                      <a:lnTo>
                        <a:pt x="112" y="72"/>
                      </a:lnTo>
                      <a:lnTo>
                        <a:pt x="107" y="74"/>
                      </a:lnTo>
                      <a:lnTo>
                        <a:pt x="107" y="76"/>
                      </a:lnTo>
                      <a:lnTo>
                        <a:pt x="105" y="76"/>
                      </a:lnTo>
                      <a:lnTo>
                        <a:pt x="107" y="81"/>
                      </a:lnTo>
                      <a:lnTo>
                        <a:pt x="105" y="86"/>
                      </a:lnTo>
                      <a:lnTo>
                        <a:pt x="103" y="88"/>
                      </a:lnTo>
                      <a:lnTo>
                        <a:pt x="103" y="91"/>
                      </a:lnTo>
                      <a:lnTo>
                        <a:pt x="105" y="95"/>
                      </a:lnTo>
                      <a:lnTo>
                        <a:pt x="103" y="95"/>
                      </a:lnTo>
                      <a:lnTo>
                        <a:pt x="105" y="98"/>
                      </a:lnTo>
                      <a:lnTo>
                        <a:pt x="105" y="95"/>
                      </a:lnTo>
                      <a:lnTo>
                        <a:pt x="103" y="100"/>
                      </a:lnTo>
                      <a:lnTo>
                        <a:pt x="103" y="103"/>
                      </a:lnTo>
                      <a:lnTo>
                        <a:pt x="100" y="103"/>
                      </a:lnTo>
                      <a:lnTo>
                        <a:pt x="93" y="103"/>
                      </a:lnTo>
                      <a:lnTo>
                        <a:pt x="91" y="105"/>
                      </a:lnTo>
                      <a:lnTo>
                        <a:pt x="88" y="110"/>
                      </a:lnTo>
                      <a:lnTo>
                        <a:pt x="88" y="112"/>
                      </a:lnTo>
                      <a:lnTo>
                        <a:pt x="86" y="115"/>
                      </a:lnTo>
                      <a:lnTo>
                        <a:pt x="83" y="115"/>
                      </a:lnTo>
                      <a:lnTo>
                        <a:pt x="81" y="115"/>
                      </a:lnTo>
                      <a:lnTo>
                        <a:pt x="76" y="115"/>
                      </a:lnTo>
                      <a:lnTo>
                        <a:pt x="74" y="117"/>
                      </a:lnTo>
                      <a:lnTo>
                        <a:pt x="72" y="117"/>
                      </a:lnTo>
                      <a:lnTo>
                        <a:pt x="69" y="115"/>
                      </a:lnTo>
                      <a:lnTo>
                        <a:pt x="69" y="112"/>
                      </a:lnTo>
                      <a:lnTo>
                        <a:pt x="67" y="112"/>
                      </a:lnTo>
                      <a:lnTo>
                        <a:pt x="64" y="112"/>
                      </a:lnTo>
                      <a:lnTo>
                        <a:pt x="64" y="115"/>
                      </a:lnTo>
                      <a:lnTo>
                        <a:pt x="64" y="117"/>
                      </a:lnTo>
                      <a:lnTo>
                        <a:pt x="62" y="117"/>
                      </a:lnTo>
                      <a:lnTo>
                        <a:pt x="60" y="117"/>
                      </a:lnTo>
                      <a:lnTo>
                        <a:pt x="60" y="122"/>
                      </a:lnTo>
                      <a:lnTo>
                        <a:pt x="60" y="129"/>
                      </a:lnTo>
                      <a:lnTo>
                        <a:pt x="57" y="129"/>
                      </a:lnTo>
                      <a:lnTo>
                        <a:pt x="55" y="129"/>
                      </a:lnTo>
                      <a:lnTo>
                        <a:pt x="57" y="131"/>
                      </a:lnTo>
                      <a:lnTo>
                        <a:pt x="57" y="134"/>
                      </a:lnTo>
                      <a:lnTo>
                        <a:pt x="57" y="138"/>
                      </a:lnTo>
                      <a:lnTo>
                        <a:pt x="60" y="146"/>
                      </a:lnTo>
                      <a:lnTo>
                        <a:pt x="55" y="150"/>
                      </a:lnTo>
                      <a:lnTo>
                        <a:pt x="52" y="153"/>
                      </a:lnTo>
                      <a:lnTo>
                        <a:pt x="52" y="155"/>
                      </a:lnTo>
                      <a:lnTo>
                        <a:pt x="52" y="160"/>
                      </a:lnTo>
                      <a:lnTo>
                        <a:pt x="50" y="160"/>
                      </a:lnTo>
                      <a:lnTo>
                        <a:pt x="50" y="162"/>
                      </a:lnTo>
                      <a:lnTo>
                        <a:pt x="50" y="165"/>
                      </a:lnTo>
                      <a:lnTo>
                        <a:pt x="52" y="167"/>
                      </a:lnTo>
                      <a:lnTo>
                        <a:pt x="52" y="174"/>
                      </a:lnTo>
                      <a:lnTo>
                        <a:pt x="50" y="174"/>
                      </a:lnTo>
                      <a:lnTo>
                        <a:pt x="48" y="174"/>
                      </a:lnTo>
                      <a:lnTo>
                        <a:pt x="45" y="177"/>
                      </a:lnTo>
                      <a:lnTo>
                        <a:pt x="43" y="177"/>
                      </a:lnTo>
                      <a:lnTo>
                        <a:pt x="41" y="177"/>
                      </a:lnTo>
                      <a:lnTo>
                        <a:pt x="41" y="179"/>
                      </a:lnTo>
                      <a:lnTo>
                        <a:pt x="41" y="181"/>
                      </a:lnTo>
                      <a:lnTo>
                        <a:pt x="43" y="186"/>
                      </a:lnTo>
                      <a:lnTo>
                        <a:pt x="43" y="191"/>
                      </a:lnTo>
                      <a:lnTo>
                        <a:pt x="41" y="193"/>
                      </a:lnTo>
                      <a:lnTo>
                        <a:pt x="43" y="193"/>
                      </a:lnTo>
                      <a:lnTo>
                        <a:pt x="43" y="196"/>
                      </a:lnTo>
                      <a:lnTo>
                        <a:pt x="45" y="196"/>
                      </a:lnTo>
                      <a:lnTo>
                        <a:pt x="48" y="196"/>
                      </a:lnTo>
                      <a:lnTo>
                        <a:pt x="48" y="198"/>
                      </a:lnTo>
                      <a:lnTo>
                        <a:pt x="48" y="200"/>
                      </a:lnTo>
                      <a:lnTo>
                        <a:pt x="48" y="203"/>
                      </a:lnTo>
                      <a:lnTo>
                        <a:pt x="45" y="203"/>
                      </a:lnTo>
                      <a:lnTo>
                        <a:pt x="43" y="203"/>
                      </a:lnTo>
                      <a:lnTo>
                        <a:pt x="41" y="203"/>
                      </a:lnTo>
                      <a:lnTo>
                        <a:pt x="38" y="203"/>
                      </a:lnTo>
                      <a:lnTo>
                        <a:pt x="38" y="205"/>
                      </a:lnTo>
                      <a:lnTo>
                        <a:pt x="36" y="207"/>
                      </a:lnTo>
                      <a:lnTo>
                        <a:pt x="31" y="207"/>
                      </a:lnTo>
                      <a:lnTo>
                        <a:pt x="26" y="207"/>
                      </a:lnTo>
                      <a:lnTo>
                        <a:pt x="29" y="207"/>
                      </a:lnTo>
                      <a:lnTo>
                        <a:pt x="29" y="205"/>
                      </a:lnTo>
                      <a:lnTo>
                        <a:pt x="26" y="203"/>
                      </a:lnTo>
                      <a:lnTo>
                        <a:pt x="29" y="203"/>
                      </a:lnTo>
                      <a:lnTo>
                        <a:pt x="24" y="200"/>
                      </a:lnTo>
                      <a:lnTo>
                        <a:pt x="21" y="200"/>
                      </a:lnTo>
                      <a:lnTo>
                        <a:pt x="19" y="198"/>
                      </a:lnTo>
                      <a:lnTo>
                        <a:pt x="17" y="200"/>
                      </a:lnTo>
                      <a:lnTo>
                        <a:pt x="17" y="203"/>
                      </a:lnTo>
                      <a:lnTo>
                        <a:pt x="12" y="203"/>
                      </a:lnTo>
                      <a:lnTo>
                        <a:pt x="12" y="205"/>
                      </a:lnTo>
                      <a:lnTo>
                        <a:pt x="12" y="207"/>
                      </a:lnTo>
                      <a:lnTo>
                        <a:pt x="9" y="207"/>
                      </a:lnTo>
                      <a:lnTo>
                        <a:pt x="9" y="210"/>
                      </a:lnTo>
                      <a:lnTo>
                        <a:pt x="7" y="210"/>
                      </a:lnTo>
                      <a:lnTo>
                        <a:pt x="5" y="215"/>
                      </a:lnTo>
                      <a:lnTo>
                        <a:pt x="0" y="212"/>
                      </a:lnTo>
                      <a:lnTo>
                        <a:pt x="2" y="222"/>
                      </a:lnTo>
                      <a:lnTo>
                        <a:pt x="5" y="222"/>
                      </a:lnTo>
                      <a:lnTo>
                        <a:pt x="7" y="222"/>
                      </a:lnTo>
                      <a:lnTo>
                        <a:pt x="9" y="222"/>
                      </a:lnTo>
                      <a:lnTo>
                        <a:pt x="9" y="224"/>
                      </a:lnTo>
                      <a:lnTo>
                        <a:pt x="12" y="229"/>
                      </a:lnTo>
                      <a:lnTo>
                        <a:pt x="14" y="227"/>
                      </a:lnTo>
                      <a:lnTo>
                        <a:pt x="17" y="219"/>
                      </a:lnTo>
                      <a:lnTo>
                        <a:pt x="17" y="217"/>
                      </a:lnTo>
                      <a:lnTo>
                        <a:pt x="19" y="217"/>
                      </a:lnTo>
                      <a:lnTo>
                        <a:pt x="21" y="217"/>
                      </a:lnTo>
                      <a:lnTo>
                        <a:pt x="24" y="219"/>
                      </a:lnTo>
                      <a:lnTo>
                        <a:pt x="24" y="217"/>
                      </a:lnTo>
                      <a:lnTo>
                        <a:pt x="24" y="222"/>
                      </a:lnTo>
                      <a:lnTo>
                        <a:pt x="24" y="224"/>
                      </a:lnTo>
                      <a:lnTo>
                        <a:pt x="24" y="229"/>
                      </a:lnTo>
                      <a:lnTo>
                        <a:pt x="26" y="229"/>
                      </a:lnTo>
                      <a:lnTo>
                        <a:pt x="26" y="234"/>
                      </a:lnTo>
                      <a:lnTo>
                        <a:pt x="24" y="234"/>
                      </a:lnTo>
                      <a:lnTo>
                        <a:pt x="24" y="236"/>
                      </a:lnTo>
                      <a:lnTo>
                        <a:pt x="24" y="238"/>
                      </a:lnTo>
                      <a:lnTo>
                        <a:pt x="24" y="241"/>
                      </a:lnTo>
                      <a:lnTo>
                        <a:pt x="24" y="243"/>
                      </a:lnTo>
                      <a:lnTo>
                        <a:pt x="21" y="243"/>
                      </a:lnTo>
                      <a:lnTo>
                        <a:pt x="19" y="246"/>
                      </a:lnTo>
                      <a:lnTo>
                        <a:pt x="19" y="248"/>
                      </a:lnTo>
                      <a:lnTo>
                        <a:pt x="19" y="253"/>
                      </a:lnTo>
                      <a:lnTo>
                        <a:pt x="19" y="250"/>
                      </a:lnTo>
                      <a:lnTo>
                        <a:pt x="24" y="258"/>
                      </a:lnTo>
                      <a:lnTo>
                        <a:pt x="24" y="255"/>
                      </a:lnTo>
                      <a:lnTo>
                        <a:pt x="26" y="258"/>
                      </a:lnTo>
                      <a:lnTo>
                        <a:pt x="29" y="255"/>
                      </a:lnTo>
                      <a:lnTo>
                        <a:pt x="31" y="258"/>
                      </a:lnTo>
                      <a:lnTo>
                        <a:pt x="31" y="260"/>
                      </a:lnTo>
                      <a:lnTo>
                        <a:pt x="33" y="258"/>
                      </a:lnTo>
                      <a:lnTo>
                        <a:pt x="36" y="262"/>
                      </a:lnTo>
                      <a:lnTo>
                        <a:pt x="38" y="262"/>
                      </a:lnTo>
                      <a:lnTo>
                        <a:pt x="38" y="260"/>
                      </a:lnTo>
                      <a:lnTo>
                        <a:pt x="38" y="258"/>
                      </a:lnTo>
                      <a:lnTo>
                        <a:pt x="41" y="258"/>
                      </a:lnTo>
                      <a:lnTo>
                        <a:pt x="43" y="260"/>
                      </a:lnTo>
                      <a:lnTo>
                        <a:pt x="45" y="260"/>
                      </a:lnTo>
                      <a:lnTo>
                        <a:pt x="48" y="260"/>
                      </a:lnTo>
                      <a:lnTo>
                        <a:pt x="45" y="260"/>
                      </a:lnTo>
                      <a:lnTo>
                        <a:pt x="45" y="258"/>
                      </a:lnTo>
                      <a:lnTo>
                        <a:pt x="48" y="258"/>
                      </a:lnTo>
                      <a:lnTo>
                        <a:pt x="48" y="260"/>
                      </a:lnTo>
                      <a:lnTo>
                        <a:pt x="50" y="260"/>
                      </a:lnTo>
                      <a:lnTo>
                        <a:pt x="52" y="265"/>
                      </a:lnTo>
                      <a:lnTo>
                        <a:pt x="55" y="262"/>
                      </a:lnTo>
                      <a:lnTo>
                        <a:pt x="60" y="267"/>
                      </a:lnTo>
                      <a:lnTo>
                        <a:pt x="60" y="269"/>
                      </a:lnTo>
                      <a:lnTo>
                        <a:pt x="62" y="269"/>
                      </a:lnTo>
                      <a:lnTo>
                        <a:pt x="64" y="269"/>
                      </a:lnTo>
                      <a:lnTo>
                        <a:pt x="67" y="272"/>
                      </a:lnTo>
                      <a:lnTo>
                        <a:pt x="64" y="274"/>
                      </a:lnTo>
                      <a:lnTo>
                        <a:pt x="67" y="274"/>
                      </a:lnTo>
                      <a:lnTo>
                        <a:pt x="69" y="272"/>
                      </a:lnTo>
                      <a:lnTo>
                        <a:pt x="72" y="272"/>
                      </a:lnTo>
                      <a:lnTo>
                        <a:pt x="72" y="274"/>
                      </a:lnTo>
                      <a:lnTo>
                        <a:pt x="74" y="274"/>
                      </a:lnTo>
                      <a:lnTo>
                        <a:pt x="76" y="274"/>
                      </a:lnTo>
                      <a:lnTo>
                        <a:pt x="79" y="274"/>
                      </a:lnTo>
                      <a:lnTo>
                        <a:pt x="79" y="272"/>
                      </a:lnTo>
                      <a:lnTo>
                        <a:pt x="81" y="274"/>
                      </a:lnTo>
                      <a:lnTo>
                        <a:pt x="81" y="272"/>
                      </a:lnTo>
                      <a:lnTo>
                        <a:pt x="83" y="272"/>
                      </a:lnTo>
                      <a:lnTo>
                        <a:pt x="86" y="272"/>
                      </a:lnTo>
                      <a:lnTo>
                        <a:pt x="88" y="272"/>
                      </a:lnTo>
                      <a:lnTo>
                        <a:pt x="91" y="274"/>
                      </a:lnTo>
                      <a:lnTo>
                        <a:pt x="88" y="279"/>
                      </a:lnTo>
                      <a:lnTo>
                        <a:pt x="93" y="281"/>
                      </a:lnTo>
                      <a:lnTo>
                        <a:pt x="93" y="284"/>
                      </a:lnTo>
                      <a:lnTo>
                        <a:pt x="95" y="286"/>
                      </a:lnTo>
                      <a:lnTo>
                        <a:pt x="95" y="289"/>
                      </a:lnTo>
                      <a:lnTo>
                        <a:pt x="93" y="289"/>
                      </a:lnTo>
                      <a:lnTo>
                        <a:pt x="93" y="291"/>
                      </a:lnTo>
                      <a:lnTo>
                        <a:pt x="93" y="293"/>
                      </a:lnTo>
                      <a:lnTo>
                        <a:pt x="98" y="296"/>
                      </a:lnTo>
                      <a:lnTo>
                        <a:pt x="100" y="293"/>
                      </a:lnTo>
                      <a:lnTo>
                        <a:pt x="103" y="293"/>
                      </a:lnTo>
                      <a:lnTo>
                        <a:pt x="103" y="291"/>
                      </a:lnTo>
                      <a:lnTo>
                        <a:pt x="103" y="289"/>
                      </a:lnTo>
                      <a:lnTo>
                        <a:pt x="107" y="289"/>
                      </a:lnTo>
                      <a:lnTo>
                        <a:pt x="110" y="289"/>
                      </a:lnTo>
                      <a:lnTo>
                        <a:pt x="110" y="286"/>
                      </a:lnTo>
                      <a:lnTo>
                        <a:pt x="110" y="289"/>
                      </a:lnTo>
                      <a:lnTo>
                        <a:pt x="112" y="289"/>
                      </a:lnTo>
                      <a:lnTo>
                        <a:pt x="114" y="289"/>
                      </a:lnTo>
                      <a:lnTo>
                        <a:pt x="117" y="291"/>
                      </a:lnTo>
                      <a:lnTo>
                        <a:pt x="117" y="293"/>
                      </a:lnTo>
                      <a:lnTo>
                        <a:pt x="119" y="291"/>
                      </a:lnTo>
                      <a:lnTo>
                        <a:pt x="122" y="293"/>
                      </a:lnTo>
                      <a:lnTo>
                        <a:pt x="119" y="293"/>
                      </a:lnTo>
                      <a:lnTo>
                        <a:pt x="122" y="296"/>
                      </a:lnTo>
                      <a:lnTo>
                        <a:pt x="119" y="296"/>
                      </a:lnTo>
                      <a:lnTo>
                        <a:pt x="122" y="298"/>
                      </a:lnTo>
                      <a:lnTo>
                        <a:pt x="124" y="296"/>
                      </a:lnTo>
                      <a:lnTo>
                        <a:pt x="126" y="296"/>
                      </a:lnTo>
                      <a:lnTo>
                        <a:pt x="129" y="300"/>
                      </a:lnTo>
                      <a:lnTo>
                        <a:pt x="131" y="298"/>
                      </a:lnTo>
                      <a:lnTo>
                        <a:pt x="131" y="300"/>
                      </a:lnTo>
                      <a:lnTo>
                        <a:pt x="131" y="303"/>
                      </a:lnTo>
                      <a:lnTo>
                        <a:pt x="134" y="303"/>
                      </a:lnTo>
                      <a:lnTo>
                        <a:pt x="134" y="305"/>
                      </a:lnTo>
                      <a:lnTo>
                        <a:pt x="134" y="308"/>
                      </a:lnTo>
                      <a:lnTo>
                        <a:pt x="136" y="310"/>
                      </a:lnTo>
                      <a:lnTo>
                        <a:pt x="138" y="310"/>
                      </a:lnTo>
                      <a:lnTo>
                        <a:pt x="141" y="310"/>
                      </a:lnTo>
                      <a:lnTo>
                        <a:pt x="143" y="310"/>
                      </a:lnTo>
                      <a:lnTo>
                        <a:pt x="143" y="312"/>
                      </a:lnTo>
                      <a:lnTo>
                        <a:pt x="143" y="315"/>
                      </a:lnTo>
                      <a:lnTo>
                        <a:pt x="143" y="317"/>
                      </a:lnTo>
                      <a:lnTo>
                        <a:pt x="141" y="320"/>
                      </a:lnTo>
                      <a:lnTo>
                        <a:pt x="143" y="322"/>
                      </a:lnTo>
                      <a:lnTo>
                        <a:pt x="145" y="322"/>
                      </a:lnTo>
                      <a:lnTo>
                        <a:pt x="145" y="320"/>
                      </a:lnTo>
                      <a:lnTo>
                        <a:pt x="148" y="320"/>
                      </a:lnTo>
                      <a:lnTo>
                        <a:pt x="148" y="322"/>
                      </a:lnTo>
                      <a:lnTo>
                        <a:pt x="150" y="322"/>
                      </a:lnTo>
                      <a:lnTo>
                        <a:pt x="153" y="324"/>
                      </a:lnTo>
                      <a:lnTo>
                        <a:pt x="153" y="322"/>
                      </a:lnTo>
                      <a:lnTo>
                        <a:pt x="155" y="322"/>
                      </a:lnTo>
                      <a:lnTo>
                        <a:pt x="155" y="329"/>
                      </a:lnTo>
                      <a:lnTo>
                        <a:pt x="157" y="329"/>
                      </a:lnTo>
                      <a:lnTo>
                        <a:pt x="157" y="331"/>
                      </a:lnTo>
                      <a:lnTo>
                        <a:pt x="160" y="331"/>
                      </a:lnTo>
                      <a:lnTo>
                        <a:pt x="162" y="329"/>
                      </a:lnTo>
                      <a:lnTo>
                        <a:pt x="165" y="331"/>
                      </a:lnTo>
                      <a:lnTo>
                        <a:pt x="167" y="331"/>
                      </a:lnTo>
                      <a:lnTo>
                        <a:pt x="172" y="334"/>
                      </a:lnTo>
                      <a:lnTo>
                        <a:pt x="174" y="331"/>
                      </a:lnTo>
                      <a:lnTo>
                        <a:pt x="174" y="334"/>
                      </a:lnTo>
                      <a:lnTo>
                        <a:pt x="174" y="331"/>
                      </a:lnTo>
                      <a:lnTo>
                        <a:pt x="179" y="334"/>
                      </a:lnTo>
                      <a:lnTo>
                        <a:pt x="181" y="334"/>
                      </a:lnTo>
                      <a:lnTo>
                        <a:pt x="179" y="336"/>
                      </a:lnTo>
                      <a:lnTo>
                        <a:pt x="181" y="339"/>
                      </a:lnTo>
                      <a:lnTo>
                        <a:pt x="184" y="339"/>
                      </a:lnTo>
                      <a:lnTo>
                        <a:pt x="186" y="339"/>
                      </a:lnTo>
                      <a:lnTo>
                        <a:pt x="186" y="341"/>
                      </a:lnTo>
                      <a:lnTo>
                        <a:pt x="181" y="343"/>
                      </a:lnTo>
                      <a:lnTo>
                        <a:pt x="181" y="346"/>
                      </a:lnTo>
                      <a:lnTo>
                        <a:pt x="184" y="350"/>
                      </a:lnTo>
                      <a:lnTo>
                        <a:pt x="186" y="350"/>
                      </a:lnTo>
                      <a:lnTo>
                        <a:pt x="184" y="353"/>
                      </a:lnTo>
                      <a:lnTo>
                        <a:pt x="181" y="355"/>
                      </a:lnTo>
                      <a:lnTo>
                        <a:pt x="176" y="358"/>
                      </a:lnTo>
                      <a:lnTo>
                        <a:pt x="176" y="355"/>
                      </a:lnTo>
                      <a:lnTo>
                        <a:pt x="172" y="353"/>
                      </a:lnTo>
                      <a:lnTo>
                        <a:pt x="167" y="353"/>
                      </a:lnTo>
                      <a:lnTo>
                        <a:pt x="165" y="355"/>
                      </a:lnTo>
                      <a:lnTo>
                        <a:pt x="162" y="355"/>
                      </a:lnTo>
                      <a:lnTo>
                        <a:pt x="160" y="355"/>
                      </a:lnTo>
                      <a:lnTo>
                        <a:pt x="160" y="353"/>
                      </a:lnTo>
                      <a:lnTo>
                        <a:pt x="157" y="353"/>
                      </a:lnTo>
                      <a:lnTo>
                        <a:pt x="155" y="350"/>
                      </a:lnTo>
                      <a:lnTo>
                        <a:pt x="153" y="353"/>
                      </a:lnTo>
                      <a:lnTo>
                        <a:pt x="150" y="355"/>
                      </a:lnTo>
                      <a:lnTo>
                        <a:pt x="150" y="358"/>
                      </a:lnTo>
                      <a:lnTo>
                        <a:pt x="150" y="360"/>
                      </a:lnTo>
                      <a:lnTo>
                        <a:pt x="145" y="362"/>
                      </a:lnTo>
                      <a:lnTo>
                        <a:pt x="145" y="365"/>
                      </a:lnTo>
                      <a:lnTo>
                        <a:pt x="143" y="367"/>
                      </a:lnTo>
                      <a:lnTo>
                        <a:pt x="138" y="372"/>
                      </a:lnTo>
                      <a:lnTo>
                        <a:pt x="136" y="374"/>
                      </a:lnTo>
                      <a:lnTo>
                        <a:pt x="136" y="377"/>
                      </a:lnTo>
                      <a:lnTo>
                        <a:pt x="136" y="379"/>
                      </a:lnTo>
                      <a:lnTo>
                        <a:pt x="136" y="381"/>
                      </a:lnTo>
                      <a:lnTo>
                        <a:pt x="136" y="389"/>
                      </a:lnTo>
                      <a:lnTo>
                        <a:pt x="138" y="389"/>
                      </a:lnTo>
                      <a:lnTo>
                        <a:pt x="141" y="389"/>
                      </a:lnTo>
                      <a:lnTo>
                        <a:pt x="141" y="391"/>
                      </a:lnTo>
                      <a:lnTo>
                        <a:pt x="143" y="393"/>
                      </a:lnTo>
                      <a:lnTo>
                        <a:pt x="145" y="393"/>
                      </a:lnTo>
                      <a:lnTo>
                        <a:pt x="145" y="396"/>
                      </a:lnTo>
                      <a:lnTo>
                        <a:pt x="148" y="396"/>
                      </a:lnTo>
                      <a:lnTo>
                        <a:pt x="150" y="396"/>
                      </a:lnTo>
                      <a:lnTo>
                        <a:pt x="153" y="398"/>
                      </a:lnTo>
                      <a:lnTo>
                        <a:pt x="155" y="398"/>
                      </a:lnTo>
                      <a:lnTo>
                        <a:pt x="157" y="398"/>
                      </a:lnTo>
                      <a:lnTo>
                        <a:pt x="162" y="401"/>
                      </a:lnTo>
                      <a:lnTo>
                        <a:pt x="165" y="398"/>
                      </a:lnTo>
                      <a:lnTo>
                        <a:pt x="167" y="398"/>
                      </a:lnTo>
                      <a:lnTo>
                        <a:pt x="172" y="405"/>
                      </a:lnTo>
                      <a:lnTo>
                        <a:pt x="174" y="408"/>
                      </a:lnTo>
                      <a:lnTo>
                        <a:pt x="179" y="410"/>
                      </a:lnTo>
                      <a:lnTo>
                        <a:pt x="181" y="410"/>
                      </a:lnTo>
                      <a:lnTo>
                        <a:pt x="181" y="412"/>
                      </a:lnTo>
                      <a:lnTo>
                        <a:pt x="184" y="410"/>
                      </a:lnTo>
                      <a:lnTo>
                        <a:pt x="186" y="412"/>
                      </a:lnTo>
                      <a:lnTo>
                        <a:pt x="186" y="410"/>
                      </a:lnTo>
                      <a:lnTo>
                        <a:pt x="188" y="408"/>
                      </a:lnTo>
                      <a:lnTo>
                        <a:pt x="191" y="408"/>
                      </a:lnTo>
                      <a:lnTo>
                        <a:pt x="191" y="410"/>
                      </a:lnTo>
                      <a:lnTo>
                        <a:pt x="191" y="408"/>
                      </a:lnTo>
                      <a:lnTo>
                        <a:pt x="193" y="408"/>
                      </a:lnTo>
                      <a:lnTo>
                        <a:pt x="196" y="410"/>
                      </a:lnTo>
                      <a:lnTo>
                        <a:pt x="200" y="412"/>
                      </a:lnTo>
                      <a:lnTo>
                        <a:pt x="203" y="412"/>
                      </a:lnTo>
                      <a:lnTo>
                        <a:pt x="205" y="420"/>
                      </a:lnTo>
                      <a:lnTo>
                        <a:pt x="210" y="422"/>
                      </a:lnTo>
                      <a:lnTo>
                        <a:pt x="215" y="422"/>
                      </a:lnTo>
                      <a:lnTo>
                        <a:pt x="222" y="424"/>
                      </a:lnTo>
                      <a:lnTo>
                        <a:pt x="224" y="422"/>
                      </a:lnTo>
                      <a:lnTo>
                        <a:pt x="227" y="422"/>
                      </a:lnTo>
                      <a:lnTo>
                        <a:pt x="227" y="420"/>
                      </a:lnTo>
                      <a:lnTo>
                        <a:pt x="234" y="420"/>
                      </a:lnTo>
                      <a:lnTo>
                        <a:pt x="238" y="422"/>
                      </a:lnTo>
                      <a:lnTo>
                        <a:pt x="241" y="422"/>
                      </a:lnTo>
                      <a:lnTo>
                        <a:pt x="246" y="422"/>
                      </a:lnTo>
                      <a:lnTo>
                        <a:pt x="248" y="420"/>
                      </a:lnTo>
                      <a:lnTo>
                        <a:pt x="248" y="417"/>
                      </a:lnTo>
                      <a:lnTo>
                        <a:pt x="250" y="417"/>
                      </a:lnTo>
                      <a:lnTo>
                        <a:pt x="250" y="415"/>
                      </a:lnTo>
                      <a:lnTo>
                        <a:pt x="253" y="412"/>
                      </a:lnTo>
                      <a:lnTo>
                        <a:pt x="255" y="412"/>
                      </a:lnTo>
                      <a:lnTo>
                        <a:pt x="253" y="410"/>
                      </a:lnTo>
                      <a:lnTo>
                        <a:pt x="255" y="408"/>
                      </a:lnTo>
                      <a:lnTo>
                        <a:pt x="258" y="401"/>
                      </a:lnTo>
                      <a:lnTo>
                        <a:pt x="260" y="396"/>
                      </a:lnTo>
                      <a:lnTo>
                        <a:pt x="262" y="391"/>
                      </a:lnTo>
                      <a:lnTo>
                        <a:pt x="265" y="389"/>
                      </a:lnTo>
                      <a:lnTo>
                        <a:pt x="272" y="381"/>
                      </a:lnTo>
                      <a:lnTo>
                        <a:pt x="269" y="381"/>
                      </a:lnTo>
                      <a:lnTo>
                        <a:pt x="272" y="379"/>
                      </a:lnTo>
                      <a:lnTo>
                        <a:pt x="269" y="377"/>
                      </a:lnTo>
                      <a:lnTo>
                        <a:pt x="269" y="374"/>
                      </a:lnTo>
                      <a:lnTo>
                        <a:pt x="265" y="374"/>
                      </a:lnTo>
                      <a:lnTo>
                        <a:pt x="260" y="374"/>
                      </a:lnTo>
                      <a:lnTo>
                        <a:pt x="258" y="370"/>
                      </a:lnTo>
                      <a:lnTo>
                        <a:pt x="258" y="367"/>
                      </a:lnTo>
                      <a:lnTo>
                        <a:pt x="258" y="362"/>
                      </a:lnTo>
                      <a:lnTo>
                        <a:pt x="248" y="358"/>
                      </a:lnTo>
                      <a:lnTo>
                        <a:pt x="250" y="355"/>
                      </a:lnTo>
                      <a:lnTo>
                        <a:pt x="250" y="350"/>
                      </a:lnTo>
                      <a:lnTo>
                        <a:pt x="250" y="348"/>
                      </a:lnTo>
                      <a:lnTo>
                        <a:pt x="248" y="348"/>
                      </a:lnTo>
                      <a:lnTo>
                        <a:pt x="250" y="346"/>
                      </a:lnTo>
                      <a:lnTo>
                        <a:pt x="250" y="343"/>
                      </a:lnTo>
                      <a:lnTo>
                        <a:pt x="250" y="341"/>
                      </a:lnTo>
                      <a:lnTo>
                        <a:pt x="250" y="339"/>
                      </a:lnTo>
                      <a:lnTo>
                        <a:pt x="246" y="336"/>
                      </a:lnTo>
                      <a:lnTo>
                        <a:pt x="246" y="331"/>
                      </a:lnTo>
                      <a:lnTo>
                        <a:pt x="246" y="329"/>
                      </a:lnTo>
                      <a:lnTo>
                        <a:pt x="248" y="322"/>
                      </a:lnTo>
                      <a:lnTo>
                        <a:pt x="248" y="320"/>
                      </a:lnTo>
                      <a:lnTo>
                        <a:pt x="250" y="317"/>
                      </a:lnTo>
                      <a:lnTo>
                        <a:pt x="248" y="315"/>
                      </a:lnTo>
                      <a:lnTo>
                        <a:pt x="250" y="315"/>
                      </a:lnTo>
                      <a:lnTo>
                        <a:pt x="250" y="312"/>
                      </a:lnTo>
                      <a:lnTo>
                        <a:pt x="248" y="308"/>
                      </a:lnTo>
                      <a:lnTo>
                        <a:pt x="253" y="305"/>
                      </a:lnTo>
                      <a:lnTo>
                        <a:pt x="253" y="300"/>
                      </a:lnTo>
                      <a:lnTo>
                        <a:pt x="258" y="296"/>
                      </a:lnTo>
                      <a:lnTo>
                        <a:pt x="258" y="293"/>
                      </a:lnTo>
                      <a:lnTo>
                        <a:pt x="262" y="291"/>
                      </a:lnTo>
                      <a:lnTo>
                        <a:pt x="265" y="289"/>
                      </a:lnTo>
                      <a:lnTo>
                        <a:pt x="262" y="289"/>
                      </a:lnTo>
                      <a:lnTo>
                        <a:pt x="262" y="286"/>
                      </a:lnTo>
                      <a:lnTo>
                        <a:pt x="262" y="284"/>
                      </a:lnTo>
                      <a:lnTo>
                        <a:pt x="260" y="284"/>
                      </a:lnTo>
                      <a:lnTo>
                        <a:pt x="258" y="284"/>
                      </a:lnTo>
                      <a:lnTo>
                        <a:pt x="258" y="281"/>
                      </a:lnTo>
                      <a:lnTo>
                        <a:pt x="260" y="277"/>
                      </a:lnTo>
                      <a:lnTo>
                        <a:pt x="260" y="274"/>
                      </a:lnTo>
                      <a:lnTo>
                        <a:pt x="260" y="272"/>
                      </a:lnTo>
                      <a:lnTo>
                        <a:pt x="260" y="267"/>
                      </a:lnTo>
                      <a:lnTo>
                        <a:pt x="267" y="260"/>
                      </a:lnTo>
                      <a:lnTo>
                        <a:pt x="272" y="258"/>
                      </a:lnTo>
                      <a:lnTo>
                        <a:pt x="274" y="255"/>
                      </a:lnTo>
                      <a:lnTo>
                        <a:pt x="274" y="250"/>
                      </a:lnTo>
                      <a:lnTo>
                        <a:pt x="274" y="248"/>
                      </a:lnTo>
                      <a:lnTo>
                        <a:pt x="274" y="246"/>
                      </a:lnTo>
                      <a:lnTo>
                        <a:pt x="272" y="246"/>
                      </a:lnTo>
                      <a:lnTo>
                        <a:pt x="272" y="243"/>
                      </a:lnTo>
                      <a:lnTo>
                        <a:pt x="269" y="241"/>
                      </a:lnTo>
                      <a:lnTo>
                        <a:pt x="272" y="241"/>
                      </a:lnTo>
                      <a:lnTo>
                        <a:pt x="272" y="238"/>
                      </a:lnTo>
                      <a:lnTo>
                        <a:pt x="277" y="227"/>
                      </a:lnTo>
                      <a:lnTo>
                        <a:pt x="279" y="229"/>
                      </a:lnTo>
                      <a:lnTo>
                        <a:pt x="281" y="229"/>
                      </a:lnTo>
                      <a:lnTo>
                        <a:pt x="284" y="231"/>
                      </a:lnTo>
                      <a:lnTo>
                        <a:pt x="286" y="231"/>
                      </a:lnTo>
                      <a:lnTo>
                        <a:pt x="286" y="229"/>
                      </a:lnTo>
                      <a:lnTo>
                        <a:pt x="289" y="229"/>
                      </a:lnTo>
                      <a:lnTo>
                        <a:pt x="291" y="229"/>
                      </a:lnTo>
                      <a:lnTo>
                        <a:pt x="291" y="227"/>
                      </a:lnTo>
                      <a:lnTo>
                        <a:pt x="291" y="224"/>
                      </a:lnTo>
                      <a:lnTo>
                        <a:pt x="291" y="222"/>
                      </a:lnTo>
                      <a:lnTo>
                        <a:pt x="291" y="219"/>
                      </a:lnTo>
                      <a:lnTo>
                        <a:pt x="293" y="217"/>
                      </a:lnTo>
                      <a:lnTo>
                        <a:pt x="298" y="215"/>
                      </a:lnTo>
                      <a:lnTo>
                        <a:pt x="300" y="215"/>
                      </a:lnTo>
                      <a:lnTo>
                        <a:pt x="298" y="212"/>
                      </a:lnTo>
                      <a:lnTo>
                        <a:pt x="296" y="212"/>
                      </a:lnTo>
                      <a:lnTo>
                        <a:pt x="296" y="210"/>
                      </a:lnTo>
                      <a:lnTo>
                        <a:pt x="298" y="210"/>
                      </a:lnTo>
                      <a:lnTo>
                        <a:pt x="300" y="210"/>
                      </a:lnTo>
                      <a:lnTo>
                        <a:pt x="300" y="203"/>
                      </a:lnTo>
                      <a:lnTo>
                        <a:pt x="300" y="200"/>
                      </a:lnTo>
                      <a:lnTo>
                        <a:pt x="303" y="200"/>
                      </a:lnTo>
                      <a:lnTo>
                        <a:pt x="308" y="200"/>
                      </a:lnTo>
                      <a:lnTo>
                        <a:pt x="315" y="200"/>
                      </a:lnTo>
                      <a:lnTo>
                        <a:pt x="320" y="200"/>
                      </a:lnTo>
                      <a:lnTo>
                        <a:pt x="324" y="200"/>
                      </a:lnTo>
                      <a:lnTo>
                        <a:pt x="327" y="198"/>
                      </a:lnTo>
                      <a:lnTo>
                        <a:pt x="327" y="196"/>
                      </a:lnTo>
                      <a:lnTo>
                        <a:pt x="327" y="193"/>
                      </a:lnTo>
                      <a:lnTo>
                        <a:pt x="327" y="191"/>
                      </a:lnTo>
                      <a:lnTo>
                        <a:pt x="327" y="188"/>
                      </a:lnTo>
                      <a:lnTo>
                        <a:pt x="327" y="186"/>
                      </a:lnTo>
                      <a:lnTo>
                        <a:pt x="329" y="184"/>
                      </a:lnTo>
                      <a:lnTo>
                        <a:pt x="331" y="181"/>
                      </a:lnTo>
                      <a:lnTo>
                        <a:pt x="334" y="184"/>
                      </a:lnTo>
                      <a:lnTo>
                        <a:pt x="339" y="181"/>
                      </a:lnTo>
                      <a:lnTo>
                        <a:pt x="341" y="181"/>
                      </a:lnTo>
                      <a:lnTo>
                        <a:pt x="343" y="179"/>
                      </a:lnTo>
                      <a:lnTo>
                        <a:pt x="346" y="179"/>
                      </a:lnTo>
                      <a:lnTo>
                        <a:pt x="348" y="179"/>
                      </a:lnTo>
                      <a:lnTo>
                        <a:pt x="348" y="177"/>
                      </a:lnTo>
                      <a:lnTo>
                        <a:pt x="348" y="174"/>
                      </a:lnTo>
                      <a:lnTo>
                        <a:pt x="348" y="172"/>
                      </a:lnTo>
                      <a:lnTo>
                        <a:pt x="351" y="172"/>
                      </a:lnTo>
                      <a:lnTo>
                        <a:pt x="353" y="169"/>
                      </a:lnTo>
                      <a:lnTo>
                        <a:pt x="358" y="169"/>
                      </a:lnTo>
                      <a:lnTo>
                        <a:pt x="355" y="165"/>
                      </a:lnTo>
                      <a:lnTo>
                        <a:pt x="358" y="165"/>
                      </a:lnTo>
                      <a:lnTo>
                        <a:pt x="360" y="165"/>
                      </a:lnTo>
                      <a:lnTo>
                        <a:pt x="362" y="165"/>
                      </a:lnTo>
                      <a:lnTo>
                        <a:pt x="365" y="162"/>
                      </a:lnTo>
                      <a:lnTo>
                        <a:pt x="370" y="155"/>
                      </a:lnTo>
                      <a:lnTo>
                        <a:pt x="367" y="155"/>
                      </a:lnTo>
                      <a:lnTo>
                        <a:pt x="365" y="153"/>
                      </a:lnTo>
                      <a:lnTo>
                        <a:pt x="367" y="150"/>
                      </a:lnTo>
                      <a:lnTo>
                        <a:pt x="367" y="146"/>
                      </a:lnTo>
                      <a:lnTo>
                        <a:pt x="367" y="143"/>
                      </a:lnTo>
                      <a:lnTo>
                        <a:pt x="365" y="143"/>
                      </a:lnTo>
                      <a:lnTo>
                        <a:pt x="365" y="138"/>
                      </a:lnTo>
                      <a:lnTo>
                        <a:pt x="370" y="136"/>
                      </a:lnTo>
                      <a:lnTo>
                        <a:pt x="370" y="134"/>
                      </a:lnTo>
                      <a:lnTo>
                        <a:pt x="372" y="131"/>
                      </a:lnTo>
                      <a:lnTo>
                        <a:pt x="374" y="131"/>
                      </a:lnTo>
                      <a:lnTo>
                        <a:pt x="374" y="129"/>
                      </a:lnTo>
                      <a:lnTo>
                        <a:pt x="374" y="126"/>
                      </a:lnTo>
                      <a:lnTo>
                        <a:pt x="374" y="124"/>
                      </a:lnTo>
                      <a:lnTo>
                        <a:pt x="374" y="122"/>
                      </a:lnTo>
                      <a:lnTo>
                        <a:pt x="374" y="119"/>
                      </a:lnTo>
                      <a:lnTo>
                        <a:pt x="377" y="119"/>
                      </a:lnTo>
                      <a:lnTo>
                        <a:pt x="379" y="117"/>
                      </a:lnTo>
                      <a:lnTo>
                        <a:pt x="382" y="115"/>
                      </a:lnTo>
                      <a:lnTo>
                        <a:pt x="389" y="115"/>
                      </a:lnTo>
                      <a:lnTo>
                        <a:pt x="391" y="115"/>
                      </a:lnTo>
                      <a:lnTo>
                        <a:pt x="393" y="115"/>
                      </a:lnTo>
                    </a:path>
                  </a:pathLst>
                </a:custGeom>
                <a:solidFill>
                  <a:schemeClr val="accent6">
                    <a:lumMod val="60000"/>
                    <a:lumOff val="40000"/>
                  </a:schemeClr>
                </a:solidFill>
                <a:ln w="3175">
                  <a:solidFill>
                    <a:schemeClr val="tx1">
                      <a:lumMod val="50000"/>
                      <a:lumOff val="50000"/>
                    </a:schemeClr>
                  </a:solidFill>
                  <a:round/>
                  <a:headEnd/>
                  <a:tailEnd/>
                </a:ln>
              </xdr:spPr>
            </xdr:sp>
            <xdr:sp macro="" textlink="">
              <xdr:nvSpPr>
                <xdr:cNvPr id="29" name="Freeform 14"/>
                <xdr:cNvSpPr>
                  <a:spLocks/>
                </xdr:cNvSpPr>
              </xdr:nvSpPr>
              <xdr:spPr bwMode="auto">
                <a:xfrm>
                  <a:off x="5212803" y="14333527"/>
                  <a:ext cx="564421" cy="1046906"/>
                </a:xfrm>
                <a:custGeom>
                  <a:avLst/>
                  <a:gdLst>
                    <a:gd name="T0" fmla="*/ 1376 w 465"/>
                    <a:gd name="T1" fmla="*/ 71 h 891"/>
                    <a:gd name="T2" fmla="*/ 1253 w 465"/>
                    <a:gd name="T3" fmla="*/ 32 h 891"/>
                    <a:gd name="T4" fmla="*/ 1139 w 465"/>
                    <a:gd name="T5" fmla="*/ 50 h 891"/>
                    <a:gd name="T6" fmla="*/ 1070 w 465"/>
                    <a:gd name="T7" fmla="*/ 134 h 891"/>
                    <a:gd name="T8" fmla="*/ 1055 w 465"/>
                    <a:gd name="T9" fmla="*/ 205 h 891"/>
                    <a:gd name="T10" fmla="*/ 1085 w 465"/>
                    <a:gd name="T11" fmla="*/ 306 h 891"/>
                    <a:gd name="T12" fmla="*/ 1055 w 465"/>
                    <a:gd name="T13" fmla="*/ 381 h 891"/>
                    <a:gd name="T14" fmla="*/ 1096 w 465"/>
                    <a:gd name="T15" fmla="*/ 487 h 891"/>
                    <a:gd name="T16" fmla="*/ 1022 w 465"/>
                    <a:gd name="T17" fmla="*/ 550 h 891"/>
                    <a:gd name="T18" fmla="*/ 900 w 465"/>
                    <a:gd name="T19" fmla="*/ 632 h 891"/>
                    <a:gd name="T20" fmla="*/ 826 w 465"/>
                    <a:gd name="T21" fmla="*/ 759 h 891"/>
                    <a:gd name="T22" fmla="*/ 730 w 465"/>
                    <a:gd name="T23" fmla="*/ 868 h 891"/>
                    <a:gd name="T24" fmla="*/ 614 w 465"/>
                    <a:gd name="T25" fmla="*/ 941 h 891"/>
                    <a:gd name="T26" fmla="*/ 614 w 465"/>
                    <a:gd name="T27" fmla="*/ 1066 h 891"/>
                    <a:gd name="T28" fmla="*/ 563 w 465"/>
                    <a:gd name="T29" fmla="*/ 994 h 891"/>
                    <a:gd name="T30" fmla="*/ 393 w 465"/>
                    <a:gd name="T31" fmla="*/ 948 h 891"/>
                    <a:gd name="T32" fmla="*/ 279 w 465"/>
                    <a:gd name="T33" fmla="*/ 1003 h 891"/>
                    <a:gd name="T34" fmla="*/ 224 w 465"/>
                    <a:gd name="T35" fmla="*/ 1232 h 891"/>
                    <a:gd name="T36" fmla="*/ 62 w 465"/>
                    <a:gd name="T37" fmla="*/ 1393 h 891"/>
                    <a:gd name="T38" fmla="*/ 29 w 465"/>
                    <a:gd name="T39" fmla="*/ 1499 h 891"/>
                    <a:gd name="T40" fmla="*/ 16 w 465"/>
                    <a:gd name="T41" fmla="*/ 1573 h 891"/>
                    <a:gd name="T42" fmla="*/ 48 w 465"/>
                    <a:gd name="T43" fmla="*/ 1620 h 891"/>
                    <a:gd name="T44" fmla="*/ 75 w 465"/>
                    <a:gd name="T45" fmla="*/ 1659 h 891"/>
                    <a:gd name="T46" fmla="*/ 123 w 465"/>
                    <a:gd name="T47" fmla="*/ 1645 h 891"/>
                    <a:gd name="T48" fmla="*/ 185 w 465"/>
                    <a:gd name="T49" fmla="*/ 1674 h 891"/>
                    <a:gd name="T50" fmla="*/ 271 w 465"/>
                    <a:gd name="T51" fmla="*/ 1704 h 891"/>
                    <a:gd name="T52" fmla="*/ 327 w 465"/>
                    <a:gd name="T53" fmla="*/ 1829 h 891"/>
                    <a:gd name="T54" fmla="*/ 271 w 465"/>
                    <a:gd name="T55" fmla="*/ 2040 h 891"/>
                    <a:gd name="T56" fmla="*/ 487 w 465"/>
                    <a:gd name="T57" fmla="*/ 2136 h 891"/>
                    <a:gd name="T58" fmla="*/ 563 w 465"/>
                    <a:gd name="T59" fmla="*/ 2227 h 891"/>
                    <a:gd name="T60" fmla="*/ 541 w 465"/>
                    <a:gd name="T61" fmla="*/ 2455 h 891"/>
                    <a:gd name="T62" fmla="*/ 418 w 465"/>
                    <a:gd name="T63" fmla="*/ 2706 h 891"/>
                    <a:gd name="T64" fmla="*/ 504 w 465"/>
                    <a:gd name="T65" fmla="*/ 3013 h 891"/>
                    <a:gd name="T66" fmla="*/ 683 w 465"/>
                    <a:gd name="T67" fmla="*/ 3358 h 891"/>
                    <a:gd name="T68" fmla="*/ 784 w 465"/>
                    <a:gd name="T69" fmla="*/ 3275 h 891"/>
                    <a:gd name="T70" fmla="*/ 840 w 465"/>
                    <a:gd name="T71" fmla="*/ 3223 h 891"/>
                    <a:gd name="T72" fmla="*/ 926 w 465"/>
                    <a:gd name="T73" fmla="*/ 2979 h 891"/>
                    <a:gd name="T74" fmla="*/ 988 w 465"/>
                    <a:gd name="T75" fmla="*/ 2817 h 891"/>
                    <a:gd name="T76" fmla="*/ 1076 w 465"/>
                    <a:gd name="T77" fmla="*/ 2716 h 891"/>
                    <a:gd name="T78" fmla="*/ 1232 w 465"/>
                    <a:gd name="T79" fmla="*/ 2607 h 891"/>
                    <a:gd name="T80" fmla="*/ 1354 w 465"/>
                    <a:gd name="T81" fmla="*/ 2580 h 891"/>
                    <a:gd name="T82" fmla="*/ 1412 w 465"/>
                    <a:gd name="T83" fmla="*/ 2470 h 891"/>
                    <a:gd name="T84" fmla="*/ 1523 w 465"/>
                    <a:gd name="T85" fmla="*/ 2407 h 891"/>
                    <a:gd name="T86" fmla="*/ 1610 w 465"/>
                    <a:gd name="T87" fmla="*/ 2353 h 891"/>
                    <a:gd name="T88" fmla="*/ 1596 w 465"/>
                    <a:gd name="T89" fmla="*/ 2271 h 891"/>
                    <a:gd name="T90" fmla="*/ 1542 w 465"/>
                    <a:gd name="T91" fmla="*/ 2209 h 891"/>
                    <a:gd name="T92" fmla="*/ 1319 w 465"/>
                    <a:gd name="T93" fmla="*/ 2110 h 891"/>
                    <a:gd name="T94" fmla="*/ 1197 w 465"/>
                    <a:gd name="T95" fmla="*/ 1879 h 891"/>
                    <a:gd name="T96" fmla="*/ 1157 w 465"/>
                    <a:gd name="T97" fmla="*/ 1729 h 891"/>
                    <a:gd name="T98" fmla="*/ 1076 w 465"/>
                    <a:gd name="T99" fmla="*/ 1664 h 891"/>
                    <a:gd name="T100" fmla="*/ 1096 w 465"/>
                    <a:gd name="T101" fmla="*/ 1645 h 891"/>
                    <a:gd name="T102" fmla="*/ 1101 w 465"/>
                    <a:gd name="T103" fmla="*/ 1523 h 891"/>
                    <a:gd name="T104" fmla="*/ 1122 w 465"/>
                    <a:gd name="T105" fmla="*/ 1429 h 891"/>
                    <a:gd name="T106" fmla="*/ 1271 w 465"/>
                    <a:gd name="T107" fmla="*/ 1113 h 891"/>
                    <a:gd name="T108" fmla="*/ 1393 w 465"/>
                    <a:gd name="T109" fmla="*/ 929 h 891"/>
                    <a:gd name="T110" fmla="*/ 1461 w 465"/>
                    <a:gd name="T111" fmla="*/ 824 h 891"/>
                    <a:gd name="T112" fmla="*/ 1610 w 465"/>
                    <a:gd name="T113" fmla="*/ 651 h 891"/>
                    <a:gd name="T114" fmla="*/ 1702 w 465"/>
                    <a:gd name="T115" fmla="*/ 506 h 891"/>
                    <a:gd name="T116" fmla="*/ 1796 w 465"/>
                    <a:gd name="T117" fmla="*/ 352 h 891"/>
                    <a:gd name="T118" fmla="*/ 1780 w 465"/>
                    <a:gd name="T119" fmla="*/ 261 h 891"/>
                    <a:gd name="T120" fmla="*/ 1664 w 465"/>
                    <a:gd name="T121" fmla="*/ 187 h 891"/>
                    <a:gd name="T122" fmla="*/ 1590 w 465"/>
                    <a:gd name="T123" fmla="*/ 77 h 891"/>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465" h="891">
                      <a:moveTo>
                        <a:pt x="384" y="12"/>
                      </a:moveTo>
                      <a:lnTo>
                        <a:pt x="384" y="14"/>
                      </a:lnTo>
                      <a:lnTo>
                        <a:pt x="381" y="14"/>
                      </a:lnTo>
                      <a:lnTo>
                        <a:pt x="376" y="16"/>
                      </a:lnTo>
                      <a:lnTo>
                        <a:pt x="372" y="16"/>
                      </a:lnTo>
                      <a:lnTo>
                        <a:pt x="372" y="14"/>
                      </a:lnTo>
                      <a:lnTo>
                        <a:pt x="369" y="16"/>
                      </a:lnTo>
                      <a:lnTo>
                        <a:pt x="369" y="14"/>
                      </a:lnTo>
                      <a:lnTo>
                        <a:pt x="362" y="19"/>
                      </a:lnTo>
                      <a:lnTo>
                        <a:pt x="355" y="26"/>
                      </a:lnTo>
                      <a:lnTo>
                        <a:pt x="353" y="26"/>
                      </a:lnTo>
                      <a:lnTo>
                        <a:pt x="350" y="26"/>
                      </a:lnTo>
                      <a:lnTo>
                        <a:pt x="350" y="23"/>
                      </a:lnTo>
                      <a:lnTo>
                        <a:pt x="350" y="21"/>
                      </a:lnTo>
                      <a:lnTo>
                        <a:pt x="350" y="19"/>
                      </a:lnTo>
                      <a:lnTo>
                        <a:pt x="348" y="19"/>
                      </a:lnTo>
                      <a:lnTo>
                        <a:pt x="348" y="16"/>
                      </a:lnTo>
                      <a:lnTo>
                        <a:pt x="348" y="14"/>
                      </a:lnTo>
                      <a:lnTo>
                        <a:pt x="341" y="14"/>
                      </a:lnTo>
                      <a:lnTo>
                        <a:pt x="338" y="14"/>
                      </a:lnTo>
                      <a:lnTo>
                        <a:pt x="338" y="16"/>
                      </a:lnTo>
                      <a:lnTo>
                        <a:pt x="336" y="16"/>
                      </a:lnTo>
                      <a:lnTo>
                        <a:pt x="334" y="16"/>
                      </a:lnTo>
                      <a:lnTo>
                        <a:pt x="329" y="16"/>
                      </a:lnTo>
                      <a:lnTo>
                        <a:pt x="326" y="14"/>
                      </a:lnTo>
                      <a:lnTo>
                        <a:pt x="324" y="14"/>
                      </a:lnTo>
                      <a:lnTo>
                        <a:pt x="322" y="14"/>
                      </a:lnTo>
                      <a:lnTo>
                        <a:pt x="322" y="12"/>
                      </a:lnTo>
                      <a:lnTo>
                        <a:pt x="319" y="12"/>
                      </a:lnTo>
                      <a:lnTo>
                        <a:pt x="319" y="9"/>
                      </a:lnTo>
                      <a:lnTo>
                        <a:pt x="314" y="9"/>
                      </a:lnTo>
                      <a:lnTo>
                        <a:pt x="314" y="7"/>
                      </a:lnTo>
                      <a:lnTo>
                        <a:pt x="312" y="7"/>
                      </a:lnTo>
                      <a:lnTo>
                        <a:pt x="310" y="4"/>
                      </a:lnTo>
                      <a:lnTo>
                        <a:pt x="310" y="2"/>
                      </a:lnTo>
                      <a:lnTo>
                        <a:pt x="310" y="0"/>
                      </a:lnTo>
                      <a:lnTo>
                        <a:pt x="305" y="0"/>
                      </a:lnTo>
                      <a:lnTo>
                        <a:pt x="298" y="0"/>
                      </a:lnTo>
                      <a:lnTo>
                        <a:pt x="300" y="0"/>
                      </a:lnTo>
                      <a:lnTo>
                        <a:pt x="298" y="2"/>
                      </a:lnTo>
                      <a:lnTo>
                        <a:pt x="295" y="4"/>
                      </a:lnTo>
                      <a:lnTo>
                        <a:pt x="295" y="7"/>
                      </a:lnTo>
                      <a:lnTo>
                        <a:pt x="293" y="9"/>
                      </a:lnTo>
                      <a:lnTo>
                        <a:pt x="293" y="12"/>
                      </a:lnTo>
                      <a:lnTo>
                        <a:pt x="291" y="14"/>
                      </a:lnTo>
                      <a:lnTo>
                        <a:pt x="291" y="16"/>
                      </a:lnTo>
                      <a:lnTo>
                        <a:pt x="291" y="19"/>
                      </a:lnTo>
                      <a:lnTo>
                        <a:pt x="291" y="21"/>
                      </a:lnTo>
                      <a:lnTo>
                        <a:pt x="291" y="23"/>
                      </a:lnTo>
                      <a:lnTo>
                        <a:pt x="291" y="26"/>
                      </a:lnTo>
                      <a:lnTo>
                        <a:pt x="291" y="28"/>
                      </a:lnTo>
                      <a:lnTo>
                        <a:pt x="286" y="28"/>
                      </a:lnTo>
                      <a:lnTo>
                        <a:pt x="283" y="31"/>
                      </a:lnTo>
                      <a:lnTo>
                        <a:pt x="281" y="31"/>
                      </a:lnTo>
                      <a:lnTo>
                        <a:pt x="279" y="35"/>
                      </a:lnTo>
                      <a:lnTo>
                        <a:pt x="279" y="33"/>
                      </a:lnTo>
                      <a:lnTo>
                        <a:pt x="276" y="35"/>
                      </a:lnTo>
                      <a:lnTo>
                        <a:pt x="274" y="38"/>
                      </a:lnTo>
                      <a:lnTo>
                        <a:pt x="272" y="38"/>
                      </a:lnTo>
                      <a:lnTo>
                        <a:pt x="272" y="35"/>
                      </a:lnTo>
                      <a:lnTo>
                        <a:pt x="272" y="33"/>
                      </a:lnTo>
                      <a:lnTo>
                        <a:pt x="269" y="33"/>
                      </a:lnTo>
                      <a:lnTo>
                        <a:pt x="264" y="33"/>
                      </a:lnTo>
                      <a:lnTo>
                        <a:pt x="260" y="35"/>
                      </a:lnTo>
                      <a:lnTo>
                        <a:pt x="257" y="35"/>
                      </a:lnTo>
                      <a:lnTo>
                        <a:pt x="257" y="38"/>
                      </a:lnTo>
                      <a:lnTo>
                        <a:pt x="257" y="40"/>
                      </a:lnTo>
                      <a:lnTo>
                        <a:pt x="260" y="43"/>
                      </a:lnTo>
                      <a:lnTo>
                        <a:pt x="260" y="45"/>
                      </a:lnTo>
                      <a:lnTo>
                        <a:pt x="257" y="50"/>
                      </a:lnTo>
                      <a:lnTo>
                        <a:pt x="260" y="52"/>
                      </a:lnTo>
                      <a:lnTo>
                        <a:pt x="262" y="52"/>
                      </a:lnTo>
                      <a:lnTo>
                        <a:pt x="267" y="52"/>
                      </a:lnTo>
                      <a:lnTo>
                        <a:pt x="267" y="54"/>
                      </a:lnTo>
                      <a:lnTo>
                        <a:pt x="269" y="54"/>
                      </a:lnTo>
                      <a:lnTo>
                        <a:pt x="272" y="54"/>
                      </a:lnTo>
                      <a:lnTo>
                        <a:pt x="274" y="52"/>
                      </a:lnTo>
                      <a:lnTo>
                        <a:pt x="276" y="52"/>
                      </a:lnTo>
                      <a:lnTo>
                        <a:pt x="279" y="52"/>
                      </a:lnTo>
                      <a:lnTo>
                        <a:pt x="279" y="54"/>
                      </a:lnTo>
                      <a:lnTo>
                        <a:pt x="279" y="57"/>
                      </a:lnTo>
                      <a:lnTo>
                        <a:pt x="279" y="59"/>
                      </a:lnTo>
                      <a:lnTo>
                        <a:pt x="279" y="62"/>
                      </a:lnTo>
                      <a:lnTo>
                        <a:pt x="276" y="64"/>
                      </a:lnTo>
                      <a:lnTo>
                        <a:pt x="279" y="64"/>
                      </a:lnTo>
                      <a:lnTo>
                        <a:pt x="279" y="69"/>
                      </a:lnTo>
                      <a:lnTo>
                        <a:pt x="279" y="71"/>
                      </a:lnTo>
                      <a:lnTo>
                        <a:pt x="279" y="74"/>
                      </a:lnTo>
                      <a:lnTo>
                        <a:pt x="279" y="76"/>
                      </a:lnTo>
                      <a:lnTo>
                        <a:pt x="276" y="81"/>
                      </a:lnTo>
                      <a:lnTo>
                        <a:pt x="279" y="83"/>
                      </a:lnTo>
                      <a:lnTo>
                        <a:pt x="279" y="85"/>
                      </a:lnTo>
                      <a:lnTo>
                        <a:pt x="281" y="83"/>
                      </a:lnTo>
                      <a:lnTo>
                        <a:pt x="283" y="85"/>
                      </a:lnTo>
                      <a:lnTo>
                        <a:pt x="283" y="88"/>
                      </a:lnTo>
                      <a:lnTo>
                        <a:pt x="283" y="90"/>
                      </a:lnTo>
                      <a:lnTo>
                        <a:pt x="283" y="93"/>
                      </a:lnTo>
                      <a:lnTo>
                        <a:pt x="283" y="95"/>
                      </a:lnTo>
                      <a:lnTo>
                        <a:pt x="281" y="93"/>
                      </a:lnTo>
                      <a:lnTo>
                        <a:pt x="281" y="95"/>
                      </a:lnTo>
                      <a:lnTo>
                        <a:pt x="279" y="95"/>
                      </a:lnTo>
                      <a:lnTo>
                        <a:pt x="279" y="97"/>
                      </a:lnTo>
                      <a:lnTo>
                        <a:pt x="276" y="97"/>
                      </a:lnTo>
                      <a:lnTo>
                        <a:pt x="272" y="100"/>
                      </a:lnTo>
                      <a:lnTo>
                        <a:pt x="269" y="100"/>
                      </a:lnTo>
                      <a:lnTo>
                        <a:pt x="269" y="102"/>
                      </a:lnTo>
                      <a:lnTo>
                        <a:pt x="269" y="105"/>
                      </a:lnTo>
                      <a:lnTo>
                        <a:pt x="267" y="102"/>
                      </a:lnTo>
                      <a:lnTo>
                        <a:pt x="267" y="105"/>
                      </a:lnTo>
                      <a:lnTo>
                        <a:pt x="269" y="105"/>
                      </a:lnTo>
                      <a:lnTo>
                        <a:pt x="272" y="109"/>
                      </a:lnTo>
                      <a:lnTo>
                        <a:pt x="274" y="112"/>
                      </a:lnTo>
                      <a:lnTo>
                        <a:pt x="276" y="114"/>
                      </a:lnTo>
                      <a:lnTo>
                        <a:pt x="279" y="116"/>
                      </a:lnTo>
                      <a:lnTo>
                        <a:pt x="279" y="119"/>
                      </a:lnTo>
                      <a:lnTo>
                        <a:pt x="281" y="121"/>
                      </a:lnTo>
                      <a:lnTo>
                        <a:pt x="283" y="124"/>
                      </a:lnTo>
                      <a:lnTo>
                        <a:pt x="283" y="126"/>
                      </a:lnTo>
                      <a:lnTo>
                        <a:pt x="281" y="126"/>
                      </a:lnTo>
                      <a:lnTo>
                        <a:pt x="279" y="128"/>
                      </a:lnTo>
                      <a:lnTo>
                        <a:pt x="276" y="128"/>
                      </a:lnTo>
                      <a:lnTo>
                        <a:pt x="274" y="131"/>
                      </a:lnTo>
                      <a:lnTo>
                        <a:pt x="272" y="133"/>
                      </a:lnTo>
                      <a:lnTo>
                        <a:pt x="272" y="136"/>
                      </a:lnTo>
                      <a:lnTo>
                        <a:pt x="269" y="136"/>
                      </a:lnTo>
                      <a:lnTo>
                        <a:pt x="269" y="138"/>
                      </a:lnTo>
                      <a:lnTo>
                        <a:pt x="269" y="140"/>
                      </a:lnTo>
                      <a:lnTo>
                        <a:pt x="269" y="138"/>
                      </a:lnTo>
                      <a:lnTo>
                        <a:pt x="267" y="138"/>
                      </a:lnTo>
                      <a:lnTo>
                        <a:pt x="267" y="140"/>
                      </a:lnTo>
                      <a:lnTo>
                        <a:pt x="267" y="143"/>
                      </a:lnTo>
                      <a:lnTo>
                        <a:pt x="264" y="143"/>
                      </a:lnTo>
                      <a:lnTo>
                        <a:pt x="264" y="145"/>
                      </a:lnTo>
                      <a:lnTo>
                        <a:pt x="262" y="145"/>
                      </a:lnTo>
                      <a:lnTo>
                        <a:pt x="260" y="145"/>
                      </a:lnTo>
                      <a:lnTo>
                        <a:pt x="257" y="145"/>
                      </a:lnTo>
                      <a:lnTo>
                        <a:pt x="257" y="147"/>
                      </a:lnTo>
                      <a:lnTo>
                        <a:pt x="257" y="150"/>
                      </a:lnTo>
                      <a:lnTo>
                        <a:pt x="260" y="155"/>
                      </a:lnTo>
                      <a:lnTo>
                        <a:pt x="260" y="157"/>
                      </a:lnTo>
                      <a:lnTo>
                        <a:pt x="252" y="162"/>
                      </a:lnTo>
                      <a:lnTo>
                        <a:pt x="245" y="166"/>
                      </a:lnTo>
                      <a:lnTo>
                        <a:pt x="243" y="166"/>
                      </a:lnTo>
                      <a:lnTo>
                        <a:pt x="241" y="166"/>
                      </a:lnTo>
                      <a:lnTo>
                        <a:pt x="238" y="166"/>
                      </a:lnTo>
                      <a:lnTo>
                        <a:pt x="236" y="166"/>
                      </a:lnTo>
                      <a:lnTo>
                        <a:pt x="236" y="169"/>
                      </a:lnTo>
                      <a:lnTo>
                        <a:pt x="233" y="169"/>
                      </a:lnTo>
                      <a:lnTo>
                        <a:pt x="231" y="169"/>
                      </a:lnTo>
                      <a:lnTo>
                        <a:pt x="229" y="166"/>
                      </a:lnTo>
                      <a:lnTo>
                        <a:pt x="224" y="164"/>
                      </a:lnTo>
                      <a:lnTo>
                        <a:pt x="221" y="176"/>
                      </a:lnTo>
                      <a:lnTo>
                        <a:pt x="221" y="178"/>
                      </a:lnTo>
                      <a:lnTo>
                        <a:pt x="219" y="178"/>
                      </a:lnTo>
                      <a:lnTo>
                        <a:pt x="219" y="181"/>
                      </a:lnTo>
                      <a:lnTo>
                        <a:pt x="217" y="183"/>
                      </a:lnTo>
                      <a:lnTo>
                        <a:pt x="217" y="186"/>
                      </a:lnTo>
                      <a:lnTo>
                        <a:pt x="219" y="190"/>
                      </a:lnTo>
                      <a:lnTo>
                        <a:pt x="219" y="193"/>
                      </a:lnTo>
                      <a:lnTo>
                        <a:pt x="217" y="193"/>
                      </a:lnTo>
                      <a:lnTo>
                        <a:pt x="217" y="195"/>
                      </a:lnTo>
                      <a:lnTo>
                        <a:pt x="217" y="197"/>
                      </a:lnTo>
                      <a:lnTo>
                        <a:pt x="214" y="200"/>
                      </a:lnTo>
                      <a:lnTo>
                        <a:pt x="212" y="200"/>
                      </a:lnTo>
                      <a:lnTo>
                        <a:pt x="210" y="200"/>
                      </a:lnTo>
                      <a:lnTo>
                        <a:pt x="205" y="207"/>
                      </a:lnTo>
                      <a:lnTo>
                        <a:pt x="210" y="219"/>
                      </a:lnTo>
                      <a:lnTo>
                        <a:pt x="207" y="219"/>
                      </a:lnTo>
                      <a:lnTo>
                        <a:pt x="207" y="217"/>
                      </a:lnTo>
                      <a:lnTo>
                        <a:pt x="205" y="217"/>
                      </a:lnTo>
                      <a:lnTo>
                        <a:pt x="205" y="219"/>
                      </a:lnTo>
                      <a:lnTo>
                        <a:pt x="205" y="217"/>
                      </a:lnTo>
                      <a:lnTo>
                        <a:pt x="205" y="219"/>
                      </a:lnTo>
                      <a:lnTo>
                        <a:pt x="202" y="219"/>
                      </a:lnTo>
                      <a:lnTo>
                        <a:pt x="200" y="219"/>
                      </a:lnTo>
                      <a:lnTo>
                        <a:pt x="198" y="224"/>
                      </a:lnTo>
                      <a:lnTo>
                        <a:pt x="193" y="226"/>
                      </a:lnTo>
                      <a:lnTo>
                        <a:pt x="188" y="226"/>
                      </a:lnTo>
                      <a:lnTo>
                        <a:pt x="186" y="226"/>
                      </a:lnTo>
                      <a:lnTo>
                        <a:pt x="186" y="228"/>
                      </a:lnTo>
                      <a:lnTo>
                        <a:pt x="183" y="228"/>
                      </a:lnTo>
                      <a:lnTo>
                        <a:pt x="181" y="228"/>
                      </a:lnTo>
                      <a:lnTo>
                        <a:pt x="179" y="228"/>
                      </a:lnTo>
                      <a:lnTo>
                        <a:pt x="176" y="226"/>
                      </a:lnTo>
                      <a:lnTo>
                        <a:pt x="174" y="228"/>
                      </a:lnTo>
                      <a:lnTo>
                        <a:pt x="174" y="231"/>
                      </a:lnTo>
                      <a:lnTo>
                        <a:pt x="174" y="236"/>
                      </a:lnTo>
                      <a:lnTo>
                        <a:pt x="171" y="238"/>
                      </a:lnTo>
                      <a:lnTo>
                        <a:pt x="171" y="240"/>
                      </a:lnTo>
                      <a:lnTo>
                        <a:pt x="169" y="243"/>
                      </a:lnTo>
                      <a:lnTo>
                        <a:pt x="167" y="243"/>
                      </a:lnTo>
                      <a:lnTo>
                        <a:pt x="164" y="243"/>
                      </a:lnTo>
                      <a:lnTo>
                        <a:pt x="162" y="245"/>
                      </a:lnTo>
                      <a:lnTo>
                        <a:pt x="159" y="245"/>
                      </a:lnTo>
                      <a:lnTo>
                        <a:pt x="157" y="248"/>
                      </a:lnTo>
                      <a:lnTo>
                        <a:pt x="157" y="250"/>
                      </a:lnTo>
                      <a:lnTo>
                        <a:pt x="157" y="252"/>
                      </a:lnTo>
                      <a:lnTo>
                        <a:pt x="157" y="255"/>
                      </a:lnTo>
                      <a:lnTo>
                        <a:pt x="157" y="257"/>
                      </a:lnTo>
                      <a:lnTo>
                        <a:pt x="157" y="259"/>
                      </a:lnTo>
                      <a:lnTo>
                        <a:pt x="157" y="262"/>
                      </a:lnTo>
                      <a:lnTo>
                        <a:pt x="157" y="264"/>
                      </a:lnTo>
                      <a:lnTo>
                        <a:pt x="159" y="267"/>
                      </a:lnTo>
                      <a:lnTo>
                        <a:pt x="159" y="269"/>
                      </a:lnTo>
                      <a:lnTo>
                        <a:pt x="164" y="271"/>
                      </a:lnTo>
                      <a:lnTo>
                        <a:pt x="167" y="274"/>
                      </a:lnTo>
                      <a:lnTo>
                        <a:pt x="167" y="276"/>
                      </a:lnTo>
                      <a:lnTo>
                        <a:pt x="164" y="279"/>
                      </a:lnTo>
                      <a:lnTo>
                        <a:pt x="159" y="281"/>
                      </a:lnTo>
                      <a:lnTo>
                        <a:pt x="157" y="281"/>
                      </a:lnTo>
                      <a:lnTo>
                        <a:pt x="157" y="283"/>
                      </a:lnTo>
                      <a:lnTo>
                        <a:pt x="155" y="283"/>
                      </a:lnTo>
                      <a:lnTo>
                        <a:pt x="155" y="286"/>
                      </a:lnTo>
                      <a:lnTo>
                        <a:pt x="152" y="288"/>
                      </a:lnTo>
                      <a:lnTo>
                        <a:pt x="150" y="286"/>
                      </a:lnTo>
                      <a:lnTo>
                        <a:pt x="148" y="286"/>
                      </a:lnTo>
                      <a:lnTo>
                        <a:pt x="143" y="281"/>
                      </a:lnTo>
                      <a:lnTo>
                        <a:pt x="140" y="281"/>
                      </a:lnTo>
                      <a:lnTo>
                        <a:pt x="143" y="276"/>
                      </a:lnTo>
                      <a:lnTo>
                        <a:pt x="143" y="274"/>
                      </a:lnTo>
                      <a:lnTo>
                        <a:pt x="143" y="271"/>
                      </a:lnTo>
                      <a:lnTo>
                        <a:pt x="140" y="267"/>
                      </a:lnTo>
                      <a:lnTo>
                        <a:pt x="143" y="262"/>
                      </a:lnTo>
                      <a:lnTo>
                        <a:pt x="143" y="264"/>
                      </a:lnTo>
                      <a:lnTo>
                        <a:pt x="143" y="262"/>
                      </a:lnTo>
                      <a:lnTo>
                        <a:pt x="143" y="257"/>
                      </a:lnTo>
                      <a:lnTo>
                        <a:pt x="140" y="255"/>
                      </a:lnTo>
                      <a:lnTo>
                        <a:pt x="138" y="252"/>
                      </a:lnTo>
                      <a:lnTo>
                        <a:pt x="136" y="255"/>
                      </a:lnTo>
                      <a:lnTo>
                        <a:pt x="136" y="252"/>
                      </a:lnTo>
                      <a:lnTo>
                        <a:pt x="133" y="252"/>
                      </a:lnTo>
                      <a:lnTo>
                        <a:pt x="131" y="252"/>
                      </a:lnTo>
                      <a:lnTo>
                        <a:pt x="128" y="250"/>
                      </a:lnTo>
                      <a:lnTo>
                        <a:pt x="126" y="248"/>
                      </a:lnTo>
                      <a:lnTo>
                        <a:pt x="121" y="248"/>
                      </a:lnTo>
                      <a:lnTo>
                        <a:pt x="119" y="248"/>
                      </a:lnTo>
                      <a:lnTo>
                        <a:pt x="114" y="250"/>
                      </a:lnTo>
                      <a:lnTo>
                        <a:pt x="107" y="248"/>
                      </a:lnTo>
                      <a:lnTo>
                        <a:pt x="102" y="248"/>
                      </a:lnTo>
                      <a:lnTo>
                        <a:pt x="100" y="250"/>
                      </a:lnTo>
                      <a:lnTo>
                        <a:pt x="97" y="252"/>
                      </a:lnTo>
                      <a:lnTo>
                        <a:pt x="95" y="250"/>
                      </a:lnTo>
                      <a:lnTo>
                        <a:pt x="95" y="252"/>
                      </a:lnTo>
                      <a:lnTo>
                        <a:pt x="93" y="250"/>
                      </a:lnTo>
                      <a:lnTo>
                        <a:pt x="93" y="252"/>
                      </a:lnTo>
                      <a:lnTo>
                        <a:pt x="90" y="252"/>
                      </a:lnTo>
                      <a:lnTo>
                        <a:pt x="90" y="255"/>
                      </a:lnTo>
                      <a:lnTo>
                        <a:pt x="90" y="252"/>
                      </a:lnTo>
                      <a:lnTo>
                        <a:pt x="88" y="250"/>
                      </a:lnTo>
                      <a:lnTo>
                        <a:pt x="86" y="250"/>
                      </a:lnTo>
                      <a:lnTo>
                        <a:pt x="83" y="252"/>
                      </a:lnTo>
                      <a:lnTo>
                        <a:pt x="74" y="257"/>
                      </a:lnTo>
                      <a:lnTo>
                        <a:pt x="71" y="259"/>
                      </a:lnTo>
                      <a:lnTo>
                        <a:pt x="71" y="262"/>
                      </a:lnTo>
                      <a:lnTo>
                        <a:pt x="71" y="264"/>
                      </a:lnTo>
                      <a:lnTo>
                        <a:pt x="74" y="267"/>
                      </a:lnTo>
                      <a:lnTo>
                        <a:pt x="76" y="269"/>
                      </a:lnTo>
                      <a:lnTo>
                        <a:pt x="74" y="269"/>
                      </a:lnTo>
                      <a:lnTo>
                        <a:pt x="74" y="276"/>
                      </a:lnTo>
                      <a:lnTo>
                        <a:pt x="74" y="281"/>
                      </a:lnTo>
                      <a:lnTo>
                        <a:pt x="74" y="286"/>
                      </a:lnTo>
                      <a:lnTo>
                        <a:pt x="71" y="290"/>
                      </a:lnTo>
                      <a:lnTo>
                        <a:pt x="71" y="293"/>
                      </a:lnTo>
                      <a:lnTo>
                        <a:pt x="71" y="298"/>
                      </a:lnTo>
                      <a:lnTo>
                        <a:pt x="71" y="300"/>
                      </a:lnTo>
                      <a:lnTo>
                        <a:pt x="69" y="302"/>
                      </a:lnTo>
                      <a:lnTo>
                        <a:pt x="66" y="309"/>
                      </a:lnTo>
                      <a:lnTo>
                        <a:pt x="62" y="312"/>
                      </a:lnTo>
                      <a:lnTo>
                        <a:pt x="57" y="321"/>
                      </a:lnTo>
                      <a:lnTo>
                        <a:pt x="57" y="324"/>
                      </a:lnTo>
                      <a:lnTo>
                        <a:pt x="59" y="324"/>
                      </a:lnTo>
                      <a:lnTo>
                        <a:pt x="57" y="329"/>
                      </a:lnTo>
                      <a:lnTo>
                        <a:pt x="59" y="329"/>
                      </a:lnTo>
                      <a:lnTo>
                        <a:pt x="62" y="333"/>
                      </a:lnTo>
                      <a:lnTo>
                        <a:pt x="57" y="340"/>
                      </a:lnTo>
                      <a:lnTo>
                        <a:pt x="55" y="340"/>
                      </a:lnTo>
                      <a:lnTo>
                        <a:pt x="47" y="343"/>
                      </a:lnTo>
                      <a:lnTo>
                        <a:pt x="45" y="340"/>
                      </a:lnTo>
                      <a:lnTo>
                        <a:pt x="43" y="338"/>
                      </a:lnTo>
                      <a:lnTo>
                        <a:pt x="35" y="338"/>
                      </a:lnTo>
                      <a:lnTo>
                        <a:pt x="28" y="345"/>
                      </a:lnTo>
                      <a:lnTo>
                        <a:pt x="24" y="348"/>
                      </a:lnTo>
                      <a:lnTo>
                        <a:pt x="19" y="355"/>
                      </a:lnTo>
                      <a:lnTo>
                        <a:pt x="19" y="360"/>
                      </a:lnTo>
                      <a:lnTo>
                        <a:pt x="16" y="367"/>
                      </a:lnTo>
                      <a:lnTo>
                        <a:pt x="14" y="371"/>
                      </a:lnTo>
                      <a:lnTo>
                        <a:pt x="12" y="374"/>
                      </a:lnTo>
                      <a:lnTo>
                        <a:pt x="9" y="374"/>
                      </a:lnTo>
                      <a:lnTo>
                        <a:pt x="4" y="374"/>
                      </a:lnTo>
                      <a:lnTo>
                        <a:pt x="4" y="376"/>
                      </a:lnTo>
                      <a:lnTo>
                        <a:pt x="4" y="379"/>
                      </a:lnTo>
                      <a:lnTo>
                        <a:pt x="2" y="379"/>
                      </a:lnTo>
                      <a:lnTo>
                        <a:pt x="2" y="381"/>
                      </a:lnTo>
                      <a:lnTo>
                        <a:pt x="4" y="381"/>
                      </a:lnTo>
                      <a:lnTo>
                        <a:pt x="4" y="383"/>
                      </a:lnTo>
                      <a:lnTo>
                        <a:pt x="4" y="386"/>
                      </a:lnTo>
                      <a:lnTo>
                        <a:pt x="4" y="388"/>
                      </a:lnTo>
                      <a:lnTo>
                        <a:pt x="4" y="391"/>
                      </a:lnTo>
                      <a:lnTo>
                        <a:pt x="4" y="393"/>
                      </a:lnTo>
                      <a:lnTo>
                        <a:pt x="7" y="395"/>
                      </a:lnTo>
                      <a:lnTo>
                        <a:pt x="4" y="398"/>
                      </a:lnTo>
                      <a:lnTo>
                        <a:pt x="4" y="395"/>
                      </a:lnTo>
                      <a:lnTo>
                        <a:pt x="4" y="398"/>
                      </a:lnTo>
                      <a:lnTo>
                        <a:pt x="4" y="400"/>
                      </a:lnTo>
                      <a:lnTo>
                        <a:pt x="4" y="402"/>
                      </a:lnTo>
                      <a:lnTo>
                        <a:pt x="4" y="407"/>
                      </a:lnTo>
                      <a:lnTo>
                        <a:pt x="2" y="407"/>
                      </a:lnTo>
                      <a:lnTo>
                        <a:pt x="0" y="407"/>
                      </a:lnTo>
                      <a:lnTo>
                        <a:pt x="0" y="410"/>
                      </a:lnTo>
                      <a:lnTo>
                        <a:pt x="2" y="410"/>
                      </a:lnTo>
                      <a:lnTo>
                        <a:pt x="0" y="412"/>
                      </a:lnTo>
                      <a:lnTo>
                        <a:pt x="2" y="412"/>
                      </a:lnTo>
                      <a:lnTo>
                        <a:pt x="2" y="414"/>
                      </a:lnTo>
                      <a:lnTo>
                        <a:pt x="4" y="417"/>
                      </a:lnTo>
                      <a:lnTo>
                        <a:pt x="4" y="414"/>
                      </a:lnTo>
                      <a:lnTo>
                        <a:pt x="4" y="417"/>
                      </a:lnTo>
                      <a:lnTo>
                        <a:pt x="7" y="417"/>
                      </a:lnTo>
                      <a:lnTo>
                        <a:pt x="4" y="419"/>
                      </a:lnTo>
                      <a:lnTo>
                        <a:pt x="7" y="419"/>
                      </a:lnTo>
                      <a:lnTo>
                        <a:pt x="9" y="417"/>
                      </a:lnTo>
                      <a:lnTo>
                        <a:pt x="12" y="419"/>
                      </a:lnTo>
                      <a:lnTo>
                        <a:pt x="9" y="419"/>
                      </a:lnTo>
                      <a:lnTo>
                        <a:pt x="9" y="422"/>
                      </a:lnTo>
                      <a:lnTo>
                        <a:pt x="9" y="424"/>
                      </a:lnTo>
                      <a:lnTo>
                        <a:pt x="12" y="424"/>
                      </a:lnTo>
                      <a:lnTo>
                        <a:pt x="12" y="422"/>
                      </a:lnTo>
                      <a:lnTo>
                        <a:pt x="14" y="422"/>
                      </a:lnTo>
                      <a:lnTo>
                        <a:pt x="14" y="424"/>
                      </a:lnTo>
                      <a:lnTo>
                        <a:pt x="12" y="424"/>
                      </a:lnTo>
                      <a:lnTo>
                        <a:pt x="12" y="426"/>
                      </a:lnTo>
                      <a:lnTo>
                        <a:pt x="14" y="426"/>
                      </a:lnTo>
                      <a:lnTo>
                        <a:pt x="16" y="424"/>
                      </a:lnTo>
                      <a:lnTo>
                        <a:pt x="19" y="424"/>
                      </a:lnTo>
                      <a:lnTo>
                        <a:pt x="16" y="426"/>
                      </a:lnTo>
                      <a:lnTo>
                        <a:pt x="19" y="426"/>
                      </a:lnTo>
                      <a:lnTo>
                        <a:pt x="16" y="429"/>
                      </a:lnTo>
                      <a:lnTo>
                        <a:pt x="19" y="429"/>
                      </a:lnTo>
                      <a:lnTo>
                        <a:pt x="16" y="431"/>
                      </a:lnTo>
                      <a:lnTo>
                        <a:pt x="16" y="429"/>
                      </a:lnTo>
                      <a:lnTo>
                        <a:pt x="14" y="429"/>
                      </a:lnTo>
                      <a:lnTo>
                        <a:pt x="16" y="431"/>
                      </a:lnTo>
                      <a:lnTo>
                        <a:pt x="19" y="431"/>
                      </a:lnTo>
                      <a:lnTo>
                        <a:pt x="19" y="433"/>
                      </a:lnTo>
                      <a:lnTo>
                        <a:pt x="16" y="436"/>
                      </a:lnTo>
                      <a:lnTo>
                        <a:pt x="19" y="436"/>
                      </a:lnTo>
                      <a:lnTo>
                        <a:pt x="19" y="433"/>
                      </a:lnTo>
                      <a:lnTo>
                        <a:pt x="21" y="431"/>
                      </a:lnTo>
                      <a:lnTo>
                        <a:pt x="24" y="433"/>
                      </a:lnTo>
                      <a:lnTo>
                        <a:pt x="21" y="431"/>
                      </a:lnTo>
                      <a:lnTo>
                        <a:pt x="24" y="431"/>
                      </a:lnTo>
                      <a:lnTo>
                        <a:pt x="24" y="433"/>
                      </a:lnTo>
                      <a:lnTo>
                        <a:pt x="24" y="436"/>
                      </a:lnTo>
                      <a:lnTo>
                        <a:pt x="26" y="436"/>
                      </a:lnTo>
                      <a:lnTo>
                        <a:pt x="26" y="431"/>
                      </a:lnTo>
                      <a:lnTo>
                        <a:pt x="24" y="431"/>
                      </a:lnTo>
                      <a:lnTo>
                        <a:pt x="26" y="431"/>
                      </a:lnTo>
                      <a:lnTo>
                        <a:pt x="28" y="431"/>
                      </a:lnTo>
                      <a:lnTo>
                        <a:pt x="28" y="433"/>
                      </a:lnTo>
                      <a:lnTo>
                        <a:pt x="31" y="431"/>
                      </a:lnTo>
                      <a:lnTo>
                        <a:pt x="31" y="433"/>
                      </a:lnTo>
                      <a:lnTo>
                        <a:pt x="28" y="433"/>
                      </a:lnTo>
                      <a:lnTo>
                        <a:pt x="31" y="436"/>
                      </a:lnTo>
                      <a:lnTo>
                        <a:pt x="33" y="433"/>
                      </a:lnTo>
                      <a:lnTo>
                        <a:pt x="33" y="436"/>
                      </a:lnTo>
                      <a:lnTo>
                        <a:pt x="33" y="438"/>
                      </a:lnTo>
                      <a:lnTo>
                        <a:pt x="35" y="438"/>
                      </a:lnTo>
                      <a:lnTo>
                        <a:pt x="38" y="438"/>
                      </a:lnTo>
                      <a:lnTo>
                        <a:pt x="40" y="438"/>
                      </a:lnTo>
                      <a:lnTo>
                        <a:pt x="40" y="441"/>
                      </a:lnTo>
                      <a:lnTo>
                        <a:pt x="40" y="443"/>
                      </a:lnTo>
                      <a:lnTo>
                        <a:pt x="43" y="443"/>
                      </a:lnTo>
                      <a:lnTo>
                        <a:pt x="45" y="443"/>
                      </a:lnTo>
                      <a:lnTo>
                        <a:pt x="47" y="443"/>
                      </a:lnTo>
                      <a:lnTo>
                        <a:pt x="45" y="443"/>
                      </a:lnTo>
                      <a:lnTo>
                        <a:pt x="47" y="441"/>
                      </a:lnTo>
                      <a:lnTo>
                        <a:pt x="50" y="443"/>
                      </a:lnTo>
                      <a:lnTo>
                        <a:pt x="50" y="441"/>
                      </a:lnTo>
                      <a:lnTo>
                        <a:pt x="52" y="443"/>
                      </a:lnTo>
                      <a:lnTo>
                        <a:pt x="55" y="443"/>
                      </a:lnTo>
                      <a:lnTo>
                        <a:pt x="55" y="445"/>
                      </a:lnTo>
                      <a:lnTo>
                        <a:pt x="55" y="443"/>
                      </a:lnTo>
                      <a:lnTo>
                        <a:pt x="57" y="445"/>
                      </a:lnTo>
                      <a:lnTo>
                        <a:pt x="59" y="445"/>
                      </a:lnTo>
                      <a:lnTo>
                        <a:pt x="59" y="443"/>
                      </a:lnTo>
                      <a:lnTo>
                        <a:pt x="62" y="445"/>
                      </a:lnTo>
                      <a:lnTo>
                        <a:pt x="64" y="445"/>
                      </a:lnTo>
                      <a:lnTo>
                        <a:pt x="66" y="448"/>
                      </a:lnTo>
                      <a:lnTo>
                        <a:pt x="66" y="445"/>
                      </a:lnTo>
                      <a:lnTo>
                        <a:pt x="66" y="448"/>
                      </a:lnTo>
                      <a:lnTo>
                        <a:pt x="69" y="448"/>
                      </a:lnTo>
                      <a:lnTo>
                        <a:pt x="71" y="448"/>
                      </a:lnTo>
                      <a:lnTo>
                        <a:pt x="74" y="448"/>
                      </a:lnTo>
                      <a:lnTo>
                        <a:pt x="76" y="445"/>
                      </a:lnTo>
                      <a:lnTo>
                        <a:pt x="76" y="448"/>
                      </a:lnTo>
                      <a:lnTo>
                        <a:pt x="78" y="450"/>
                      </a:lnTo>
                      <a:lnTo>
                        <a:pt x="78" y="448"/>
                      </a:lnTo>
                      <a:lnTo>
                        <a:pt x="78" y="450"/>
                      </a:lnTo>
                      <a:lnTo>
                        <a:pt x="81" y="448"/>
                      </a:lnTo>
                      <a:lnTo>
                        <a:pt x="83" y="450"/>
                      </a:lnTo>
                      <a:lnTo>
                        <a:pt x="86" y="450"/>
                      </a:lnTo>
                      <a:lnTo>
                        <a:pt x="86" y="452"/>
                      </a:lnTo>
                      <a:lnTo>
                        <a:pt x="86" y="455"/>
                      </a:lnTo>
                      <a:lnTo>
                        <a:pt x="83" y="460"/>
                      </a:lnTo>
                      <a:lnTo>
                        <a:pt x="83" y="474"/>
                      </a:lnTo>
                      <a:lnTo>
                        <a:pt x="83" y="481"/>
                      </a:lnTo>
                      <a:lnTo>
                        <a:pt x="81" y="486"/>
                      </a:lnTo>
                      <a:lnTo>
                        <a:pt x="78" y="488"/>
                      </a:lnTo>
                      <a:lnTo>
                        <a:pt x="78" y="491"/>
                      </a:lnTo>
                      <a:lnTo>
                        <a:pt x="76" y="495"/>
                      </a:lnTo>
                      <a:lnTo>
                        <a:pt x="71" y="498"/>
                      </a:lnTo>
                      <a:lnTo>
                        <a:pt x="71" y="503"/>
                      </a:lnTo>
                      <a:lnTo>
                        <a:pt x="69" y="510"/>
                      </a:lnTo>
                      <a:lnTo>
                        <a:pt x="66" y="512"/>
                      </a:lnTo>
                      <a:lnTo>
                        <a:pt x="66" y="519"/>
                      </a:lnTo>
                      <a:lnTo>
                        <a:pt x="64" y="522"/>
                      </a:lnTo>
                      <a:lnTo>
                        <a:pt x="64" y="524"/>
                      </a:lnTo>
                      <a:lnTo>
                        <a:pt x="64" y="529"/>
                      </a:lnTo>
                      <a:lnTo>
                        <a:pt x="64" y="531"/>
                      </a:lnTo>
                      <a:lnTo>
                        <a:pt x="66" y="531"/>
                      </a:lnTo>
                      <a:lnTo>
                        <a:pt x="69" y="536"/>
                      </a:lnTo>
                      <a:lnTo>
                        <a:pt x="74" y="536"/>
                      </a:lnTo>
                      <a:lnTo>
                        <a:pt x="76" y="543"/>
                      </a:lnTo>
                      <a:lnTo>
                        <a:pt x="78" y="545"/>
                      </a:lnTo>
                      <a:lnTo>
                        <a:pt x="81" y="548"/>
                      </a:lnTo>
                      <a:lnTo>
                        <a:pt x="88" y="557"/>
                      </a:lnTo>
                      <a:lnTo>
                        <a:pt x="90" y="562"/>
                      </a:lnTo>
                      <a:lnTo>
                        <a:pt x="93" y="565"/>
                      </a:lnTo>
                      <a:lnTo>
                        <a:pt x="95" y="565"/>
                      </a:lnTo>
                      <a:lnTo>
                        <a:pt x="97" y="565"/>
                      </a:lnTo>
                      <a:lnTo>
                        <a:pt x="102" y="565"/>
                      </a:lnTo>
                      <a:lnTo>
                        <a:pt x="105" y="565"/>
                      </a:lnTo>
                      <a:lnTo>
                        <a:pt x="114" y="562"/>
                      </a:lnTo>
                      <a:lnTo>
                        <a:pt x="117" y="562"/>
                      </a:lnTo>
                      <a:lnTo>
                        <a:pt x="119" y="562"/>
                      </a:lnTo>
                      <a:lnTo>
                        <a:pt x="124" y="562"/>
                      </a:lnTo>
                      <a:lnTo>
                        <a:pt x="126" y="560"/>
                      </a:lnTo>
                      <a:lnTo>
                        <a:pt x="126" y="557"/>
                      </a:lnTo>
                      <a:lnTo>
                        <a:pt x="128" y="560"/>
                      </a:lnTo>
                      <a:lnTo>
                        <a:pt x="133" y="560"/>
                      </a:lnTo>
                      <a:lnTo>
                        <a:pt x="136" y="560"/>
                      </a:lnTo>
                      <a:lnTo>
                        <a:pt x="136" y="562"/>
                      </a:lnTo>
                      <a:lnTo>
                        <a:pt x="136" y="565"/>
                      </a:lnTo>
                      <a:lnTo>
                        <a:pt x="138" y="567"/>
                      </a:lnTo>
                      <a:lnTo>
                        <a:pt x="138" y="569"/>
                      </a:lnTo>
                      <a:lnTo>
                        <a:pt x="140" y="574"/>
                      </a:lnTo>
                      <a:lnTo>
                        <a:pt x="145" y="574"/>
                      </a:lnTo>
                      <a:lnTo>
                        <a:pt x="143" y="579"/>
                      </a:lnTo>
                      <a:lnTo>
                        <a:pt x="143" y="581"/>
                      </a:lnTo>
                      <a:lnTo>
                        <a:pt x="143" y="584"/>
                      </a:lnTo>
                      <a:lnTo>
                        <a:pt x="143" y="586"/>
                      </a:lnTo>
                      <a:lnTo>
                        <a:pt x="143" y="593"/>
                      </a:lnTo>
                      <a:lnTo>
                        <a:pt x="145" y="595"/>
                      </a:lnTo>
                      <a:lnTo>
                        <a:pt x="145" y="598"/>
                      </a:lnTo>
                      <a:lnTo>
                        <a:pt x="143" y="600"/>
                      </a:lnTo>
                      <a:lnTo>
                        <a:pt x="143" y="605"/>
                      </a:lnTo>
                      <a:lnTo>
                        <a:pt x="145" y="607"/>
                      </a:lnTo>
                      <a:lnTo>
                        <a:pt x="140" y="610"/>
                      </a:lnTo>
                      <a:lnTo>
                        <a:pt x="136" y="610"/>
                      </a:lnTo>
                      <a:lnTo>
                        <a:pt x="140" y="622"/>
                      </a:lnTo>
                      <a:lnTo>
                        <a:pt x="143" y="624"/>
                      </a:lnTo>
                      <a:lnTo>
                        <a:pt x="145" y="629"/>
                      </a:lnTo>
                      <a:lnTo>
                        <a:pt x="145" y="631"/>
                      </a:lnTo>
                      <a:lnTo>
                        <a:pt x="148" y="634"/>
                      </a:lnTo>
                      <a:lnTo>
                        <a:pt x="145" y="638"/>
                      </a:lnTo>
                      <a:lnTo>
                        <a:pt x="138" y="646"/>
                      </a:lnTo>
                      <a:lnTo>
                        <a:pt x="131" y="646"/>
                      </a:lnTo>
                      <a:lnTo>
                        <a:pt x="126" y="646"/>
                      </a:lnTo>
                      <a:lnTo>
                        <a:pt x="121" y="646"/>
                      </a:lnTo>
                      <a:lnTo>
                        <a:pt x="124" y="653"/>
                      </a:lnTo>
                      <a:lnTo>
                        <a:pt x="126" y="653"/>
                      </a:lnTo>
                      <a:lnTo>
                        <a:pt x="126" y="662"/>
                      </a:lnTo>
                      <a:lnTo>
                        <a:pt x="128" y="672"/>
                      </a:lnTo>
                      <a:lnTo>
                        <a:pt x="128" y="677"/>
                      </a:lnTo>
                      <a:lnTo>
                        <a:pt x="126" y="681"/>
                      </a:lnTo>
                      <a:lnTo>
                        <a:pt x="124" y="686"/>
                      </a:lnTo>
                      <a:lnTo>
                        <a:pt x="126" y="696"/>
                      </a:lnTo>
                      <a:lnTo>
                        <a:pt x="121" y="703"/>
                      </a:lnTo>
                      <a:lnTo>
                        <a:pt x="114" y="710"/>
                      </a:lnTo>
                      <a:lnTo>
                        <a:pt x="112" y="712"/>
                      </a:lnTo>
                      <a:lnTo>
                        <a:pt x="107" y="712"/>
                      </a:lnTo>
                      <a:lnTo>
                        <a:pt x="112" y="715"/>
                      </a:lnTo>
                      <a:lnTo>
                        <a:pt x="109" y="715"/>
                      </a:lnTo>
                      <a:lnTo>
                        <a:pt x="109" y="724"/>
                      </a:lnTo>
                      <a:lnTo>
                        <a:pt x="109" y="734"/>
                      </a:lnTo>
                      <a:lnTo>
                        <a:pt x="112" y="741"/>
                      </a:lnTo>
                      <a:lnTo>
                        <a:pt x="117" y="741"/>
                      </a:lnTo>
                      <a:lnTo>
                        <a:pt x="124" y="743"/>
                      </a:lnTo>
                      <a:lnTo>
                        <a:pt x="133" y="748"/>
                      </a:lnTo>
                      <a:lnTo>
                        <a:pt x="136" y="753"/>
                      </a:lnTo>
                      <a:lnTo>
                        <a:pt x="138" y="758"/>
                      </a:lnTo>
                      <a:lnTo>
                        <a:pt x="138" y="762"/>
                      </a:lnTo>
                      <a:lnTo>
                        <a:pt x="138" y="767"/>
                      </a:lnTo>
                      <a:lnTo>
                        <a:pt x="138" y="772"/>
                      </a:lnTo>
                      <a:lnTo>
                        <a:pt x="136" y="784"/>
                      </a:lnTo>
                      <a:lnTo>
                        <a:pt x="128" y="793"/>
                      </a:lnTo>
                      <a:lnTo>
                        <a:pt x="124" y="803"/>
                      </a:lnTo>
                      <a:lnTo>
                        <a:pt x="126" y="810"/>
                      </a:lnTo>
                      <a:lnTo>
                        <a:pt x="126" y="815"/>
                      </a:lnTo>
                      <a:lnTo>
                        <a:pt x="128" y="822"/>
                      </a:lnTo>
                      <a:lnTo>
                        <a:pt x="128" y="824"/>
                      </a:lnTo>
                      <a:lnTo>
                        <a:pt x="131" y="827"/>
                      </a:lnTo>
                      <a:lnTo>
                        <a:pt x="133" y="829"/>
                      </a:lnTo>
                      <a:lnTo>
                        <a:pt x="138" y="836"/>
                      </a:lnTo>
                      <a:lnTo>
                        <a:pt x="140" y="841"/>
                      </a:lnTo>
                      <a:lnTo>
                        <a:pt x="143" y="846"/>
                      </a:lnTo>
                      <a:lnTo>
                        <a:pt x="150" y="853"/>
                      </a:lnTo>
                      <a:lnTo>
                        <a:pt x="152" y="860"/>
                      </a:lnTo>
                      <a:lnTo>
                        <a:pt x="157" y="867"/>
                      </a:lnTo>
                      <a:lnTo>
                        <a:pt x="169" y="879"/>
                      </a:lnTo>
                      <a:lnTo>
                        <a:pt x="174" y="884"/>
                      </a:lnTo>
                      <a:lnTo>
                        <a:pt x="181" y="886"/>
                      </a:lnTo>
                      <a:lnTo>
                        <a:pt x="183" y="889"/>
                      </a:lnTo>
                      <a:lnTo>
                        <a:pt x="186" y="891"/>
                      </a:lnTo>
                      <a:lnTo>
                        <a:pt x="188" y="891"/>
                      </a:lnTo>
                      <a:lnTo>
                        <a:pt x="190" y="889"/>
                      </a:lnTo>
                      <a:lnTo>
                        <a:pt x="190" y="884"/>
                      </a:lnTo>
                      <a:lnTo>
                        <a:pt x="193" y="884"/>
                      </a:lnTo>
                      <a:lnTo>
                        <a:pt x="193" y="881"/>
                      </a:lnTo>
                      <a:lnTo>
                        <a:pt x="193" y="874"/>
                      </a:lnTo>
                      <a:lnTo>
                        <a:pt x="195" y="874"/>
                      </a:lnTo>
                      <a:lnTo>
                        <a:pt x="195" y="870"/>
                      </a:lnTo>
                      <a:lnTo>
                        <a:pt x="198" y="870"/>
                      </a:lnTo>
                      <a:lnTo>
                        <a:pt x="200" y="870"/>
                      </a:lnTo>
                      <a:lnTo>
                        <a:pt x="200" y="867"/>
                      </a:lnTo>
                      <a:lnTo>
                        <a:pt x="200" y="862"/>
                      </a:lnTo>
                      <a:lnTo>
                        <a:pt x="202" y="862"/>
                      </a:lnTo>
                      <a:lnTo>
                        <a:pt x="202" y="860"/>
                      </a:lnTo>
                      <a:lnTo>
                        <a:pt x="205" y="860"/>
                      </a:lnTo>
                      <a:lnTo>
                        <a:pt x="205" y="858"/>
                      </a:lnTo>
                      <a:lnTo>
                        <a:pt x="205" y="853"/>
                      </a:lnTo>
                      <a:lnTo>
                        <a:pt x="207" y="851"/>
                      </a:lnTo>
                      <a:lnTo>
                        <a:pt x="207" y="853"/>
                      </a:lnTo>
                      <a:lnTo>
                        <a:pt x="207" y="851"/>
                      </a:lnTo>
                      <a:lnTo>
                        <a:pt x="210" y="851"/>
                      </a:lnTo>
                      <a:lnTo>
                        <a:pt x="210" y="853"/>
                      </a:lnTo>
                      <a:lnTo>
                        <a:pt x="207" y="853"/>
                      </a:lnTo>
                      <a:lnTo>
                        <a:pt x="210" y="853"/>
                      </a:lnTo>
                      <a:lnTo>
                        <a:pt x="210" y="851"/>
                      </a:lnTo>
                      <a:lnTo>
                        <a:pt x="212" y="851"/>
                      </a:lnTo>
                      <a:lnTo>
                        <a:pt x="214" y="848"/>
                      </a:lnTo>
                      <a:lnTo>
                        <a:pt x="217" y="843"/>
                      </a:lnTo>
                      <a:lnTo>
                        <a:pt x="217" y="841"/>
                      </a:lnTo>
                      <a:lnTo>
                        <a:pt x="214" y="834"/>
                      </a:lnTo>
                      <a:lnTo>
                        <a:pt x="217" y="834"/>
                      </a:lnTo>
                      <a:lnTo>
                        <a:pt x="217" y="831"/>
                      </a:lnTo>
                      <a:lnTo>
                        <a:pt x="217" y="829"/>
                      </a:lnTo>
                      <a:lnTo>
                        <a:pt x="217" y="815"/>
                      </a:lnTo>
                      <a:lnTo>
                        <a:pt x="219" y="808"/>
                      </a:lnTo>
                      <a:lnTo>
                        <a:pt x="219" y="803"/>
                      </a:lnTo>
                      <a:lnTo>
                        <a:pt x="219" y="798"/>
                      </a:lnTo>
                      <a:lnTo>
                        <a:pt x="221" y="796"/>
                      </a:lnTo>
                      <a:lnTo>
                        <a:pt x="224" y="789"/>
                      </a:lnTo>
                      <a:lnTo>
                        <a:pt x="229" y="786"/>
                      </a:lnTo>
                      <a:lnTo>
                        <a:pt x="231" y="784"/>
                      </a:lnTo>
                      <a:lnTo>
                        <a:pt x="236" y="784"/>
                      </a:lnTo>
                      <a:lnTo>
                        <a:pt x="238" y="784"/>
                      </a:lnTo>
                      <a:lnTo>
                        <a:pt x="243" y="784"/>
                      </a:lnTo>
                      <a:lnTo>
                        <a:pt x="243" y="786"/>
                      </a:lnTo>
                      <a:lnTo>
                        <a:pt x="243" y="784"/>
                      </a:lnTo>
                      <a:lnTo>
                        <a:pt x="248" y="784"/>
                      </a:lnTo>
                      <a:lnTo>
                        <a:pt x="250" y="781"/>
                      </a:lnTo>
                      <a:lnTo>
                        <a:pt x="250" y="779"/>
                      </a:lnTo>
                      <a:lnTo>
                        <a:pt x="250" y="777"/>
                      </a:lnTo>
                      <a:lnTo>
                        <a:pt x="248" y="769"/>
                      </a:lnTo>
                      <a:lnTo>
                        <a:pt x="245" y="760"/>
                      </a:lnTo>
                      <a:lnTo>
                        <a:pt x="245" y="753"/>
                      </a:lnTo>
                      <a:lnTo>
                        <a:pt x="248" y="748"/>
                      </a:lnTo>
                      <a:lnTo>
                        <a:pt x="248" y="743"/>
                      </a:lnTo>
                      <a:lnTo>
                        <a:pt x="250" y="741"/>
                      </a:lnTo>
                      <a:lnTo>
                        <a:pt x="252" y="741"/>
                      </a:lnTo>
                      <a:lnTo>
                        <a:pt x="252" y="738"/>
                      </a:lnTo>
                      <a:lnTo>
                        <a:pt x="255" y="738"/>
                      </a:lnTo>
                      <a:lnTo>
                        <a:pt x="252" y="743"/>
                      </a:lnTo>
                      <a:lnTo>
                        <a:pt x="255" y="738"/>
                      </a:lnTo>
                      <a:lnTo>
                        <a:pt x="262" y="731"/>
                      </a:lnTo>
                      <a:lnTo>
                        <a:pt x="264" y="731"/>
                      </a:lnTo>
                      <a:lnTo>
                        <a:pt x="264" y="734"/>
                      </a:lnTo>
                      <a:lnTo>
                        <a:pt x="267" y="734"/>
                      </a:lnTo>
                      <a:lnTo>
                        <a:pt x="272" y="734"/>
                      </a:lnTo>
                      <a:lnTo>
                        <a:pt x="272" y="731"/>
                      </a:lnTo>
                      <a:lnTo>
                        <a:pt x="272" y="724"/>
                      </a:lnTo>
                      <a:lnTo>
                        <a:pt x="272" y="719"/>
                      </a:lnTo>
                      <a:lnTo>
                        <a:pt x="272" y="717"/>
                      </a:lnTo>
                      <a:lnTo>
                        <a:pt x="274" y="717"/>
                      </a:lnTo>
                      <a:lnTo>
                        <a:pt x="274" y="715"/>
                      </a:lnTo>
                      <a:lnTo>
                        <a:pt x="276" y="712"/>
                      </a:lnTo>
                      <a:lnTo>
                        <a:pt x="276" y="710"/>
                      </a:lnTo>
                      <a:lnTo>
                        <a:pt x="279" y="710"/>
                      </a:lnTo>
                      <a:lnTo>
                        <a:pt x="279" y="708"/>
                      </a:lnTo>
                      <a:lnTo>
                        <a:pt x="281" y="705"/>
                      </a:lnTo>
                      <a:lnTo>
                        <a:pt x="283" y="705"/>
                      </a:lnTo>
                      <a:lnTo>
                        <a:pt x="286" y="703"/>
                      </a:lnTo>
                      <a:lnTo>
                        <a:pt x="288" y="700"/>
                      </a:lnTo>
                      <a:lnTo>
                        <a:pt x="291" y="698"/>
                      </a:lnTo>
                      <a:lnTo>
                        <a:pt x="293" y="698"/>
                      </a:lnTo>
                      <a:lnTo>
                        <a:pt x="300" y="693"/>
                      </a:lnTo>
                      <a:lnTo>
                        <a:pt x="303" y="691"/>
                      </a:lnTo>
                      <a:lnTo>
                        <a:pt x="307" y="688"/>
                      </a:lnTo>
                      <a:lnTo>
                        <a:pt x="310" y="688"/>
                      </a:lnTo>
                      <a:lnTo>
                        <a:pt x="314" y="686"/>
                      </a:lnTo>
                      <a:lnTo>
                        <a:pt x="319" y="684"/>
                      </a:lnTo>
                      <a:lnTo>
                        <a:pt x="322" y="684"/>
                      </a:lnTo>
                      <a:lnTo>
                        <a:pt x="324" y="684"/>
                      </a:lnTo>
                      <a:lnTo>
                        <a:pt x="326" y="684"/>
                      </a:lnTo>
                      <a:lnTo>
                        <a:pt x="326" y="681"/>
                      </a:lnTo>
                      <a:lnTo>
                        <a:pt x="329" y="681"/>
                      </a:lnTo>
                      <a:lnTo>
                        <a:pt x="329" y="679"/>
                      </a:lnTo>
                      <a:lnTo>
                        <a:pt x="331" y="679"/>
                      </a:lnTo>
                      <a:lnTo>
                        <a:pt x="331" y="677"/>
                      </a:lnTo>
                      <a:lnTo>
                        <a:pt x="336" y="677"/>
                      </a:lnTo>
                      <a:lnTo>
                        <a:pt x="336" y="679"/>
                      </a:lnTo>
                      <a:lnTo>
                        <a:pt x="336" y="677"/>
                      </a:lnTo>
                      <a:lnTo>
                        <a:pt x="341" y="679"/>
                      </a:lnTo>
                      <a:lnTo>
                        <a:pt x="343" y="681"/>
                      </a:lnTo>
                      <a:lnTo>
                        <a:pt x="345" y="679"/>
                      </a:lnTo>
                      <a:lnTo>
                        <a:pt x="348" y="677"/>
                      </a:lnTo>
                      <a:lnTo>
                        <a:pt x="350" y="674"/>
                      </a:lnTo>
                      <a:lnTo>
                        <a:pt x="350" y="672"/>
                      </a:lnTo>
                      <a:lnTo>
                        <a:pt x="353" y="672"/>
                      </a:lnTo>
                      <a:lnTo>
                        <a:pt x="353" y="669"/>
                      </a:lnTo>
                      <a:lnTo>
                        <a:pt x="355" y="669"/>
                      </a:lnTo>
                      <a:lnTo>
                        <a:pt x="355" y="667"/>
                      </a:lnTo>
                      <a:lnTo>
                        <a:pt x="353" y="667"/>
                      </a:lnTo>
                      <a:lnTo>
                        <a:pt x="350" y="667"/>
                      </a:lnTo>
                      <a:lnTo>
                        <a:pt x="350" y="665"/>
                      </a:lnTo>
                      <a:lnTo>
                        <a:pt x="353" y="660"/>
                      </a:lnTo>
                      <a:lnTo>
                        <a:pt x="355" y="657"/>
                      </a:lnTo>
                      <a:lnTo>
                        <a:pt x="357" y="657"/>
                      </a:lnTo>
                      <a:lnTo>
                        <a:pt x="360" y="653"/>
                      </a:lnTo>
                      <a:lnTo>
                        <a:pt x="360" y="650"/>
                      </a:lnTo>
                      <a:lnTo>
                        <a:pt x="362" y="648"/>
                      </a:lnTo>
                      <a:lnTo>
                        <a:pt x="365" y="648"/>
                      </a:lnTo>
                      <a:lnTo>
                        <a:pt x="367" y="648"/>
                      </a:lnTo>
                      <a:lnTo>
                        <a:pt x="372" y="648"/>
                      </a:lnTo>
                      <a:lnTo>
                        <a:pt x="374" y="646"/>
                      </a:lnTo>
                      <a:lnTo>
                        <a:pt x="376" y="646"/>
                      </a:lnTo>
                      <a:lnTo>
                        <a:pt x="381" y="646"/>
                      </a:lnTo>
                      <a:lnTo>
                        <a:pt x="386" y="648"/>
                      </a:lnTo>
                      <a:lnTo>
                        <a:pt x="386" y="646"/>
                      </a:lnTo>
                      <a:lnTo>
                        <a:pt x="384" y="646"/>
                      </a:lnTo>
                      <a:lnTo>
                        <a:pt x="384" y="643"/>
                      </a:lnTo>
                      <a:lnTo>
                        <a:pt x="384" y="641"/>
                      </a:lnTo>
                      <a:lnTo>
                        <a:pt x="386" y="638"/>
                      </a:lnTo>
                      <a:lnTo>
                        <a:pt x="386" y="636"/>
                      </a:lnTo>
                      <a:lnTo>
                        <a:pt x="388" y="634"/>
                      </a:lnTo>
                      <a:lnTo>
                        <a:pt x="391" y="634"/>
                      </a:lnTo>
                      <a:lnTo>
                        <a:pt x="393" y="634"/>
                      </a:lnTo>
                      <a:lnTo>
                        <a:pt x="393" y="631"/>
                      </a:lnTo>
                      <a:lnTo>
                        <a:pt x="396" y="629"/>
                      </a:lnTo>
                      <a:lnTo>
                        <a:pt x="400" y="629"/>
                      </a:lnTo>
                      <a:lnTo>
                        <a:pt x="400" y="631"/>
                      </a:lnTo>
                      <a:lnTo>
                        <a:pt x="400" y="629"/>
                      </a:lnTo>
                      <a:lnTo>
                        <a:pt x="403" y="626"/>
                      </a:lnTo>
                      <a:lnTo>
                        <a:pt x="400" y="626"/>
                      </a:lnTo>
                      <a:lnTo>
                        <a:pt x="403" y="626"/>
                      </a:lnTo>
                      <a:lnTo>
                        <a:pt x="403" y="624"/>
                      </a:lnTo>
                      <a:lnTo>
                        <a:pt x="405" y="622"/>
                      </a:lnTo>
                      <a:lnTo>
                        <a:pt x="407" y="622"/>
                      </a:lnTo>
                      <a:lnTo>
                        <a:pt x="407" y="619"/>
                      </a:lnTo>
                      <a:lnTo>
                        <a:pt x="410" y="619"/>
                      </a:lnTo>
                      <a:lnTo>
                        <a:pt x="412" y="617"/>
                      </a:lnTo>
                      <a:lnTo>
                        <a:pt x="415" y="617"/>
                      </a:lnTo>
                      <a:lnTo>
                        <a:pt x="417" y="617"/>
                      </a:lnTo>
                      <a:lnTo>
                        <a:pt x="417" y="615"/>
                      </a:lnTo>
                      <a:lnTo>
                        <a:pt x="419" y="615"/>
                      </a:lnTo>
                      <a:lnTo>
                        <a:pt x="419" y="612"/>
                      </a:lnTo>
                      <a:lnTo>
                        <a:pt x="417" y="612"/>
                      </a:lnTo>
                      <a:lnTo>
                        <a:pt x="417" y="610"/>
                      </a:lnTo>
                      <a:lnTo>
                        <a:pt x="417" y="607"/>
                      </a:lnTo>
                      <a:lnTo>
                        <a:pt x="417" y="605"/>
                      </a:lnTo>
                      <a:lnTo>
                        <a:pt x="417" y="607"/>
                      </a:lnTo>
                      <a:lnTo>
                        <a:pt x="415" y="607"/>
                      </a:lnTo>
                      <a:lnTo>
                        <a:pt x="410" y="605"/>
                      </a:lnTo>
                      <a:lnTo>
                        <a:pt x="410" y="603"/>
                      </a:lnTo>
                      <a:lnTo>
                        <a:pt x="407" y="598"/>
                      </a:lnTo>
                      <a:lnTo>
                        <a:pt x="407" y="595"/>
                      </a:lnTo>
                      <a:lnTo>
                        <a:pt x="410" y="595"/>
                      </a:lnTo>
                      <a:lnTo>
                        <a:pt x="410" y="593"/>
                      </a:lnTo>
                      <a:lnTo>
                        <a:pt x="407" y="593"/>
                      </a:lnTo>
                      <a:lnTo>
                        <a:pt x="403" y="591"/>
                      </a:lnTo>
                      <a:lnTo>
                        <a:pt x="400" y="588"/>
                      </a:lnTo>
                      <a:lnTo>
                        <a:pt x="398" y="586"/>
                      </a:lnTo>
                      <a:lnTo>
                        <a:pt x="396" y="586"/>
                      </a:lnTo>
                      <a:lnTo>
                        <a:pt x="393" y="586"/>
                      </a:lnTo>
                      <a:lnTo>
                        <a:pt x="393" y="581"/>
                      </a:lnTo>
                      <a:lnTo>
                        <a:pt x="393" y="586"/>
                      </a:lnTo>
                      <a:lnTo>
                        <a:pt x="391" y="584"/>
                      </a:lnTo>
                      <a:lnTo>
                        <a:pt x="388" y="581"/>
                      </a:lnTo>
                      <a:lnTo>
                        <a:pt x="391" y="581"/>
                      </a:lnTo>
                      <a:lnTo>
                        <a:pt x="393" y="581"/>
                      </a:lnTo>
                      <a:lnTo>
                        <a:pt x="391" y="581"/>
                      </a:lnTo>
                      <a:lnTo>
                        <a:pt x="388" y="581"/>
                      </a:lnTo>
                      <a:lnTo>
                        <a:pt x="386" y="581"/>
                      </a:lnTo>
                      <a:lnTo>
                        <a:pt x="386" y="579"/>
                      </a:lnTo>
                      <a:lnTo>
                        <a:pt x="379" y="579"/>
                      </a:lnTo>
                      <a:lnTo>
                        <a:pt x="376" y="576"/>
                      </a:lnTo>
                      <a:lnTo>
                        <a:pt x="372" y="579"/>
                      </a:lnTo>
                      <a:lnTo>
                        <a:pt x="367" y="576"/>
                      </a:lnTo>
                      <a:lnTo>
                        <a:pt x="365" y="576"/>
                      </a:lnTo>
                      <a:lnTo>
                        <a:pt x="362" y="576"/>
                      </a:lnTo>
                      <a:lnTo>
                        <a:pt x="360" y="574"/>
                      </a:lnTo>
                      <a:lnTo>
                        <a:pt x="355" y="572"/>
                      </a:lnTo>
                      <a:lnTo>
                        <a:pt x="353" y="572"/>
                      </a:lnTo>
                      <a:lnTo>
                        <a:pt x="343" y="560"/>
                      </a:lnTo>
                      <a:lnTo>
                        <a:pt x="336" y="555"/>
                      </a:lnTo>
                      <a:lnTo>
                        <a:pt x="329" y="543"/>
                      </a:lnTo>
                      <a:lnTo>
                        <a:pt x="326" y="541"/>
                      </a:lnTo>
                      <a:lnTo>
                        <a:pt x="326" y="538"/>
                      </a:lnTo>
                      <a:lnTo>
                        <a:pt x="324" y="541"/>
                      </a:lnTo>
                      <a:lnTo>
                        <a:pt x="324" y="538"/>
                      </a:lnTo>
                      <a:lnTo>
                        <a:pt x="326" y="538"/>
                      </a:lnTo>
                      <a:lnTo>
                        <a:pt x="324" y="538"/>
                      </a:lnTo>
                      <a:lnTo>
                        <a:pt x="317" y="526"/>
                      </a:lnTo>
                      <a:lnTo>
                        <a:pt x="312" y="517"/>
                      </a:lnTo>
                      <a:lnTo>
                        <a:pt x="307" y="500"/>
                      </a:lnTo>
                      <a:lnTo>
                        <a:pt x="305" y="498"/>
                      </a:lnTo>
                      <a:lnTo>
                        <a:pt x="300" y="500"/>
                      </a:lnTo>
                      <a:lnTo>
                        <a:pt x="303" y="498"/>
                      </a:lnTo>
                      <a:lnTo>
                        <a:pt x="307" y="500"/>
                      </a:lnTo>
                      <a:lnTo>
                        <a:pt x="305" y="495"/>
                      </a:lnTo>
                      <a:lnTo>
                        <a:pt x="305" y="493"/>
                      </a:lnTo>
                      <a:lnTo>
                        <a:pt x="300" y="491"/>
                      </a:lnTo>
                      <a:lnTo>
                        <a:pt x="300" y="488"/>
                      </a:lnTo>
                      <a:lnTo>
                        <a:pt x="300" y="491"/>
                      </a:lnTo>
                      <a:lnTo>
                        <a:pt x="305" y="493"/>
                      </a:lnTo>
                      <a:lnTo>
                        <a:pt x="303" y="488"/>
                      </a:lnTo>
                      <a:lnTo>
                        <a:pt x="305" y="486"/>
                      </a:lnTo>
                      <a:lnTo>
                        <a:pt x="305" y="483"/>
                      </a:lnTo>
                      <a:lnTo>
                        <a:pt x="307" y="483"/>
                      </a:lnTo>
                      <a:lnTo>
                        <a:pt x="310" y="481"/>
                      </a:lnTo>
                      <a:lnTo>
                        <a:pt x="307" y="481"/>
                      </a:lnTo>
                      <a:lnTo>
                        <a:pt x="300" y="467"/>
                      </a:lnTo>
                      <a:lnTo>
                        <a:pt x="295" y="455"/>
                      </a:lnTo>
                      <a:lnTo>
                        <a:pt x="293" y="455"/>
                      </a:lnTo>
                      <a:lnTo>
                        <a:pt x="295" y="455"/>
                      </a:lnTo>
                      <a:lnTo>
                        <a:pt x="291" y="445"/>
                      </a:lnTo>
                      <a:lnTo>
                        <a:pt x="288" y="445"/>
                      </a:lnTo>
                      <a:lnTo>
                        <a:pt x="283" y="443"/>
                      </a:lnTo>
                      <a:lnTo>
                        <a:pt x="281" y="443"/>
                      </a:lnTo>
                      <a:lnTo>
                        <a:pt x="279" y="441"/>
                      </a:lnTo>
                      <a:lnTo>
                        <a:pt x="276" y="441"/>
                      </a:lnTo>
                      <a:lnTo>
                        <a:pt x="276" y="443"/>
                      </a:lnTo>
                      <a:lnTo>
                        <a:pt x="274" y="443"/>
                      </a:lnTo>
                      <a:lnTo>
                        <a:pt x="274" y="441"/>
                      </a:lnTo>
                      <a:lnTo>
                        <a:pt x="274" y="443"/>
                      </a:lnTo>
                      <a:lnTo>
                        <a:pt x="272" y="443"/>
                      </a:lnTo>
                      <a:lnTo>
                        <a:pt x="272" y="441"/>
                      </a:lnTo>
                      <a:lnTo>
                        <a:pt x="274" y="441"/>
                      </a:lnTo>
                      <a:lnTo>
                        <a:pt x="272" y="438"/>
                      </a:lnTo>
                      <a:lnTo>
                        <a:pt x="274" y="438"/>
                      </a:lnTo>
                      <a:lnTo>
                        <a:pt x="276" y="438"/>
                      </a:lnTo>
                      <a:lnTo>
                        <a:pt x="272" y="436"/>
                      </a:lnTo>
                      <a:lnTo>
                        <a:pt x="272" y="438"/>
                      </a:lnTo>
                      <a:lnTo>
                        <a:pt x="269" y="438"/>
                      </a:lnTo>
                      <a:lnTo>
                        <a:pt x="272" y="438"/>
                      </a:lnTo>
                      <a:lnTo>
                        <a:pt x="269" y="438"/>
                      </a:lnTo>
                      <a:lnTo>
                        <a:pt x="267" y="438"/>
                      </a:lnTo>
                      <a:lnTo>
                        <a:pt x="269" y="438"/>
                      </a:lnTo>
                      <a:lnTo>
                        <a:pt x="269" y="436"/>
                      </a:lnTo>
                      <a:lnTo>
                        <a:pt x="272" y="436"/>
                      </a:lnTo>
                      <a:lnTo>
                        <a:pt x="269" y="433"/>
                      </a:lnTo>
                      <a:lnTo>
                        <a:pt x="272" y="436"/>
                      </a:lnTo>
                      <a:lnTo>
                        <a:pt x="279" y="436"/>
                      </a:lnTo>
                      <a:lnTo>
                        <a:pt x="276" y="433"/>
                      </a:lnTo>
                      <a:lnTo>
                        <a:pt x="279" y="433"/>
                      </a:lnTo>
                      <a:lnTo>
                        <a:pt x="279" y="431"/>
                      </a:lnTo>
                      <a:lnTo>
                        <a:pt x="281" y="431"/>
                      </a:lnTo>
                      <a:lnTo>
                        <a:pt x="283" y="433"/>
                      </a:lnTo>
                      <a:lnTo>
                        <a:pt x="286" y="433"/>
                      </a:lnTo>
                      <a:lnTo>
                        <a:pt x="283" y="426"/>
                      </a:lnTo>
                      <a:lnTo>
                        <a:pt x="279" y="412"/>
                      </a:lnTo>
                      <a:lnTo>
                        <a:pt x="281" y="410"/>
                      </a:lnTo>
                      <a:lnTo>
                        <a:pt x="279" y="410"/>
                      </a:lnTo>
                      <a:lnTo>
                        <a:pt x="279" y="407"/>
                      </a:lnTo>
                      <a:lnTo>
                        <a:pt x="279" y="405"/>
                      </a:lnTo>
                      <a:lnTo>
                        <a:pt x="281" y="405"/>
                      </a:lnTo>
                      <a:lnTo>
                        <a:pt x="283" y="405"/>
                      </a:lnTo>
                      <a:lnTo>
                        <a:pt x="281" y="405"/>
                      </a:lnTo>
                      <a:lnTo>
                        <a:pt x="281" y="402"/>
                      </a:lnTo>
                      <a:lnTo>
                        <a:pt x="281" y="400"/>
                      </a:lnTo>
                      <a:lnTo>
                        <a:pt x="281" y="402"/>
                      </a:lnTo>
                      <a:lnTo>
                        <a:pt x="279" y="402"/>
                      </a:lnTo>
                      <a:lnTo>
                        <a:pt x="279" y="400"/>
                      </a:lnTo>
                      <a:lnTo>
                        <a:pt x="281" y="400"/>
                      </a:lnTo>
                      <a:lnTo>
                        <a:pt x="283" y="402"/>
                      </a:lnTo>
                      <a:lnTo>
                        <a:pt x="286" y="402"/>
                      </a:lnTo>
                      <a:lnTo>
                        <a:pt x="286" y="407"/>
                      </a:lnTo>
                      <a:lnTo>
                        <a:pt x="286" y="402"/>
                      </a:lnTo>
                      <a:lnTo>
                        <a:pt x="283" y="402"/>
                      </a:lnTo>
                      <a:lnTo>
                        <a:pt x="281" y="400"/>
                      </a:lnTo>
                      <a:lnTo>
                        <a:pt x="281" y="393"/>
                      </a:lnTo>
                      <a:lnTo>
                        <a:pt x="281" y="391"/>
                      </a:lnTo>
                      <a:lnTo>
                        <a:pt x="281" y="388"/>
                      </a:lnTo>
                      <a:lnTo>
                        <a:pt x="281" y="383"/>
                      </a:lnTo>
                      <a:lnTo>
                        <a:pt x="286" y="376"/>
                      </a:lnTo>
                      <a:lnTo>
                        <a:pt x="291" y="369"/>
                      </a:lnTo>
                      <a:lnTo>
                        <a:pt x="293" y="367"/>
                      </a:lnTo>
                      <a:lnTo>
                        <a:pt x="293" y="357"/>
                      </a:lnTo>
                      <a:lnTo>
                        <a:pt x="295" y="352"/>
                      </a:lnTo>
                      <a:lnTo>
                        <a:pt x="300" y="345"/>
                      </a:lnTo>
                      <a:lnTo>
                        <a:pt x="305" y="343"/>
                      </a:lnTo>
                      <a:lnTo>
                        <a:pt x="305" y="340"/>
                      </a:lnTo>
                      <a:lnTo>
                        <a:pt x="307" y="340"/>
                      </a:lnTo>
                      <a:lnTo>
                        <a:pt x="307" y="338"/>
                      </a:lnTo>
                      <a:lnTo>
                        <a:pt x="307" y="336"/>
                      </a:lnTo>
                      <a:lnTo>
                        <a:pt x="307" y="331"/>
                      </a:lnTo>
                      <a:lnTo>
                        <a:pt x="310" y="326"/>
                      </a:lnTo>
                      <a:lnTo>
                        <a:pt x="312" y="317"/>
                      </a:lnTo>
                      <a:lnTo>
                        <a:pt x="324" y="298"/>
                      </a:lnTo>
                      <a:lnTo>
                        <a:pt x="324" y="293"/>
                      </a:lnTo>
                      <a:lnTo>
                        <a:pt x="334" y="279"/>
                      </a:lnTo>
                      <a:lnTo>
                        <a:pt x="336" y="276"/>
                      </a:lnTo>
                      <a:lnTo>
                        <a:pt x="336" y="279"/>
                      </a:lnTo>
                      <a:lnTo>
                        <a:pt x="336" y="276"/>
                      </a:lnTo>
                      <a:lnTo>
                        <a:pt x="336" y="279"/>
                      </a:lnTo>
                      <a:lnTo>
                        <a:pt x="336" y="276"/>
                      </a:lnTo>
                      <a:lnTo>
                        <a:pt x="338" y="279"/>
                      </a:lnTo>
                      <a:lnTo>
                        <a:pt x="338" y="276"/>
                      </a:lnTo>
                      <a:lnTo>
                        <a:pt x="338" y="274"/>
                      </a:lnTo>
                      <a:lnTo>
                        <a:pt x="343" y="269"/>
                      </a:lnTo>
                      <a:lnTo>
                        <a:pt x="348" y="264"/>
                      </a:lnTo>
                      <a:lnTo>
                        <a:pt x="350" y="264"/>
                      </a:lnTo>
                      <a:lnTo>
                        <a:pt x="350" y="262"/>
                      </a:lnTo>
                      <a:lnTo>
                        <a:pt x="353" y="255"/>
                      </a:lnTo>
                      <a:lnTo>
                        <a:pt x="355" y="245"/>
                      </a:lnTo>
                      <a:lnTo>
                        <a:pt x="357" y="245"/>
                      </a:lnTo>
                      <a:lnTo>
                        <a:pt x="355" y="245"/>
                      </a:lnTo>
                      <a:lnTo>
                        <a:pt x="357" y="245"/>
                      </a:lnTo>
                      <a:lnTo>
                        <a:pt x="355" y="243"/>
                      </a:lnTo>
                      <a:lnTo>
                        <a:pt x="357" y="243"/>
                      </a:lnTo>
                      <a:lnTo>
                        <a:pt x="357" y="245"/>
                      </a:lnTo>
                      <a:lnTo>
                        <a:pt x="357" y="243"/>
                      </a:lnTo>
                      <a:lnTo>
                        <a:pt x="357" y="245"/>
                      </a:lnTo>
                      <a:lnTo>
                        <a:pt x="357" y="243"/>
                      </a:lnTo>
                      <a:lnTo>
                        <a:pt x="357" y="238"/>
                      </a:lnTo>
                      <a:lnTo>
                        <a:pt x="360" y="233"/>
                      </a:lnTo>
                      <a:lnTo>
                        <a:pt x="362" y="228"/>
                      </a:lnTo>
                      <a:lnTo>
                        <a:pt x="362" y="226"/>
                      </a:lnTo>
                      <a:lnTo>
                        <a:pt x="365" y="224"/>
                      </a:lnTo>
                      <a:lnTo>
                        <a:pt x="372" y="217"/>
                      </a:lnTo>
                      <a:lnTo>
                        <a:pt x="376" y="217"/>
                      </a:lnTo>
                      <a:lnTo>
                        <a:pt x="379" y="214"/>
                      </a:lnTo>
                      <a:lnTo>
                        <a:pt x="381" y="212"/>
                      </a:lnTo>
                      <a:lnTo>
                        <a:pt x="384" y="209"/>
                      </a:lnTo>
                      <a:lnTo>
                        <a:pt x="386" y="209"/>
                      </a:lnTo>
                      <a:lnTo>
                        <a:pt x="386" y="207"/>
                      </a:lnTo>
                      <a:lnTo>
                        <a:pt x="386" y="205"/>
                      </a:lnTo>
                      <a:lnTo>
                        <a:pt x="388" y="197"/>
                      </a:lnTo>
                      <a:lnTo>
                        <a:pt x="393" y="183"/>
                      </a:lnTo>
                      <a:lnTo>
                        <a:pt x="393" y="181"/>
                      </a:lnTo>
                      <a:lnTo>
                        <a:pt x="396" y="178"/>
                      </a:lnTo>
                      <a:lnTo>
                        <a:pt x="398" y="178"/>
                      </a:lnTo>
                      <a:lnTo>
                        <a:pt x="400" y="174"/>
                      </a:lnTo>
                      <a:lnTo>
                        <a:pt x="403" y="174"/>
                      </a:lnTo>
                      <a:lnTo>
                        <a:pt x="410" y="171"/>
                      </a:lnTo>
                      <a:lnTo>
                        <a:pt x="412" y="169"/>
                      </a:lnTo>
                      <a:lnTo>
                        <a:pt x="415" y="159"/>
                      </a:lnTo>
                      <a:lnTo>
                        <a:pt x="415" y="157"/>
                      </a:lnTo>
                      <a:lnTo>
                        <a:pt x="417" y="155"/>
                      </a:lnTo>
                      <a:lnTo>
                        <a:pt x="419" y="155"/>
                      </a:lnTo>
                      <a:lnTo>
                        <a:pt x="422" y="150"/>
                      </a:lnTo>
                      <a:lnTo>
                        <a:pt x="424" y="147"/>
                      </a:lnTo>
                      <a:lnTo>
                        <a:pt x="427" y="147"/>
                      </a:lnTo>
                      <a:lnTo>
                        <a:pt x="427" y="145"/>
                      </a:lnTo>
                      <a:lnTo>
                        <a:pt x="427" y="143"/>
                      </a:lnTo>
                      <a:lnTo>
                        <a:pt x="429" y="143"/>
                      </a:lnTo>
                      <a:lnTo>
                        <a:pt x="431" y="143"/>
                      </a:lnTo>
                      <a:lnTo>
                        <a:pt x="431" y="138"/>
                      </a:lnTo>
                      <a:lnTo>
                        <a:pt x="431" y="136"/>
                      </a:lnTo>
                      <a:lnTo>
                        <a:pt x="434" y="133"/>
                      </a:lnTo>
                      <a:lnTo>
                        <a:pt x="439" y="128"/>
                      </a:lnTo>
                      <a:lnTo>
                        <a:pt x="439" y="126"/>
                      </a:lnTo>
                      <a:lnTo>
                        <a:pt x="441" y="124"/>
                      </a:lnTo>
                      <a:lnTo>
                        <a:pt x="443" y="124"/>
                      </a:lnTo>
                      <a:lnTo>
                        <a:pt x="441" y="124"/>
                      </a:lnTo>
                      <a:lnTo>
                        <a:pt x="441" y="121"/>
                      </a:lnTo>
                      <a:lnTo>
                        <a:pt x="443" y="114"/>
                      </a:lnTo>
                      <a:lnTo>
                        <a:pt x="446" y="109"/>
                      </a:lnTo>
                      <a:lnTo>
                        <a:pt x="448" y="107"/>
                      </a:lnTo>
                      <a:lnTo>
                        <a:pt x="450" y="102"/>
                      </a:lnTo>
                      <a:lnTo>
                        <a:pt x="450" y="100"/>
                      </a:lnTo>
                      <a:lnTo>
                        <a:pt x="453" y="97"/>
                      </a:lnTo>
                      <a:lnTo>
                        <a:pt x="455" y="93"/>
                      </a:lnTo>
                      <a:lnTo>
                        <a:pt x="455" y="90"/>
                      </a:lnTo>
                      <a:lnTo>
                        <a:pt x="458" y="93"/>
                      </a:lnTo>
                      <a:lnTo>
                        <a:pt x="455" y="90"/>
                      </a:lnTo>
                      <a:lnTo>
                        <a:pt x="458" y="90"/>
                      </a:lnTo>
                      <a:lnTo>
                        <a:pt x="458" y="93"/>
                      </a:lnTo>
                      <a:lnTo>
                        <a:pt x="458" y="90"/>
                      </a:lnTo>
                      <a:lnTo>
                        <a:pt x="458" y="88"/>
                      </a:lnTo>
                      <a:lnTo>
                        <a:pt x="460" y="88"/>
                      </a:lnTo>
                      <a:lnTo>
                        <a:pt x="460" y="85"/>
                      </a:lnTo>
                      <a:lnTo>
                        <a:pt x="460" y="83"/>
                      </a:lnTo>
                      <a:lnTo>
                        <a:pt x="462" y="78"/>
                      </a:lnTo>
                      <a:lnTo>
                        <a:pt x="465" y="74"/>
                      </a:lnTo>
                      <a:lnTo>
                        <a:pt x="462" y="71"/>
                      </a:lnTo>
                      <a:lnTo>
                        <a:pt x="460" y="71"/>
                      </a:lnTo>
                      <a:lnTo>
                        <a:pt x="458" y="71"/>
                      </a:lnTo>
                      <a:lnTo>
                        <a:pt x="455" y="71"/>
                      </a:lnTo>
                      <a:lnTo>
                        <a:pt x="453" y="69"/>
                      </a:lnTo>
                      <a:lnTo>
                        <a:pt x="450" y="69"/>
                      </a:lnTo>
                      <a:lnTo>
                        <a:pt x="448" y="66"/>
                      </a:lnTo>
                      <a:lnTo>
                        <a:pt x="446" y="64"/>
                      </a:lnTo>
                      <a:lnTo>
                        <a:pt x="446" y="62"/>
                      </a:lnTo>
                      <a:lnTo>
                        <a:pt x="446" y="59"/>
                      </a:lnTo>
                      <a:lnTo>
                        <a:pt x="448" y="57"/>
                      </a:lnTo>
                      <a:lnTo>
                        <a:pt x="446" y="57"/>
                      </a:lnTo>
                      <a:lnTo>
                        <a:pt x="443" y="54"/>
                      </a:lnTo>
                      <a:lnTo>
                        <a:pt x="439" y="52"/>
                      </a:lnTo>
                      <a:lnTo>
                        <a:pt x="439" y="50"/>
                      </a:lnTo>
                      <a:lnTo>
                        <a:pt x="436" y="50"/>
                      </a:lnTo>
                      <a:lnTo>
                        <a:pt x="431" y="50"/>
                      </a:lnTo>
                      <a:lnTo>
                        <a:pt x="429" y="50"/>
                      </a:lnTo>
                      <a:lnTo>
                        <a:pt x="427" y="50"/>
                      </a:lnTo>
                      <a:lnTo>
                        <a:pt x="424" y="50"/>
                      </a:lnTo>
                      <a:lnTo>
                        <a:pt x="419" y="47"/>
                      </a:lnTo>
                      <a:lnTo>
                        <a:pt x="417" y="47"/>
                      </a:lnTo>
                      <a:lnTo>
                        <a:pt x="415" y="45"/>
                      </a:lnTo>
                      <a:lnTo>
                        <a:pt x="415" y="43"/>
                      </a:lnTo>
                      <a:lnTo>
                        <a:pt x="412" y="45"/>
                      </a:lnTo>
                      <a:lnTo>
                        <a:pt x="410" y="43"/>
                      </a:lnTo>
                      <a:lnTo>
                        <a:pt x="407" y="40"/>
                      </a:lnTo>
                      <a:lnTo>
                        <a:pt x="407" y="38"/>
                      </a:lnTo>
                      <a:lnTo>
                        <a:pt x="407" y="33"/>
                      </a:lnTo>
                      <a:lnTo>
                        <a:pt x="407" y="31"/>
                      </a:lnTo>
                      <a:lnTo>
                        <a:pt x="410" y="28"/>
                      </a:lnTo>
                      <a:lnTo>
                        <a:pt x="412" y="26"/>
                      </a:lnTo>
                      <a:lnTo>
                        <a:pt x="407" y="23"/>
                      </a:lnTo>
                      <a:lnTo>
                        <a:pt x="407" y="21"/>
                      </a:lnTo>
                      <a:lnTo>
                        <a:pt x="405" y="21"/>
                      </a:lnTo>
                      <a:lnTo>
                        <a:pt x="403" y="21"/>
                      </a:lnTo>
                      <a:lnTo>
                        <a:pt x="400" y="21"/>
                      </a:lnTo>
                      <a:lnTo>
                        <a:pt x="398" y="21"/>
                      </a:lnTo>
                      <a:lnTo>
                        <a:pt x="396" y="16"/>
                      </a:lnTo>
                      <a:lnTo>
                        <a:pt x="396" y="14"/>
                      </a:lnTo>
                      <a:lnTo>
                        <a:pt x="396" y="12"/>
                      </a:lnTo>
                      <a:lnTo>
                        <a:pt x="393" y="12"/>
                      </a:lnTo>
                      <a:lnTo>
                        <a:pt x="388" y="14"/>
                      </a:lnTo>
                      <a:lnTo>
                        <a:pt x="386" y="14"/>
                      </a:lnTo>
                      <a:lnTo>
                        <a:pt x="384" y="12"/>
                      </a:lnTo>
                    </a:path>
                  </a:pathLst>
                </a:custGeom>
                <a:solidFill>
                  <a:schemeClr val="accent6">
                    <a:lumMod val="60000"/>
                    <a:lumOff val="40000"/>
                  </a:schemeClr>
                </a:solidFill>
                <a:ln w="3175">
                  <a:solidFill>
                    <a:schemeClr val="tx1">
                      <a:lumMod val="50000"/>
                      <a:lumOff val="50000"/>
                    </a:schemeClr>
                  </a:solidFill>
                  <a:round/>
                  <a:headEnd/>
                  <a:tailEnd/>
                </a:ln>
              </xdr:spPr>
            </xdr:sp>
            <xdr:sp macro="" textlink="">
              <xdr:nvSpPr>
                <xdr:cNvPr id="30" name="Freeform 16"/>
                <xdr:cNvSpPr>
                  <a:spLocks noEditPoints="1"/>
                </xdr:cNvSpPr>
              </xdr:nvSpPr>
              <xdr:spPr bwMode="auto">
                <a:xfrm>
                  <a:off x="5674856" y="13594745"/>
                  <a:ext cx="850290" cy="829185"/>
                </a:xfrm>
                <a:custGeom>
                  <a:avLst/>
                  <a:gdLst>
                    <a:gd name="T0" fmla="*/ 387 w 692"/>
                    <a:gd name="T1" fmla="*/ 61 h 708"/>
                    <a:gd name="T2" fmla="*/ 559 w 692"/>
                    <a:gd name="T3" fmla="*/ 26 h 708"/>
                    <a:gd name="T4" fmla="*/ 742 w 692"/>
                    <a:gd name="T5" fmla="*/ 71 h 708"/>
                    <a:gd name="T6" fmla="*/ 892 w 692"/>
                    <a:gd name="T7" fmla="*/ 139 h 708"/>
                    <a:gd name="T8" fmla="*/ 1078 w 692"/>
                    <a:gd name="T9" fmla="*/ 184 h 708"/>
                    <a:gd name="T10" fmla="*/ 1127 w 692"/>
                    <a:gd name="T11" fmla="*/ 329 h 708"/>
                    <a:gd name="T12" fmla="*/ 1157 w 692"/>
                    <a:gd name="T13" fmla="*/ 442 h 708"/>
                    <a:gd name="T14" fmla="*/ 1343 w 692"/>
                    <a:gd name="T15" fmla="*/ 394 h 708"/>
                    <a:gd name="T16" fmla="*/ 1502 w 692"/>
                    <a:gd name="T17" fmla="*/ 370 h 708"/>
                    <a:gd name="T18" fmla="*/ 1650 w 692"/>
                    <a:gd name="T19" fmla="*/ 474 h 708"/>
                    <a:gd name="T20" fmla="*/ 1798 w 692"/>
                    <a:gd name="T21" fmla="*/ 442 h 708"/>
                    <a:gd name="T22" fmla="*/ 1981 w 692"/>
                    <a:gd name="T23" fmla="*/ 414 h 708"/>
                    <a:gd name="T24" fmla="*/ 2154 w 692"/>
                    <a:gd name="T25" fmla="*/ 490 h 708"/>
                    <a:gd name="T26" fmla="*/ 2318 w 692"/>
                    <a:gd name="T27" fmla="*/ 468 h 708"/>
                    <a:gd name="T28" fmla="*/ 2438 w 692"/>
                    <a:gd name="T29" fmla="*/ 394 h 708"/>
                    <a:gd name="T30" fmla="*/ 2600 w 692"/>
                    <a:gd name="T31" fmla="*/ 329 h 708"/>
                    <a:gd name="T32" fmla="*/ 2764 w 692"/>
                    <a:gd name="T33" fmla="*/ 362 h 708"/>
                    <a:gd name="T34" fmla="*/ 2793 w 692"/>
                    <a:gd name="T35" fmla="*/ 429 h 708"/>
                    <a:gd name="T36" fmla="*/ 2873 w 692"/>
                    <a:gd name="T37" fmla="*/ 468 h 708"/>
                    <a:gd name="T38" fmla="*/ 2926 w 692"/>
                    <a:gd name="T39" fmla="*/ 513 h 708"/>
                    <a:gd name="T40" fmla="*/ 2793 w 692"/>
                    <a:gd name="T41" fmla="*/ 546 h 708"/>
                    <a:gd name="T42" fmla="*/ 2843 w 692"/>
                    <a:gd name="T43" fmla="*/ 832 h 708"/>
                    <a:gd name="T44" fmla="*/ 2854 w 692"/>
                    <a:gd name="T45" fmla="*/ 962 h 708"/>
                    <a:gd name="T46" fmla="*/ 2713 w 692"/>
                    <a:gd name="T47" fmla="*/ 1096 h 708"/>
                    <a:gd name="T48" fmla="*/ 2275 w 692"/>
                    <a:gd name="T49" fmla="*/ 1354 h 708"/>
                    <a:gd name="T50" fmla="*/ 1933 w 692"/>
                    <a:gd name="T51" fmla="*/ 1620 h 708"/>
                    <a:gd name="T52" fmla="*/ 1637 w 692"/>
                    <a:gd name="T53" fmla="*/ 1760 h 708"/>
                    <a:gd name="T54" fmla="*/ 1502 w 692"/>
                    <a:gd name="T55" fmla="*/ 1806 h 708"/>
                    <a:gd name="T56" fmla="*/ 1290 w 692"/>
                    <a:gd name="T57" fmla="*/ 1848 h 708"/>
                    <a:gd name="T58" fmla="*/ 1057 w 692"/>
                    <a:gd name="T59" fmla="*/ 1940 h 708"/>
                    <a:gd name="T60" fmla="*/ 1018 w 692"/>
                    <a:gd name="T61" fmla="*/ 1954 h 708"/>
                    <a:gd name="T62" fmla="*/ 906 w 692"/>
                    <a:gd name="T63" fmla="*/ 1990 h 708"/>
                    <a:gd name="T64" fmla="*/ 689 w 692"/>
                    <a:gd name="T65" fmla="*/ 2129 h 708"/>
                    <a:gd name="T66" fmla="*/ 589 w 692"/>
                    <a:gd name="T67" fmla="*/ 2237 h 708"/>
                    <a:gd name="T68" fmla="*/ 589 w 692"/>
                    <a:gd name="T69" fmla="*/ 2343 h 708"/>
                    <a:gd name="T70" fmla="*/ 689 w 692"/>
                    <a:gd name="T71" fmla="*/ 2387 h 708"/>
                    <a:gd name="T72" fmla="*/ 416 w 692"/>
                    <a:gd name="T73" fmla="*/ 2404 h 708"/>
                    <a:gd name="T74" fmla="*/ 642 w 692"/>
                    <a:gd name="T75" fmla="*/ 2404 h 708"/>
                    <a:gd name="T76" fmla="*/ 451 w 692"/>
                    <a:gd name="T77" fmla="*/ 2572 h 708"/>
                    <a:gd name="T78" fmla="*/ 499 w 692"/>
                    <a:gd name="T79" fmla="*/ 2565 h 708"/>
                    <a:gd name="T80" fmla="*/ 541 w 692"/>
                    <a:gd name="T81" fmla="*/ 2540 h 708"/>
                    <a:gd name="T82" fmla="*/ 458 w 692"/>
                    <a:gd name="T83" fmla="*/ 2514 h 708"/>
                    <a:gd name="T84" fmla="*/ 316 w 692"/>
                    <a:gd name="T85" fmla="*/ 2617 h 708"/>
                    <a:gd name="T86" fmla="*/ 144 w 692"/>
                    <a:gd name="T87" fmla="*/ 2521 h 708"/>
                    <a:gd name="T88" fmla="*/ 50 w 692"/>
                    <a:gd name="T89" fmla="*/ 2397 h 708"/>
                    <a:gd name="T90" fmla="*/ 81 w 692"/>
                    <a:gd name="T91" fmla="*/ 2327 h 708"/>
                    <a:gd name="T92" fmla="*/ 81 w 692"/>
                    <a:gd name="T93" fmla="*/ 2219 h 708"/>
                    <a:gd name="T94" fmla="*/ 81 w 692"/>
                    <a:gd name="T95" fmla="*/ 2087 h 708"/>
                    <a:gd name="T96" fmla="*/ 46 w 692"/>
                    <a:gd name="T97" fmla="*/ 2008 h 708"/>
                    <a:gd name="T98" fmla="*/ 123 w 692"/>
                    <a:gd name="T99" fmla="*/ 1894 h 708"/>
                    <a:gd name="T100" fmla="*/ 173 w 692"/>
                    <a:gd name="T101" fmla="*/ 1750 h 708"/>
                    <a:gd name="T102" fmla="*/ 144 w 692"/>
                    <a:gd name="T103" fmla="*/ 1567 h 708"/>
                    <a:gd name="T104" fmla="*/ 183 w 692"/>
                    <a:gd name="T105" fmla="*/ 1425 h 708"/>
                    <a:gd name="T106" fmla="*/ 222 w 692"/>
                    <a:gd name="T107" fmla="*/ 1236 h 708"/>
                    <a:gd name="T108" fmla="*/ 364 w 692"/>
                    <a:gd name="T109" fmla="*/ 1121 h 708"/>
                    <a:gd name="T110" fmla="*/ 387 w 692"/>
                    <a:gd name="T111" fmla="*/ 981 h 708"/>
                    <a:gd name="T112" fmla="*/ 439 w 692"/>
                    <a:gd name="T113" fmla="*/ 855 h 708"/>
                    <a:gd name="T114" fmla="*/ 469 w 692"/>
                    <a:gd name="T115" fmla="*/ 687 h 708"/>
                    <a:gd name="T116" fmla="*/ 479 w 692"/>
                    <a:gd name="T117" fmla="*/ 559 h 708"/>
                    <a:gd name="T118" fmla="*/ 439 w 692"/>
                    <a:gd name="T119" fmla="*/ 442 h 708"/>
                    <a:gd name="T120" fmla="*/ 469 w 692"/>
                    <a:gd name="T121" fmla="*/ 333 h 708"/>
                    <a:gd name="T122" fmla="*/ 689 w 692"/>
                    <a:gd name="T123" fmla="*/ 2382 h 708"/>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692" h="708">
                      <a:moveTo>
                        <a:pt x="91" y="52"/>
                      </a:moveTo>
                      <a:lnTo>
                        <a:pt x="93" y="52"/>
                      </a:lnTo>
                      <a:lnTo>
                        <a:pt x="93" y="50"/>
                      </a:lnTo>
                      <a:lnTo>
                        <a:pt x="93" y="45"/>
                      </a:lnTo>
                      <a:lnTo>
                        <a:pt x="93" y="43"/>
                      </a:lnTo>
                      <a:lnTo>
                        <a:pt x="93" y="40"/>
                      </a:lnTo>
                      <a:lnTo>
                        <a:pt x="91" y="38"/>
                      </a:lnTo>
                      <a:lnTo>
                        <a:pt x="91" y="35"/>
                      </a:lnTo>
                      <a:lnTo>
                        <a:pt x="89" y="33"/>
                      </a:lnTo>
                      <a:lnTo>
                        <a:pt x="86" y="33"/>
                      </a:lnTo>
                      <a:lnTo>
                        <a:pt x="84" y="33"/>
                      </a:lnTo>
                      <a:lnTo>
                        <a:pt x="86" y="31"/>
                      </a:lnTo>
                      <a:lnTo>
                        <a:pt x="86" y="28"/>
                      </a:lnTo>
                      <a:lnTo>
                        <a:pt x="89" y="28"/>
                      </a:lnTo>
                      <a:lnTo>
                        <a:pt x="91" y="26"/>
                      </a:lnTo>
                      <a:lnTo>
                        <a:pt x="86" y="26"/>
                      </a:lnTo>
                      <a:lnTo>
                        <a:pt x="86" y="24"/>
                      </a:lnTo>
                      <a:lnTo>
                        <a:pt x="89" y="19"/>
                      </a:lnTo>
                      <a:lnTo>
                        <a:pt x="91" y="16"/>
                      </a:lnTo>
                      <a:lnTo>
                        <a:pt x="89" y="14"/>
                      </a:lnTo>
                      <a:lnTo>
                        <a:pt x="91" y="12"/>
                      </a:lnTo>
                      <a:lnTo>
                        <a:pt x="89" y="9"/>
                      </a:lnTo>
                      <a:lnTo>
                        <a:pt x="89" y="7"/>
                      </a:lnTo>
                      <a:lnTo>
                        <a:pt x="91" y="4"/>
                      </a:lnTo>
                      <a:lnTo>
                        <a:pt x="91" y="2"/>
                      </a:lnTo>
                      <a:lnTo>
                        <a:pt x="93" y="2"/>
                      </a:lnTo>
                      <a:lnTo>
                        <a:pt x="98" y="0"/>
                      </a:lnTo>
                      <a:lnTo>
                        <a:pt x="100" y="0"/>
                      </a:lnTo>
                      <a:lnTo>
                        <a:pt x="103" y="0"/>
                      </a:lnTo>
                      <a:lnTo>
                        <a:pt x="105" y="2"/>
                      </a:lnTo>
                      <a:lnTo>
                        <a:pt x="110" y="4"/>
                      </a:lnTo>
                      <a:lnTo>
                        <a:pt x="115" y="7"/>
                      </a:lnTo>
                      <a:lnTo>
                        <a:pt x="120" y="4"/>
                      </a:lnTo>
                      <a:lnTo>
                        <a:pt x="122" y="4"/>
                      </a:lnTo>
                      <a:lnTo>
                        <a:pt x="124" y="7"/>
                      </a:lnTo>
                      <a:lnTo>
                        <a:pt x="127" y="7"/>
                      </a:lnTo>
                      <a:lnTo>
                        <a:pt x="129" y="7"/>
                      </a:lnTo>
                      <a:lnTo>
                        <a:pt x="131" y="7"/>
                      </a:lnTo>
                      <a:lnTo>
                        <a:pt x="136" y="12"/>
                      </a:lnTo>
                      <a:lnTo>
                        <a:pt x="139" y="12"/>
                      </a:lnTo>
                      <a:lnTo>
                        <a:pt x="141" y="14"/>
                      </a:lnTo>
                      <a:lnTo>
                        <a:pt x="143" y="16"/>
                      </a:lnTo>
                      <a:lnTo>
                        <a:pt x="146" y="16"/>
                      </a:lnTo>
                      <a:lnTo>
                        <a:pt x="148" y="19"/>
                      </a:lnTo>
                      <a:lnTo>
                        <a:pt x="151" y="19"/>
                      </a:lnTo>
                      <a:lnTo>
                        <a:pt x="151" y="16"/>
                      </a:lnTo>
                      <a:lnTo>
                        <a:pt x="153" y="14"/>
                      </a:lnTo>
                      <a:lnTo>
                        <a:pt x="155" y="14"/>
                      </a:lnTo>
                      <a:lnTo>
                        <a:pt x="158" y="14"/>
                      </a:lnTo>
                      <a:lnTo>
                        <a:pt x="158" y="16"/>
                      </a:lnTo>
                      <a:lnTo>
                        <a:pt x="160" y="16"/>
                      </a:lnTo>
                      <a:lnTo>
                        <a:pt x="160" y="19"/>
                      </a:lnTo>
                      <a:lnTo>
                        <a:pt x="162" y="19"/>
                      </a:lnTo>
                      <a:lnTo>
                        <a:pt x="165" y="16"/>
                      </a:lnTo>
                      <a:lnTo>
                        <a:pt x="167" y="19"/>
                      </a:lnTo>
                      <a:lnTo>
                        <a:pt x="172" y="19"/>
                      </a:lnTo>
                      <a:lnTo>
                        <a:pt x="174" y="19"/>
                      </a:lnTo>
                      <a:lnTo>
                        <a:pt x="179" y="19"/>
                      </a:lnTo>
                      <a:lnTo>
                        <a:pt x="182" y="16"/>
                      </a:lnTo>
                      <a:lnTo>
                        <a:pt x="184" y="21"/>
                      </a:lnTo>
                      <a:lnTo>
                        <a:pt x="186" y="21"/>
                      </a:lnTo>
                      <a:lnTo>
                        <a:pt x="189" y="21"/>
                      </a:lnTo>
                      <a:lnTo>
                        <a:pt x="189" y="24"/>
                      </a:lnTo>
                      <a:lnTo>
                        <a:pt x="191" y="24"/>
                      </a:lnTo>
                      <a:lnTo>
                        <a:pt x="193" y="26"/>
                      </a:lnTo>
                      <a:lnTo>
                        <a:pt x="193" y="28"/>
                      </a:lnTo>
                      <a:lnTo>
                        <a:pt x="193" y="31"/>
                      </a:lnTo>
                      <a:lnTo>
                        <a:pt x="193" y="33"/>
                      </a:lnTo>
                      <a:lnTo>
                        <a:pt x="193" y="35"/>
                      </a:lnTo>
                      <a:lnTo>
                        <a:pt x="196" y="38"/>
                      </a:lnTo>
                      <a:lnTo>
                        <a:pt x="198" y="38"/>
                      </a:lnTo>
                      <a:lnTo>
                        <a:pt x="201" y="40"/>
                      </a:lnTo>
                      <a:lnTo>
                        <a:pt x="203" y="40"/>
                      </a:lnTo>
                      <a:lnTo>
                        <a:pt x="205" y="40"/>
                      </a:lnTo>
                      <a:lnTo>
                        <a:pt x="208" y="38"/>
                      </a:lnTo>
                      <a:lnTo>
                        <a:pt x="210" y="38"/>
                      </a:lnTo>
                      <a:lnTo>
                        <a:pt x="213" y="38"/>
                      </a:lnTo>
                      <a:lnTo>
                        <a:pt x="215" y="35"/>
                      </a:lnTo>
                      <a:lnTo>
                        <a:pt x="220" y="35"/>
                      </a:lnTo>
                      <a:lnTo>
                        <a:pt x="222" y="38"/>
                      </a:lnTo>
                      <a:lnTo>
                        <a:pt x="224" y="38"/>
                      </a:lnTo>
                      <a:lnTo>
                        <a:pt x="227" y="38"/>
                      </a:lnTo>
                      <a:lnTo>
                        <a:pt x="229" y="35"/>
                      </a:lnTo>
                      <a:lnTo>
                        <a:pt x="234" y="35"/>
                      </a:lnTo>
                      <a:lnTo>
                        <a:pt x="239" y="33"/>
                      </a:lnTo>
                      <a:lnTo>
                        <a:pt x="241" y="35"/>
                      </a:lnTo>
                      <a:lnTo>
                        <a:pt x="244" y="35"/>
                      </a:lnTo>
                      <a:lnTo>
                        <a:pt x="244" y="38"/>
                      </a:lnTo>
                      <a:lnTo>
                        <a:pt x="244" y="40"/>
                      </a:lnTo>
                      <a:lnTo>
                        <a:pt x="244" y="43"/>
                      </a:lnTo>
                      <a:lnTo>
                        <a:pt x="246" y="43"/>
                      </a:lnTo>
                      <a:lnTo>
                        <a:pt x="251" y="43"/>
                      </a:lnTo>
                      <a:lnTo>
                        <a:pt x="253" y="45"/>
                      </a:lnTo>
                      <a:lnTo>
                        <a:pt x="251" y="47"/>
                      </a:lnTo>
                      <a:lnTo>
                        <a:pt x="253" y="50"/>
                      </a:lnTo>
                      <a:lnTo>
                        <a:pt x="255" y="55"/>
                      </a:lnTo>
                      <a:lnTo>
                        <a:pt x="258" y="52"/>
                      </a:lnTo>
                      <a:lnTo>
                        <a:pt x="258" y="55"/>
                      </a:lnTo>
                      <a:lnTo>
                        <a:pt x="258" y="57"/>
                      </a:lnTo>
                      <a:lnTo>
                        <a:pt x="258" y="59"/>
                      </a:lnTo>
                      <a:lnTo>
                        <a:pt x="260" y="64"/>
                      </a:lnTo>
                      <a:lnTo>
                        <a:pt x="263" y="64"/>
                      </a:lnTo>
                      <a:lnTo>
                        <a:pt x="263" y="66"/>
                      </a:lnTo>
                      <a:lnTo>
                        <a:pt x="263" y="69"/>
                      </a:lnTo>
                      <a:lnTo>
                        <a:pt x="265" y="69"/>
                      </a:lnTo>
                      <a:lnTo>
                        <a:pt x="265" y="74"/>
                      </a:lnTo>
                      <a:lnTo>
                        <a:pt x="263" y="74"/>
                      </a:lnTo>
                      <a:lnTo>
                        <a:pt x="263" y="76"/>
                      </a:lnTo>
                      <a:lnTo>
                        <a:pt x="265" y="78"/>
                      </a:lnTo>
                      <a:lnTo>
                        <a:pt x="265" y="81"/>
                      </a:lnTo>
                      <a:lnTo>
                        <a:pt x="263" y="83"/>
                      </a:lnTo>
                      <a:lnTo>
                        <a:pt x="260" y="88"/>
                      </a:lnTo>
                      <a:lnTo>
                        <a:pt x="260" y="90"/>
                      </a:lnTo>
                      <a:lnTo>
                        <a:pt x="265" y="88"/>
                      </a:lnTo>
                      <a:lnTo>
                        <a:pt x="267" y="88"/>
                      </a:lnTo>
                      <a:lnTo>
                        <a:pt x="270" y="88"/>
                      </a:lnTo>
                      <a:lnTo>
                        <a:pt x="270" y="90"/>
                      </a:lnTo>
                      <a:lnTo>
                        <a:pt x="270" y="93"/>
                      </a:lnTo>
                      <a:lnTo>
                        <a:pt x="272" y="97"/>
                      </a:lnTo>
                      <a:lnTo>
                        <a:pt x="267" y="102"/>
                      </a:lnTo>
                      <a:lnTo>
                        <a:pt x="265" y="102"/>
                      </a:lnTo>
                      <a:lnTo>
                        <a:pt x="263" y="102"/>
                      </a:lnTo>
                      <a:lnTo>
                        <a:pt x="263" y="105"/>
                      </a:lnTo>
                      <a:lnTo>
                        <a:pt x="265" y="107"/>
                      </a:lnTo>
                      <a:lnTo>
                        <a:pt x="267" y="107"/>
                      </a:lnTo>
                      <a:lnTo>
                        <a:pt x="267" y="112"/>
                      </a:lnTo>
                      <a:lnTo>
                        <a:pt x="270" y="112"/>
                      </a:lnTo>
                      <a:lnTo>
                        <a:pt x="267" y="114"/>
                      </a:lnTo>
                      <a:lnTo>
                        <a:pt x="267" y="116"/>
                      </a:lnTo>
                      <a:lnTo>
                        <a:pt x="270" y="116"/>
                      </a:lnTo>
                      <a:lnTo>
                        <a:pt x="267" y="116"/>
                      </a:lnTo>
                      <a:lnTo>
                        <a:pt x="270" y="119"/>
                      </a:lnTo>
                      <a:lnTo>
                        <a:pt x="272" y="119"/>
                      </a:lnTo>
                      <a:lnTo>
                        <a:pt x="275" y="119"/>
                      </a:lnTo>
                      <a:lnTo>
                        <a:pt x="277" y="121"/>
                      </a:lnTo>
                      <a:lnTo>
                        <a:pt x="279" y="119"/>
                      </a:lnTo>
                      <a:lnTo>
                        <a:pt x="284" y="121"/>
                      </a:lnTo>
                      <a:lnTo>
                        <a:pt x="286" y="121"/>
                      </a:lnTo>
                      <a:lnTo>
                        <a:pt x="294" y="119"/>
                      </a:lnTo>
                      <a:lnTo>
                        <a:pt x="294" y="116"/>
                      </a:lnTo>
                      <a:lnTo>
                        <a:pt x="294" y="114"/>
                      </a:lnTo>
                      <a:lnTo>
                        <a:pt x="294" y="112"/>
                      </a:lnTo>
                      <a:lnTo>
                        <a:pt x="296" y="112"/>
                      </a:lnTo>
                      <a:lnTo>
                        <a:pt x="298" y="114"/>
                      </a:lnTo>
                      <a:lnTo>
                        <a:pt x="301" y="109"/>
                      </a:lnTo>
                      <a:lnTo>
                        <a:pt x="303" y="109"/>
                      </a:lnTo>
                      <a:lnTo>
                        <a:pt x="308" y="109"/>
                      </a:lnTo>
                      <a:lnTo>
                        <a:pt x="310" y="109"/>
                      </a:lnTo>
                      <a:lnTo>
                        <a:pt x="313" y="109"/>
                      </a:lnTo>
                      <a:lnTo>
                        <a:pt x="313" y="107"/>
                      </a:lnTo>
                      <a:lnTo>
                        <a:pt x="315" y="109"/>
                      </a:lnTo>
                      <a:lnTo>
                        <a:pt x="315" y="107"/>
                      </a:lnTo>
                      <a:lnTo>
                        <a:pt x="317" y="105"/>
                      </a:lnTo>
                      <a:lnTo>
                        <a:pt x="315" y="105"/>
                      </a:lnTo>
                      <a:lnTo>
                        <a:pt x="317" y="105"/>
                      </a:lnTo>
                      <a:lnTo>
                        <a:pt x="315" y="100"/>
                      </a:lnTo>
                      <a:lnTo>
                        <a:pt x="317" y="97"/>
                      </a:lnTo>
                      <a:lnTo>
                        <a:pt x="320" y="100"/>
                      </a:lnTo>
                      <a:lnTo>
                        <a:pt x="322" y="100"/>
                      </a:lnTo>
                      <a:lnTo>
                        <a:pt x="325" y="100"/>
                      </a:lnTo>
                      <a:lnTo>
                        <a:pt x="327" y="97"/>
                      </a:lnTo>
                      <a:lnTo>
                        <a:pt x="329" y="95"/>
                      </a:lnTo>
                      <a:lnTo>
                        <a:pt x="332" y="100"/>
                      </a:lnTo>
                      <a:lnTo>
                        <a:pt x="337" y="97"/>
                      </a:lnTo>
                      <a:lnTo>
                        <a:pt x="337" y="100"/>
                      </a:lnTo>
                      <a:lnTo>
                        <a:pt x="339" y="100"/>
                      </a:lnTo>
                      <a:lnTo>
                        <a:pt x="341" y="100"/>
                      </a:lnTo>
                      <a:lnTo>
                        <a:pt x="346" y="100"/>
                      </a:lnTo>
                      <a:lnTo>
                        <a:pt x="348" y="100"/>
                      </a:lnTo>
                      <a:lnTo>
                        <a:pt x="351" y="102"/>
                      </a:lnTo>
                      <a:lnTo>
                        <a:pt x="353" y="100"/>
                      </a:lnTo>
                      <a:lnTo>
                        <a:pt x="356" y="102"/>
                      </a:lnTo>
                      <a:lnTo>
                        <a:pt x="358" y="105"/>
                      </a:lnTo>
                      <a:lnTo>
                        <a:pt x="360" y="107"/>
                      </a:lnTo>
                      <a:lnTo>
                        <a:pt x="363" y="107"/>
                      </a:lnTo>
                      <a:lnTo>
                        <a:pt x="365" y="107"/>
                      </a:lnTo>
                      <a:lnTo>
                        <a:pt x="368" y="109"/>
                      </a:lnTo>
                      <a:lnTo>
                        <a:pt x="368" y="112"/>
                      </a:lnTo>
                      <a:lnTo>
                        <a:pt x="370" y="109"/>
                      </a:lnTo>
                      <a:lnTo>
                        <a:pt x="375" y="109"/>
                      </a:lnTo>
                      <a:lnTo>
                        <a:pt x="377" y="109"/>
                      </a:lnTo>
                      <a:lnTo>
                        <a:pt x="379" y="109"/>
                      </a:lnTo>
                      <a:lnTo>
                        <a:pt x="379" y="112"/>
                      </a:lnTo>
                      <a:lnTo>
                        <a:pt x="379" y="116"/>
                      </a:lnTo>
                      <a:lnTo>
                        <a:pt x="382" y="116"/>
                      </a:lnTo>
                      <a:lnTo>
                        <a:pt x="384" y="116"/>
                      </a:lnTo>
                      <a:lnTo>
                        <a:pt x="384" y="121"/>
                      </a:lnTo>
                      <a:lnTo>
                        <a:pt x="384" y="124"/>
                      </a:lnTo>
                      <a:lnTo>
                        <a:pt x="384" y="126"/>
                      </a:lnTo>
                      <a:lnTo>
                        <a:pt x="387" y="128"/>
                      </a:lnTo>
                      <a:lnTo>
                        <a:pt x="387" y="131"/>
                      </a:lnTo>
                      <a:lnTo>
                        <a:pt x="389" y="133"/>
                      </a:lnTo>
                      <a:lnTo>
                        <a:pt x="391" y="136"/>
                      </a:lnTo>
                      <a:lnTo>
                        <a:pt x="394" y="136"/>
                      </a:lnTo>
                      <a:lnTo>
                        <a:pt x="394" y="138"/>
                      </a:lnTo>
                      <a:lnTo>
                        <a:pt x="396" y="138"/>
                      </a:lnTo>
                      <a:lnTo>
                        <a:pt x="399" y="138"/>
                      </a:lnTo>
                      <a:lnTo>
                        <a:pt x="401" y="136"/>
                      </a:lnTo>
                      <a:lnTo>
                        <a:pt x="408" y="136"/>
                      </a:lnTo>
                      <a:lnTo>
                        <a:pt x="410" y="133"/>
                      </a:lnTo>
                      <a:lnTo>
                        <a:pt x="413" y="133"/>
                      </a:lnTo>
                      <a:lnTo>
                        <a:pt x="413" y="131"/>
                      </a:lnTo>
                      <a:lnTo>
                        <a:pt x="415" y="131"/>
                      </a:lnTo>
                      <a:lnTo>
                        <a:pt x="418" y="128"/>
                      </a:lnTo>
                      <a:lnTo>
                        <a:pt x="420" y="128"/>
                      </a:lnTo>
                      <a:lnTo>
                        <a:pt x="420" y="126"/>
                      </a:lnTo>
                      <a:lnTo>
                        <a:pt x="420" y="124"/>
                      </a:lnTo>
                      <a:lnTo>
                        <a:pt x="420" y="119"/>
                      </a:lnTo>
                      <a:lnTo>
                        <a:pt x="422" y="119"/>
                      </a:lnTo>
                      <a:lnTo>
                        <a:pt x="425" y="116"/>
                      </a:lnTo>
                      <a:lnTo>
                        <a:pt x="427" y="114"/>
                      </a:lnTo>
                      <a:lnTo>
                        <a:pt x="430" y="114"/>
                      </a:lnTo>
                      <a:lnTo>
                        <a:pt x="432" y="114"/>
                      </a:lnTo>
                      <a:lnTo>
                        <a:pt x="434" y="116"/>
                      </a:lnTo>
                      <a:lnTo>
                        <a:pt x="437" y="116"/>
                      </a:lnTo>
                      <a:lnTo>
                        <a:pt x="439" y="116"/>
                      </a:lnTo>
                      <a:lnTo>
                        <a:pt x="441" y="114"/>
                      </a:lnTo>
                      <a:lnTo>
                        <a:pt x="444" y="112"/>
                      </a:lnTo>
                      <a:lnTo>
                        <a:pt x="446" y="112"/>
                      </a:lnTo>
                      <a:lnTo>
                        <a:pt x="449" y="112"/>
                      </a:lnTo>
                      <a:lnTo>
                        <a:pt x="449" y="109"/>
                      </a:lnTo>
                      <a:lnTo>
                        <a:pt x="451" y="109"/>
                      </a:lnTo>
                      <a:lnTo>
                        <a:pt x="453" y="109"/>
                      </a:lnTo>
                      <a:lnTo>
                        <a:pt x="456" y="112"/>
                      </a:lnTo>
                      <a:lnTo>
                        <a:pt x="458" y="112"/>
                      </a:lnTo>
                      <a:lnTo>
                        <a:pt x="461" y="112"/>
                      </a:lnTo>
                      <a:lnTo>
                        <a:pt x="463" y="112"/>
                      </a:lnTo>
                      <a:lnTo>
                        <a:pt x="465" y="112"/>
                      </a:lnTo>
                      <a:lnTo>
                        <a:pt x="465" y="114"/>
                      </a:lnTo>
                      <a:lnTo>
                        <a:pt x="468" y="114"/>
                      </a:lnTo>
                      <a:lnTo>
                        <a:pt x="470" y="114"/>
                      </a:lnTo>
                      <a:lnTo>
                        <a:pt x="470" y="116"/>
                      </a:lnTo>
                      <a:lnTo>
                        <a:pt x="472" y="116"/>
                      </a:lnTo>
                      <a:lnTo>
                        <a:pt x="477" y="119"/>
                      </a:lnTo>
                      <a:lnTo>
                        <a:pt x="480" y="119"/>
                      </a:lnTo>
                      <a:lnTo>
                        <a:pt x="482" y="119"/>
                      </a:lnTo>
                      <a:lnTo>
                        <a:pt x="487" y="121"/>
                      </a:lnTo>
                      <a:lnTo>
                        <a:pt x="489" y="119"/>
                      </a:lnTo>
                      <a:lnTo>
                        <a:pt x="492" y="121"/>
                      </a:lnTo>
                      <a:lnTo>
                        <a:pt x="492" y="124"/>
                      </a:lnTo>
                      <a:lnTo>
                        <a:pt x="494" y="126"/>
                      </a:lnTo>
                      <a:lnTo>
                        <a:pt x="496" y="126"/>
                      </a:lnTo>
                      <a:lnTo>
                        <a:pt x="496" y="128"/>
                      </a:lnTo>
                      <a:lnTo>
                        <a:pt x="499" y="128"/>
                      </a:lnTo>
                      <a:lnTo>
                        <a:pt x="501" y="133"/>
                      </a:lnTo>
                      <a:lnTo>
                        <a:pt x="503" y="136"/>
                      </a:lnTo>
                      <a:lnTo>
                        <a:pt x="506" y="133"/>
                      </a:lnTo>
                      <a:lnTo>
                        <a:pt x="511" y="136"/>
                      </a:lnTo>
                      <a:lnTo>
                        <a:pt x="513" y="136"/>
                      </a:lnTo>
                      <a:lnTo>
                        <a:pt x="515" y="136"/>
                      </a:lnTo>
                      <a:lnTo>
                        <a:pt x="518" y="136"/>
                      </a:lnTo>
                      <a:lnTo>
                        <a:pt x="518" y="133"/>
                      </a:lnTo>
                      <a:lnTo>
                        <a:pt x="518" y="131"/>
                      </a:lnTo>
                      <a:lnTo>
                        <a:pt x="523" y="128"/>
                      </a:lnTo>
                      <a:lnTo>
                        <a:pt x="525" y="128"/>
                      </a:lnTo>
                      <a:lnTo>
                        <a:pt x="527" y="131"/>
                      </a:lnTo>
                      <a:lnTo>
                        <a:pt x="532" y="131"/>
                      </a:lnTo>
                      <a:lnTo>
                        <a:pt x="534" y="131"/>
                      </a:lnTo>
                      <a:lnTo>
                        <a:pt x="537" y="131"/>
                      </a:lnTo>
                      <a:lnTo>
                        <a:pt x="539" y="131"/>
                      </a:lnTo>
                      <a:lnTo>
                        <a:pt x="542" y="131"/>
                      </a:lnTo>
                      <a:lnTo>
                        <a:pt x="542" y="133"/>
                      </a:lnTo>
                      <a:lnTo>
                        <a:pt x="544" y="133"/>
                      </a:lnTo>
                      <a:lnTo>
                        <a:pt x="546" y="131"/>
                      </a:lnTo>
                      <a:lnTo>
                        <a:pt x="546" y="128"/>
                      </a:lnTo>
                      <a:lnTo>
                        <a:pt x="544" y="126"/>
                      </a:lnTo>
                      <a:lnTo>
                        <a:pt x="542" y="124"/>
                      </a:lnTo>
                      <a:lnTo>
                        <a:pt x="542" y="121"/>
                      </a:lnTo>
                      <a:lnTo>
                        <a:pt x="539" y="119"/>
                      </a:lnTo>
                      <a:lnTo>
                        <a:pt x="542" y="119"/>
                      </a:lnTo>
                      <a:lnTo>
                        <a:pt x="544" y="119"/>
                      </a:lnTo>
                      <a:lnTo>
                        <a:pt x="544" y="116"/>
                      </a:lnTo>
                      <a:lnTo>
                        <a:pt x="544" y="114"/>
                      </a:lnTo>
                      <a:lnTo>
                        <a:pt x="546" y="112"/>
                      </a:lnTo>
                      <a:lnTo>
                        <a:pt x="549" y="112"/>
                      </a:lnTo>
                      <a:lnTo>
                        <a:pt x="549" y="109"/>
                      </a:lnTo>
                      <a:lnTo>
                        <a:pt x="551" y="109"/>
                      </a:lnTo>
                      <a:lnTo>
                        <a:pt x="554" y="107"/>
                      </a:lnTo>
                      <a:lnTo>
                        <a:pt x="558" y="107"/>
                      </a:lnTo>
                      <a:lnTo>
                        <a:pt x="563" y="105"/>
                      </a:lnTo>
                      <a:lnTo>
                        <a:pt x="563" y="107"/>
                      </a:lnTo>
                      <a:lnTo>
                        <a:pt x="565" y="109"/>
                      </a:lnTo>
                      <a:lnTo>
                        <a:pt x="568" y="109"/>
                      </a:lnTo>
                      <a:lnTo>
                        <a:pt x="568" y="107"/>
                      </a:lnTo>
                      <a:lnTo>
                        <a:pt x="573" y="107"/>
                      </a:lnTo>
                      <a:lnTo>
                        <a:pt x="573" y="102"/>
                      </a:lnTo>
                      <a:lnTo>
                        <a:pt x="575" y="102"/>
                      </a:lnTo>
                      <a:lnTo>
                        <a:pt x="575" y="100"/>
                      </a:lnTo>
                      <a:lnTo>
                        <a:pt x="577" y="100"/>
                      </a:lnTo>
                      <a:lnTo>
                        <a:pt x="580" y="97"/>
                      </a:lnTo>
                      <a:lnTo>
                        <a:pt x="580" y="95"/>
                      </a:lnTo>
                      <a:lnTo>
                        <a:pt x="585" y="95"/>
                      </a:lnTo>
                      <a:lnTo>
                        <a:pt x="587" y="93"/>
                      </a:lnTo>
                      <a:lnTo>
                        <a:pt x="587" y="90"/>
                      </a:lnTo>
                      <a:lnTo>
                        <a:pt x="589" y="93"/>
                      </a:lnTo>
                      <a:lnTo>
                        <a:pt x="592" y="93"/>
                      </a:lnTo>
                      <a:lnTo>
                        <a:pt x="594" y="95"/>
                      </a:lnTo>
                      <a:lnTo>
                        <a:pt x="599" y="93"/>
                      </a:lnTo>
                      <a:lnTo>
                        <a:pt x="599" y="90"/>
                      </a:lnTo>
                      <a:lnTo>
                        <a:pt x="601" y="88"/>
                      </a:lnTo>
                      <a:lnTo>
                        <a:pt x="604" y="85"/>
                      </a:lnTo>
                      <a:lnTo>
                        <a:pt x="606" y="88"/>
                      </a:lnTo>
                      <a:lnTo>
                        <a:pt x="608" y="90"/>
                      </a:lnTo>
                      <a:lnTo>
                        <a:pt x="611" y="88"/>
                      </a:lnTo>
                      <a:lnTo>
                        <a:pt x="613" y="88"/>
                      </a:lnTo>
                      <a:lnTo>
                        <a:pt x="616" y="88"/>
                      </a:lnTo>
                      <a:lnTo>
                        <a:pt x="618" y="88"/>
                      </a:lnTo>
                      <a:lnTo>
                        <a:pt x="620" y="88"/>
                      </a:lnTo>
                      <a:lnTo>
                        <a:pt x="623" y="85"/>
                      </a:lnTo>
                      <a:lnTo>
                        <a:pt x="625" y="85"/>
                      </a:lnTo>
                      <a:lnTo>
                        <a:pt x="627" y="90"/>
                      </a:lnTo>
                      <a:lnTo>
                        <a:pt x="627" y="93"/>
                      </a:lnTo>
                      <a:lnTo>
                        <a:pt x="630" y="95"/>
                      </a:lnTo>
                      <a:lnTo>
                        <a:pt x="632" y="95"/>
                      </a:lnTo>
                      <a:lnTo>
                        <a:pt x="632" y="97"/>
                      </a:lnTo>
                      <a:lnTo>
                        <a:pt x="635" y="100"/>
                      </a:lnTo>
                      <a:lnTo>
                        <a:pt x="637" y="100"/>
                      </a:lnTo>
                      <a:lnTo>
                        <a:pt x="639" y="100"/>
                      </a:lnTo>
                      <a:lnTo>
                        <a:pt x="639" y="97"/>
                      </a:lnTo>
                      <a:lnTo>
                        <a:pt x="644" y="95"/>
                      </a:lnTo>
                      <a:lnTo>
                        <a:pt x="644" y="97"/>
                      </a:lnTo>
                      <a:lnTo>
                        <a:pt x="647" y="95"/>
                      </a:lnTo>
                      <a:lnTo>
                        <a:pt x="649" y="97"/>
                      </a:lnTo>
                      <a:lnTo>
                        <a:pt x="651" y="95"/>
                      </a:lnTo>
                      <a:lnTo>
                        <a:pt x="654" y="95"/>
                      </a:lnTo>
                      <a:lnTo>
                        <a:pt x="656" y="95"/>
                      </a:lnTo>
                      <a:lnTo>
                        <a:pt x="654" y="95"/>
                      </a:lnTo>
                      <a:lnTo>
                        <a:pt x="654" y="97"/>
                      </a:lnTo>
                      <a:lnTo>
                        <a:pt x="654" y="100"/>
                      </a:lnTo>
                      <a:lnTo>
                        <a:pt x="656" y="102"/>
                      </a:lnTo>
                      <a:lnTo>
                        <a:pt x="654" y="102"/>
                      </a:lnTo>
                      <a:lnTo>
                        <a:pt x="654" y="105"/>
                      </a:lnTo>
                      <a:lnTo>
                        <a:pt x="651" y="105"/>
                      </a:lnTo>
                      <a:lnTo>
                        <a:pt x="654" y="105"/>
                      </a:lnTo>
                      <a:lnTo>
                        <a:pt x="654" y="107"/>
                      </a:lnTo>
                      <a:lnTo>
                        <a:pt x="651" y="109"/>
                      </a:lnTo>
                      <a:lnTo>
                        <a:pt x="654" y="109"/>
                      </a:lnTo>
                      <a:lnTo>
                        <a:pt x="654" y="112"/>
                      </a:lnTo>
                      <a:lnTo>
                        <a:pt x="654" y="114"/>
                      </a:lnTo>
                      <a:lnTo>
                        <a:pt x="654" y="116"/>
                      </a:lnTo>
                      <a:lnTo>
                        <a:pt x="654" y="114"/>
                      </a:lnTo>
                      <a:lnTo>
                        <a:pt x="656" y="116"/>
                      </a:lnTo>
                      <a:lnTo>
                        <a:pt x="654" y="116"/>
                      </a:lnTo>
                      <a:lnTo>
                        <a:pt x="656" y="119"/>
                      </a:lnTo>
                      <a:lnTo>
                        <a:pt x="654" y="119"/>
                      </a:lnTo>
                      <a:lnTo>
                        <a:pt x="656" y="119"/>
                      </a:lnTo>
                      <a:lnTo>
                        <a:pt x="658" y="121"/>
                      </a:lnTo>
                      <a:lnTo>
                        <a:pt x="661" y="121"/>
                      </a:lnTo>
                      <a:lnTo>
                        <a:pt x="661" y="124"/>
                      </a:lnTo>
                      <a:lnTo>
                        <a:pt x="663" y="126"/>
                      </a:lnTo>
                      <a:lnTo>
                        <a:pt x="663" y="124"/>
                      </a:lnTo>
                      <a:lnTo>
                        <a:pt x="663" y="121"/>
                      </a:lnTo>
                      <a:lnTo>
                        <a:pt x="666" y="121"/>
                      </a:lnTo>
                      <a:lnTo>
                        <a:pt x="666" y="124"/>
                      </a:lnTo>
                      <a:lnTo>
                        <a:pt x="666" y="121"/>
                      </a:lnTo>
                      <a:lnTo>
                        <a:pt x="668" y="121"/>
                      </a:lnTo>
                      <a:lnTo>
                        <a:pt x="670" y="121"/>
                      </a:lnTo>
                      <a:lnTo>
                        <a:pt x="673" y="121"/>
                      </a:lnTo>
                      <a:lnTo>
                        <a:pt x="673" y="124"/>
                      </a:lnTo>
                      <a:lnTo>
                        <a:pt x="675" y="124"/>
                      </a:lnTo>
                      <a:lnTo>
                        <a:pt x="675" y="126"/>
                      </a:lnTo>
                      <a:lnTo>
                        <a:pt x="675" y="124"/>
                      </a:lnTo>
                      <a:lnTo>
                        <a:pt x="678" y="124"/>
                      </a:lnTo>
                      <a:lnTo>
                        <a:pt x="680" y="124"/>
                      </a:lnTo>
                      <a:lnTo>
                        <a:pt x="682" y="124"/>
                      </a:lnTo>
                      <a:lnTo>
                        <a:pt x="682" y="126"/>
                      </a:lnTo>
                      <a:lnTo>
                        <a:pt x="685" y="126"/>
                      </a:lnTo>
                      <a:lnTo>
                        <a:pt x="687" y="126"/>
                      </a:lnTo>
                      <a:lnTo>
                        <a:pt x="690" y="128"/>
                      </a:lnTo>
                      <a:lnTo>
                        <a:pt x="690" y="126"/>
                      </a:lnTo>
                      <a:lnTo>
                        <a:pt x="692" y="128"/>
                      </a:lnTo>
                      <a:lnTo>
                        <a:pt x="690" y="128"/>
                      </a:lnTo>
                      <a:lnTo>
                        <a:pt x="692" y="131"/>
                      </a:lnTo>
                      <a:lnTo>
                        <a:pt x="690" y="128"/>
                      </a:lnTo>
                      <a:lnTo>
                        <a:pt x="690" y="131"/>
                      </a:lnTo>
                      <a:lnTo>
                        <a:pt x="687" y="131"/>
                      </a:lnTo>
                      <a:lnTo>
                        <a:pt x="687" y="133"/>
                      </a:lnTo>
                      <a:lnTo>
                        <a:pt x="685" y="133"/>
                      </a:lnTo>
                      <a:lnTo>
                        <a:pt x="685" y="138"/>
                      </a:lnTo>
                      <a:lnTo>
                        <a:pt x="687" y="138"/>
                      </a:lnTo>
                      <a:lnTo>
                        <a:pt x="685" y="140"/>
                      </a:lnTo>
                      <a:lnTo>
                        <a:pt x="682" y="138"/>
                      </a:lnTo>
                      <a:lnTo>
                        <a:pt x="685" y="145"/>
                      </a:lnTo>
                      <a:lnTo>
                        <a:pt x="682" y="150"/>
                      </a:lnTo>
                      <a:lnTo>
                        <a:pt x="678" y="150"/>
                      </a:lnTo>
                      <a:lnTo>
                        <a:pt x="678" y="152"/>
                      </a:lnTo>
                      <a:lnTo>
                        <a:pt x="680" y="152"/>
                      </a:lnTo>
                      <a:lnTo>
                        <a:pt x="680" y="155"/>
                      </a:lnTo>
                      <a:lnTo>
                        <a:pt x="678" y="152"/>
                      </a:lnTo>
                      <a:lnTo>
                        <a:pt x="675" y="150"/>
                      </a:lnTo>
                      <a:lnTo>
                        <a:pt x="675" y="152"/>
                      </a:lnTo>
                      <a:lnTo>
                        <a:pt x="673" y="150"/>
                      </a:lnTo>
                      <a:lnTo>
                        <a:pt x="673" y="152"/>
                      </a:lnTo>
                      <a:lnTo>
                        <a:pt x="670" y="157"/>
                      </a:lnTo>
                      <a:lnTo>
                        <a:pt x="666" y="152"/>
                      </a:lnTo>
                      <a:lnTo>
                        <a:pt x="661" y="152"/>
                      </a:lnTo>
                      <a:lnTo>
                        <a:pt x="661" y="150"/>
                      </a:lnTo>
                      <a:lnTo>
                        <a:pt x="658" y="147"/>
                      </a:lnTo>
                      <a:lnTo>
                        <a:pt x="656" y="147"/>
                      </a:lnTo>
                      <a:lnTo>
                        <a:pt x="649" y="155"/>
                      </a:lnTo>
                      <a:lnTo>
                        <a:pt x="647" y="167"/>
                      </a:lnTo>
                      <a:lnTo>
                        <a:pt x="647" y="178"/>
                      </a:lnTo>
                      <a:lnTo>
                        <a:pt x="651" y="188"/>
                      </a:lnTo>
                      <a:lnTo>
                        <a:pt x="654" y="190"/>
                      </a:lnTo>
                      <a:lnTo>
                        <a:pt x="654" y="193"/>
                      </a:lnTo>
                      <a:lnTo>
                        <a:pt x="658" y="190"/>
                      </a:lnTo>
                      <a:lnTo>
                        <a:pt x="663" y="193"/>
                      </a:lnTo>
                      <a:lnTo>
                        <a:pt x="661" y="195"/>
                      </a:lnTo>
                      <a:lnTo>
                        <a:pt x="666" y="195"/>
                      </a:lnTo>
                      <a:lnTo>
                        <a:pt x="668" y="202"/>
                      </a:lnTo>
                      <a:lnTo>
                        <a:pt x="670" y="202"/>
                      </a:lnTo>
                      <a:lnTo>
                        <a:pt x="668" y="202"/>
                      </a:lnTo>
                      <a:lnTo>
                        <a:pt x="673" y="205"/>
                      </a:lnTo>
                      <a:lnTo>
                        <a:pt x="673" y="209"/>
                      </a:lnTo>
                      <a:lnTo>
                        <a:pt x="670" y="209"/>
                      </a:lnTo>
                      <a:lnTo>
                        <a:pt x="668" y="212"/>
                      </a:lnTo>
                      <a:lnTo>
                        <a:pt x="670" y="224"/>
                      </a:lnTo>
                      <a:lnTo>
                        <a:pt x="668" y="224"/>
                      </a:lnTo>
                      <a:lnTo>
                        <a:pt x="670" y="226"/>
                      </a:lnTo>
                      <a:lnTo>
                        <a:pt x="670" y="224"/>
                      </a:lnTo>
                      <a:lnTo>
                        <a:pt x="673" y="236"/>
                      </a:lnTo>
                      <a:lnTo>
                        <a:pt x="678" y="233"/>
                      </a:lnTo>
                      <a:lnTo>
                        <a:pt x="678" y="236"/>
                      </a:lnTo>
                      <a:lnTo>
                        <a:pt x="678" y="238"/>
                      </a:lnTo>
                      <a:lnTo>
                        <a:pt x="680" y="238"/>
                      </a:lnTo>
                      <a:lnTo>
                        <a:pt x="678" y="240"/>
                      </a:lnTo>
                      <a:lnTo>
                        <a:pt x="680" y="240"/>
                      </a:lnTo>
                      <a:lnTo>
                        <a:pt x="675" y="245"/>
                      </a:lnTo>
                      <a:lnTo>
                        <a:pt x="678" y="245"/>
                      </a:lnTo>
                      <a:lnTo>
                        <a:pt x="678" y="248"/>
                      </a:lnTo>
                      <a:lnTo>
                        <a:pt x="678" y="250"/>
                      </a:lnTo>
                      <a:lnTo>
                        <a:pt x="675" y="252"/>
                      </a:lnTo>
                      <a:lnTo>
                        <a:pt x="675" y="255"/>
                      </a:lnTo>
                      <a:lnTo>
                        <a:pt x="675" y="257"/>
                      </a:lnTo>
                      <a:lnTo>
                        <a:pt x="675" y="259"/>
                      </a:lnTo>
                      <a:lnTo>
                        <a:pt x="673" y="259"/>
                      </a:lnTo>
                      <a:lnTo>
                        <a:pt x="670" y="259"/>
                      </a:lnTo>
                      <a:lnTo>
                        <a:pt x="668" y="262"/>
                      </a:lnTo>
                      <a:lnTo>
                        <a:pt x="668" y="267"/>
                      </a:lnTo>
                      <a:lnTo>
                        <a:pt x="666" y="269"/>
                      </a:lnTo>
                      <a:lnTo>
                        <a:pt x="663" y="269"/>
                      </a:lnTo>
                      <a:lnTo>
                        <a:pt x="661" y="271"/>
                      </a:lnTo>
                      <a:lnTo>
                        <a:pt x="661" y="274"/>
                      </a:lnTo>
                      <a:lnTo>
                        <a:pt x="658" y="274"/>
                      </a:lnTo>
                      <a:lnTo>
                        <a:pt x="658" y="276"/>
                      </a:lnTo>
                      <a:lnTo>
                        <a:pt x="656" y="276"/>
                      </a:lnTo>
                      <a:lnTo>
                        <a:pt x="658" y="276"/>
                      </a:lnTo>
                      <a:lnTo>
                        <a:pt x="656" y="274"/>
                      </a:lnTo>
                      <a:lnTo>
                        <a:pt x="651" y="276"/>
                      </a:lnTo>
                      <a:lnTo>
                        <a:pt x="651" y="279"/>
                      </a:lnTo>
                      <a:lnTo>
                        <a:pt x="647" y="283"/>
                      </a:lnTo>
                      <a:lnTo>
                        <a:pt x="647" y="290"/>
                      </a:lnTo>
                      <a:lnTo>
                        <a:pt x="644" y="293"/>
                      </a:lnTo>
                      <a:lnTo>
                        <a:pt x="639" y="293"/>
                      </a:lnTo>
                      <a:lnTo>
                        <a:pt x="639" y="298"/>
                      </a:lnTo>
                      <a:lnTo>
                        <a:pt x="637" y="295"/>
                      </a:lnTo>
                      <a:lnTo>
                        <a:pt x="637" y="298"/>
                      </a:lnTo>
                      <a:lnTo>
                        <a:pt x="635" y="298"/>
                      </a:lnTo>
                      <a:lnTo>
                        <a:pt x="625" y="305"/>
                      </a:lnTo>
                      <a:lnTo>
                        <a:pt x="623" y="310"/>
                      </a:lnTo>
                      <a:lnTo>
                        <a:pt x="620" y="310"/>
                      </a:lnTo>
                      <a:lnTo>
                        <a:pt x="620" y="312"/>
                      </a:lnTo>
                      <a:lnTo>
                        <a:pt x="618" y="317"/>
                      </a:lnTo>
                      <a:lnTo>
                        <a:pt x="613" y="319"/>
                      </a:lnTo>
                      <a:lnTo>
                        <a:pt x="611" y="319"/>
                      </a:lnTo>
                      <a:lnTo>
                        <a:pt x="606" y="321"/>
                      </a:lnTo>
                      <a:lnTo>
                        <a:pt x="599" y="324"/>
                      </a:lnTo>
                      <a:lnTo>
                        <a:pt x="592" y="326"/>
                      </a:lnTo>
                      <a:lnTo>
                        <a:pt x="589" y="331"/>
                      </a:lnTo>
                      <a:lnTo>
                        <a:pt x="585" y="333"/>
                      </a:lnTo>
                      <a:lnTo>
                        <a:pt x="582" y="341"/>
                      </a:lnTo>
                      <a:lnTo>
                        <a:pt x="577" y="341"/>
                      </a:lnTo>
                      <a:lnTo>
                        <a:pt x="570" y="348"/>
                      </a:lnTo>
                      <a:lnTo>
                        <a:pt x="537" y="362"/>
                      </a:lnTo>
                      <a:lnTo>
                        <a:pt x="534" y="364"/>
                      </a:lnTo>
                      <a:lnTo>
                        <a:pt x="532" y="367"/>
                      </a:lnTo>
                      <a:lnTo>
                        <a:pt x="525" y="371"/>
                      </a:lnTo>
                      <a:lnTo>
                        <a:pt x="513" y="376"/>
                      </a:lnTo>
                      <a:lnTo>
                        <a:pt x="496" y="393"/>
                      </a:lnTo>
                      <a:lnTo>
                        <a:pt x="472" y="402"/>
                      </a:lnTo>
                      <a:lnTo>
                        <a:pt x="468" y="410"/>
                      </a:lnTo>
                      <a:lnTo>
                        <a:pt x="465" y="414"/>
                      </a:lnTo>
                      <a:lnTo>
                        <a:pt x="458" y="426"/>
                      </a:lnTo>
                      <a:lnTo>
                        <a:pt x="451" y="441"/>
                      </a:lnTo>
                      <a:lnTo>
                        <a:pt x="451" y="438"/>
                      </a:lnTo>
                      <a:lnTo>
                        <a:pt x="453" y="433"/>
                      </a:lnTo>
                      <a:lnTo>
                        <a:pt x="453" y="429"/>
                      </a:lnTo>
                      <a:lnTo>
                        <a:pt x="453" y="431"/>
                      </a:lnTo>
                      <a:lnTo>
                        <a:pt x="453" y="429"/>
                      </a:lnTo>
                      <a:lnTo>
                        <a:pt x="453" y="431"/>
                      </a:lnTo>
                      <a:lnTo>
                        <a:pt x="451" y="431"/>
                      </a:lnTo>
                      <a:lnTo>
                        <a:pt x="453" y="433"/>
                      </a:lnTo>
                      <a:lnTo>
                        <a:pt x="451" y="433"/>
                      </a:lnTo>
                      <a:lnTo>
                        <a:pt x="453" y="436"/>
                      </a:lnTo>
                      <a:lnTo>
                        <a:pt x="451" y="436"/>
                      </a:lnTo>
                      <a:lnTo>
                        <a:pt x="449" y="438"/>
                      </a:lnTo>
                      <a:lnTo>
                        <a:pt x="449" y="441"/>
                      </a:lnTo>
                      <a:lnTo>
                        <a:pt x="449" y="438"/>
                      </a:lnTo>
                      <a:lnTo>
                        <a:pt x="449" y="441"/>
                      </a:lnTo>
                      <a:lnTo>
                        <a:pt x="446" y="441"/>
                      </a:lnTo>
                      <a:lnTo>
                        <a:pt x="446" y="443"/>
                      </a:lnTo>
                      <a:lnTo>
                        <a:pt x="449" y="441"/>
                      </a:lnTo>
                      <a:lnTo>
                        <a:pt x="446" y="443"/>
                      </a:lnTo>
                      <a:lnTo>
                        <a:pt x="446" y="448"/>
                      </a:lnTo>
                      <a:lnTo>
                        <a:pt x="444" y="448"/>
                      </a:lnTo>
                      <a:lnTo>
                        <a:pt x="441" y="453"/>
                      </a:lnTo>
                      <a:lnTo>
                        <a:pt x="439" y="457"/>
                      </a:lnTo>
                      <a:lnTo>
                        <a:pt x="418" y="467"/>
                      </a:lnTo>
                      <a:lnTo>
                        <a:pt x="401" y="467"/>
                      </a:lnTo>
                      <a:lnTo>
                        <a:pt x="396" y="469"/>
                      </a:lnTo>
                      <a:lnTo>
                        <a:pt x="394" y="469"/>
                      </a:lnTo>
                      <a:lnTo>
                        <a:pt x="391" y="472"/>
                      </a:lnTo>
                      <a:lnTo>
                        <a:pt x="384" y="474"/>
                      </a:lnTo>
                      <a:lnTo>
                        <a:pt x="384" y="476"/>
                      </a:lnTo>
                      <a:lnTo>
                        <a:pt x="382" y="476"/>
                      </a:lnTo>
                      <a:lnTo>
                        <a:pt x="379" y="476"/>
                      </a:lnTo>
                      <a:lnTo>
                        <a:pt x="375" y="476"/>
                      </a:lnTo>
                      <a:lnTo>
                        <a:pt x="375" y="479"/>
                      </a:lnTo>
                      <a:lnTo>
                        <a:pt x="372" y="476"/>
                      </a:lnTo>
                      <a:lnTo>
                        <a:pt x="368" y="479"/>
                      </a:lnTo>
                      <a:lnTo>
                        <a:pt x="368" y="481"/>
                      </a:lnTo>
                      <a:lnTo>
                        <a:pt x="365" y="481"/>
                      </a:lnTo>
                      <a:lnTo>
                        <a:pt x="368" y="481"/>
                      </a:lnTo>
                      <a:lnTo>
                        <a:pt x="363" y="481"/>
                      </a:lnTo>
                      <a:lnTo>
                        <a:pt x="360" y="484"/>
                      </a:lnTo>
                      <a:lnTo>
                        <a:pt x="358" y="484"/>
                      </a:lnTo>
                      <a:lnTo>
                        <a:pt x="356" y="484"/>
                      </a:lnTo>
                      <a:lnTo>
                        <a:pt x="353" y="484"/>
                      </a:lnTo>
                      <a:lnTo>
                        <a:pt x="356" y="486"/>
                      </a:lnTo>
                      <a:lnTo>
                        <a:pt x="353" y="486"/>
                      </a:lnTo>
                      <a:lnTo>
                        <a:pt x="353" y="488"/>
                      </a:lnTo>
                      <a:lnTo>
                        <a:pt x="353" y="486"/>
                      </a:lnTo>
                      <a:lnTo>
                        <a:pt x="353" y="484"/>
                      </a:lnTo>
                      <a:lnTo>
                        <a:pt x="353" y="486"/>
                      </a:lnTo>
                      <a:lnTo>
                        <a:pt x="353" y="484"/>
                      </a:lnTo>
                      <a:lnTo>
                        <a:pt x="351" y="486"/>
                      </a:lnTo>
                      <a:lnTo>
                        <a:pt x="353" y="486"/>
                      </a:lnTo>
                      <a:lnTo>
                        <a:pt x="351" y="486"/>
                      </a:lnTo>
                      <a:lnTo>
                        <a:pt x="348" y="488"/>
                      </a:lnTo>
                      <a:lnTo>
                        <a:pt x="346" y="488"/>
                      </a:lnTo>
                      <a:lnTo>
                        <a:pt x="344" y="488"/>
                      </a:lnTo>
                      <a:lnTo>
                        <a:pt x="341" y="491"/>
                      </a:lnTo>
                      <a:lnTo>
                        <a:pt x="339" y="488"/>
                      </a:lnTo>
                      <a:lnTo>
                        <a:pt x="341" y="491"/>
                      </a:lnTo>
                      <a:lnTo>
                        <a:pt x="334" y="491"/>
                      </a:lnTo>
                      <a:lnTo>
                        <a:pt x="332" y="493"/>
                      </a:lnTo>
                      <a:lnTo>
                        <a:pt x="325" y="493"/>
                      </a:lnTo>
                      <a:lnTo>
                        <a:pt x="325" y="495"/>
                      </a:lnTo>
                      <a:lnTo>
                        <a:pt x="325" y="493"/>
                      </a:lnTo>
                      <a:lnTo>
                        <a:pt x="310" y="498"/>
                      </a:lnTo>
                      <a:lnTo>
                        <a:pt x="303" y="498"/>
                      </a:lnTo>
                      <a:lnTo>
                        <a:pt x="298" y="500"/>
                      </a:lnTo>
                      <a:lnTo>
                        <a:pt x="296" y="503"/>
                      </a:lnTo>
                      <a:lnTo>
                        <a:pt x="294" y="503"/>
                      </a:lnTo>
                      <a:lnTo>
                        <a:pt x="279" y="512"/>
                      </a:lnTo>
                      <a:lnTo>
                        <a:pt x="277" y="514"/>
                      </a:lnTo>
                      <a:lnTo>
                        <a:pt x="275" y="512"/>
                      </a:lnTo>
                      <a:lnTo>
                        <a:pt x="272" y="514"/>
                      </a:lnTo>
                      <a:lnTo>
                        <a:pt x="270" y="514"/>
                      </a:lnTo>
                      <a:lnTo>
                        <a:pt x="267" y="517"/>
                      </a:lnTo>
                      <a:lnTo>
                        <a:pt x="265" y="517"/>
                      </a:lnTo>
                      <a:lnTo>
                        <a:pt x="265" y="514"/>
                      </a:lnTo>
                      <a:lnTo>
                        <a:pt x="263" y="517"/>
                      </a:lnTo>
                      <a:lnTo>
                        <a:pt x="260" y="514"/>
                      </a:lnTo>
                      <a:lnTo>
                        <a:pt x="258" y="517"/>
                      </a:lnTo>
                      <a:lnTo>
                        <a:pt x="255" y="517"/>
                      </a:lnTo>
                      <a:lnTo>
                        <a:pt x="253" y="519"/>
                      </a:lnTo>
                      <a:lnTo>
                        <a:pt x="251" y="519"/>
                      </a:lnTo>
                      <a:lnTo>
                        <a:pt x="251" y="522"/>
                      </a:lnTo>
                      <a:lnTo>
                        <a:pt x="248" y="522"/>
                      </a:lnTo>
                      <a:lnTo>
                        <a:pt x="246" y="522"/>
                      </a:lnTo>
                      <a:lnTo>
                        <a:pt x="244" y="524"/>
                      </a:lnTo>
                      <a:lnTo>
                        <a:pt x="241" y="526"/>
                      </a:lnTo>
                      <a:lnTo>
                        <a:pt x="239" y="529"/>
                      </a:lnTo>
                      <a:lnTo>
                        <a:pt x="241" y="526"/>
                      </a:lnTo>
                      <a:lnTo>
                        <a:pt x="244" y="524"/>
                      </a:lnTo>
                      <a:lnTo>
                        <a:pt x="244" y="522"/>
                      </a:lnTo>
                      <a:lnTo>
                        <a:pt x="244" y="524"/>
                      </a:lnTo>
                      <a:lnTo>
                        <a:pt x="241" y="524"/>
                      </a:lnTo>
                      <a:lnTo>
                        <a:pt x="244" y="524"/>
                      </a:lnTo>
                      <a:lnTo>
                        <a:pt x="241" y="526"/>
                      </a:lnTo>
                      <a:lnTo>
                        <a:pt x="241" y="524"/>
                      </a:lnTo>
                      <a:lnTo>
                        <a:pt x="239" y="524"/>
                      </a:lnTo>
                      <a:lnTo>
                        <a:pt x="241" y="526"/>
                      </a:lnTo>
                      <a:lnTo>
                        <a:pt x="239" y="524"/>
                      </a:lnTo>
                      <a:lnTo>
                        <a:pt x="241" y="524"/>
                      </a:lnTo>
                      <a:lnTo>
                        <a:pt x="236" y="524"/>
                      </a:lnTo>
                      <a:lnTo>
                        <a:pt x="236" y="526"/>
                      </a:lnTo>
                      <a:lnTo>
                        <a:pt x="239" y="526"/>
                      </a:lnTo>
                      <a:lnTo>
                        <a:pt x="236" y="526"/>
                      </a:lnTo>
                      <a:lnTo>
                        <a:pt x="234" y="529"/>
                      </a:lnTo>
                      <a:lnTo>
                        <a:pt x="236" y="531"/>
                      </a:lnTo>
                      <a:lnTo>
                        <a:pt x="234" y="529"/>
                      </a:lnTo>
                      <a:lnTo>
                        <a:pt x="229" y="534"/>
                      </a:lnTo>
                      <a:lnTo>
                        <a:pt x="229" y="536"/>
                      </a:lnTo>
                      <a:lnTo>
                        <a:pt x="229" y="538"/>
                      </a:lnTo>
                      <a:lnTo>
                        <a:pt x="229" y="541"/>
                      </a:lnTo>
                      <a:lnTo>
                        <a:pt x="227" y="541"/>
                      </a:lnTo>
                      <a:lnTo>
                        <a:pt x="227" y="538"/>
                      </a:lnTo>
                      <a:lnTo>
                        <a:pt x="224" y="541"/>
                      </a:lnTo>
                      <a:lnTo>
                        <a:pt x="224" y="538"/>
                      </a:lnTo>
                      <a:lnTo>
                        <a:pt x="224" y="536"/>
                      </a:lnTo>
                      <a:lnTo>
                        <a:pt x="222" y="536"/>
                      </a:lnTo>
                      <a:lnTo>
                        <a:pt x="222" y="534"/>
                      </a:lnTo>
                      <a:lnTo>
                        <a:pt x="220" y="534"/>
                      </a:lnTo>
                      <a:lnTo>
                        <a:pt x="217" y="534"/>
                      </a:lnTo>
                      <a:lnTo>
                        <a:pt x="215" y="534"/>
                      </a:lnTo>
                      <a:lnTo>
                        <a:pt x="213" y="536"/>
                      </a:lnTo>
                      <a:lnTo>
                        <a:pt x="208" y="538"/>
                      </a:lnTo>
                      <a:lnTo>
                        <a:pt x="205" y="538"/>
                      </a:lnTo>
                      <a:lnTo>
                        <a:pt x="203" y="538"/>
                      </a:lnTo>
                      <a:lnTo>
                        <a:pt x="201" y="538"/>
                      </a:lnTo>
                      <a:lnTo>
                        <a:pt x="203" y="538"/>
                      </a:lnTo>
                      <a:lnTo>
                        <a:pt x="201" y="538"/>
                      </a:lnTo>
                      <a:lnTo>
                        <a:pt x="193" y="541"/>
                      </a:lnTo>
                      <a:lnTo>
                        <a:pt x="193" y="543"/>
                      </a:lnTo>
                      <a:lnTo>
                        <a:pt x="191" y="545"/>
                      </a:lnTo>
                      <a:lnTo>
                        <a:pt x="186" y="545"/>
                      </a:lnTo>
                      <a:lnTo>
                        <a:pt x="179" y="553"/>
                      </a:lnTo>
                      <a:lnTo>
                        <a:pt x="177" y="557"/>
                      </a:lnTo>
                      <a:lnTo>
                        <a:pt x="174" y="562"/>
                      </a:lnTo>
                      <a:lnTo>
                        <a:pt x="172" y="562"/>
                      </a:lnTo>
                      <a:lnTo>
                        <a:pt x="170" y="562"/>
                      </a:lnTo>
                      <a:lnTo>
                        <a:pt x="167" y="567"/>
                      </a:lnTo>
                      <a:lnTo>
                        <a:pt x="165" y="572"/>
                      </a:lnTo>
                      <a:lnTo>
                        <a:pt x="162" y="572"/>
                      </a:lnTo>
                      <a:lnTo>
                        <a:pt x="162" y="574"/>
                      </a:lnTo>
                      <a:lnTo>
                        <a:pt x="160" y="574"/>
                      </a:lnTo>
                      <a:lnTo>
                        <a:pt x="158" y="576"/>
                      </a:lnTo>
                      <a:lnTo>
                        <a:pt x="158" y="579"/>
                      </a:lnTo>
                      <a:lnTo>
                        <a:pt x="155" y="581"/>
                      </a:lnTo>
                      <a:lnTo>
                        <a:pt x="155" y="584"/>
                      </a:lnTo>
                      <a:lnTo>
                        <a:pt x="153" y="584"/>
                      </a:lnTo>
                      <a:lnTo>
                        <a:pt x="153" y="586"/>
                      </a:lnTo>
                      <a:lnTo>
                        <a:pt x="151" y="586"/>
                      </a:lnTo>
                      <a:lnTo>
                        <a:pt x="153" y="586"/>
                      </a:lnTo>
                      <a:lnTo>
                        <a:pt x="151" y="588"/>
                      </a:lnTo>
                      <a:lnTo>
                        <a:pt x="151" y="591"/>
                      </a:lnTo>
                      <a:lnTo>
                        <a:pt x="148" y="593"/>
                      </a:lnTo>
                      <a:lnTo>
                        <a:pt x="146" y="593"/>
                      </a:lnTo>
                      <a:lnTo>
                        <a:pt x="146" y="596"/>
                      </a:lnTo>
                      <a:lnTo>
                        <a:pt x="146" y="598"/>
                      </a:lnTo>
                      <a:lnTo>
                        <a:pt x="143" y="598"/>
                      </a:lnTo>
                      <a:lnTo>
                        <a:pt x="143" y="600"/>
                      </a:lnTo>
                      <a:lnTo>
                        <a:pt x="141" y="603"/>
                      </a:lnTo>
                      <a:lnTo>
                        <a:pt x="139" y="603"/>
                      </a:lnTo>
                      <a:lnTo>
                        <a:pt x="136" y="605"/>
                      </a:lnTo>
                      <a:lnTo>
                        <a:pt x="136" y="607"/>
                      </a:lnTo>
                      <a:lnTo>
                        <a:pt x="134" y="607"/>
                      </a:lnTo>
                      <a:lnTo>
                        <a:pt x="134" y="610"/>
                      </a:lnTo>
                      <a:lnTo>
                        <a:pt x="134" y="615"/>
                      </a:lnTo>
                      <a:lnTo>
                        <a:pt x="131" y="615"/>
                      </a:lnTo>
                      <a:lnTo>
                        <a:pt x="129" y="617"/>
                      </a:lnTo>
                      <a:lnTo>
                        <a:pt x="124" y="619"/>
                      </a:lnTo>
                      <a:lnTo>
                        <a:pt x="124" y="622"/>
                      </a:lnTo>
                      <a:lnTo>
                        <a:pt x="127" y="627"/>
                      </a:lnTo>
                      <a:lnTo>
                        <a:pt x="124" y="624"/>
                      </a:lnTo>
                      <a:lnTo>
                        <a:pt x="124" y="627"/>
                      </a:lnTo>
                      <a:lnTo>
                        <a:pt x="127" y="627"/>
                      </a:lnTo>
                      <a:lnTo>
                        <a:pt x="129" y="627"/>
                      </a:lnTo>
                      <a:lnTo>
                        <a:pt x="129" y="631"/>
                      </a:lnTo>
                      <a:lnTo>
                        <a:pt x="131" y="631"/>
                      </a:lnTo>
                      <a:lnTo>
                        <a:pt x="134" y="631"/>
                      </a:lnTo>
                      <a:lnTo>
                        <a:pt x="139" y="634"/>
                      </a:lnTo>
                      <a:lnTo>
                        <a:pt x="139" y="631"/>
                      </a:lnTo>
                      <a:lnTo>
                        <a:pt x="141" y="631"/>
                      </a:lnTo>
                      <a:lnTo>
                        <a:pt x="143" y="631"/>
                      </a:lnTo>
                      <a:lnTo>
                        <a:pt x="141" y="631"/>
                      </a:lnTo>
                      <a:lnTo>
                        <a:pt x="143" y="631"/>
                      </a:lnTo>
                      <a:lnTo>
                        <a:pt x="143" y="629"/>
                      </a:lnTo>
                      <a:lnTo>
                        <a:pt x="141" y="627"/>
                      </a:lnTo>
                      <a:lnTo>
                        <a:pt x="139" y="627"/>
                      </a:lnTo>
                      <a:lnTo>
                        <a:pt x="136" y="627"/>
                      </a:lnTo>
                      <a:lnTo>
                        <a:pt x="136" y="624"/>
                      </a:lnTo>
                      <a:lnTo>
                        <a:pt x="136" y="627"/>
                      </a:lnTo>
                      <a:lnTo>
                        <a:pt x="134" y="624"/>
                      </a:lnTo>
                      <a:lnTo>
                        <a:pt x="136" y="624"/>
                      </a:lnTo>
                      <a:lnTo>
                        <a:pt x="139" y="624"/>
                      </a:lnTo>
                      <a:lnTo>
                        <a:pt x="141" y="624"/>
                      </a:lnTo>
                      <a:lnTo>
                        <a:pt x="143" y="627"/>
                      </a:lnTo>
                      <a:lnTo>
                        <a:pt x="146" y="631"/>
                      </a:lnTo>
                      <a:lnTo>
                        <a:pt x="151" y="634"/>
                      </a:lnTo>
                      <a:lnTo>
                        <a:pt x="155" y="641"/>
                      </a:lnTo>
                      <a:lnTo>
                        <a:pt x="162" y="643"/>
                      </a:lnTo>
                      <a:lnTo>
                        <a:pt x="158" y="646"/>
                      </a:lnTo>
                      <a:lnTo>
                        <a:pt x="155" y="648"/>
                      </a:lnTo>
                      <a:lnTo>
                        <a:pt x="153" y="648"/>
                      </a:lnTo>
                      <a:lnTo>
                        <a:pt x="148" y="650"/>
                      </a:lnTo>
                      <a:lnTo>
                        <a:pt x="146" y="653"/>
                      </a:lnTo>
                      <a:lnTo>
                        <a:pt x="143" y="653"/>
                      </a:lnTo>
                      <a:lnTo>
                        <a:pt x="143" y="650"/>
                      </a:lnTo>
                      <a:lnTo>
                        <a:pt x="139" y="650"/>
                      </a:lnTo>
                      <a:lnTo>
                        <a:pt x="136" y="648"/>
                      </a:lnTo>
                      <a:lnTo>
                        <a:pt x="134" y="648"/>
                      </a:lnTo>
                      <a:lnTo>
                        <a:pt x="127" y="648"/>
                      </a:lnTo>
                      <a:lnTo>
                        <a:pt x="124" y="646"/>
                      </a:lnTo>
                      <a:lnTo>
                        <a:pt x="122" y="646"/>
                      </a:lnTo>
                      <a:lnTo>
                        <a:pt x="115" y="646"/>
                      </a:lnTo>
                      <a:lnTo>
                        <a:pt x="110" y="648"/>
                      </a:lnTo>
                      <a:lnTo>
                        <a:pt x="108" y="650"/>
                      </a:lnTo>
                      <a:lnTo>
                        <a:pt x="103" y="650"/>
                      </a:lnTo>
                      <a:lnTo>
                        <a:pt x="100" y="648"/>
                      </a:lnTo>
                      <a:lnTo>
                        <a:pt x="98" y="648"/>
                      </a:lnTo>
                      <a:lnTo>
                        <a:pt x="96" y="643"/>
                      </a:lnTo>
                      <a:lnTo>
                        <a:pt x="96" y="646"/>
                      </a:lnTo>
                      <a:lnTo>
                        <a:pt x="96" y="648"/>
                      </a:lnTo>
                      <a:lnTo>
                        <a:pt x="100" y="650"/>
                      </a:lnTo>
                      <a:lnTo>
                        <a:pt x="105" y="650"/>
                      </a:lnTo>
                      <a:lnTo>
                        <a:pt x="110" y="648"/>
                      </a:lnTo>
                      <a:lnTo>
                        <a:pt x="115" y="648"/>
                      </a:lnTo>
                      <a:lnTo>
                        <a:pt x="117" y="646"/>
                      </a:lnTo>
                      <a:lnTo>
                        <a:pt x="120" y="646"/>
                      </a:lnTo>
                      <a:lnTo>
                        <a:pt x="122" y="648"/>
                      </a:lnTo>
                      <a:lnTo>
                        <a:pt x="127" y="648"/>
                      </a:lnTo>
                      <a:lnTo>
                        <a:pt x="131" y="648"/>
                      </a:lnTo>
                      <a:lnTo>
                        <a:pt x="136" y="648"/>
                      </a:lnTo>
                      <a:lnTo>
                        <a:pt x="139" y="650"/>
                      </a:lnTo>
                      <a:lnTo>
                        <a:pt x="143" y="653"/>
                      </a:lnTo>
                      <a:lnTo>
                        <a:pt x="146" y="653"/>
                      </a:lnTo>
                      <a:lnTo>
                        <a:pt x="148" y="653"/>
                      </a:lnTo>
                      <a:lnTo>
                        <a:pt x="151" y="650"/>
                      </a:lnTo>
                      <a:lnTo>
                        <a:pt x="151" y="648"/>
                      </a:lnTo>
                      <a:lnTo>
                        <a:pt x="153" y="648"/>
                      </a:lnTo>
                      <a:lnTo>
                        <a:pt x="153" y="650"/>
                      </a:lnTo>
                      <a:lnTo>
                        <a:pt x="155" y="650"/>
                      </a:lnTo>
                      <a:lnTo>
                        <a:pt x="160" y="655"/>
                      </a:lnTo>
                      <a:lnTo>
                        <a:pt x="160" y="657"/>
                      </a:lnTo>
                      <a:lnTo>
                        <a:pt x="155" y="660"/>
                      </a:lnTo>
                      <a:lnTo>
                        <a:pt x="151" y="660"/>
                      </a:lnTo>
                      <a:lnTo>
                        <a:pt x="143" y="665"/>
                      </a:lnTo>
                      <a:lnTo>
                        <a:pt x="141" y="667"/>
                      </a:lnTo>
                      <a:lnTo>
                        <a:pt x="136" y="669"/>
                      </a:lnTo>
                      <a:lnTo>
                        <a:pt x="129" y="686"/>
                      </a:lnTo>
                      <a:lnTo>
                        <a:pt x="127" y="688"/>
                      </a:lnTo>
                      <a:lnTo>
                        <a:pt x="124" y="691"/>
                      </a:lnTo>
                      <a:lnTo>
                        <a:pt x="122" y="693"/>
                      </a:lnTo>
                      <a:lnTo>
                        <a:pt x="117" y="696"/>
                      </a:lnTo>
                      <a:lnTo>
                        <a:pt x="115" y="696"/>
                      </a:lnTo>
                      <a:lnTo>
                        <a:pt x="108" y="696"/>
                      </a:lnTo>
                      <a:lnTo>
                        <a:pt x="108" y="693"/>
                      </a:lnTo>
                      <a:lnTo>
                        <a:pt x="105" y="693"/>
                      </a:lnTo>
                      <a:lnTo>
                        <a:pt x="105" y="691"/>
                      </a:lnTo>
                      <a:lnTo>
                        <a:pt x="103" y="688"/>
                      </a:lnTo>
                      <a:lnTo>
                        <a:pt x="105" y="688"/>
                      </a:lnTo>
                      <a:lnTo>
                        <a:pt x="105" y="691"/>
                      </a:lnTo>
                      <a:lnTo>
                        <a:pt x="105" y="688"/>
                      </a:lnTo>
                      <a:lnTo>
                        <a:pt x="105" y="691"/>
                      </a:lnTo>
                      <a:lnTo>
                        <a:pt x="108" y="688"/>
                      </a:lnTo>
                      <a:lnTo>
                        <a:pt x="108" y="691"/>
                      </a:lnTo>
                      <a:lnTo>
                        <a:pt x="108" y="688"/>
                      </a:lnTo>
                      <a:lnTo>
                        <a:pt x="108" y="686"/>
                      </a:lnTo>
                      <a:lnTo>
                        <a:pt x="110" y="688"/>
                      </a:lnTo>
                      <a:lnTo>
                        <a:pt x="112" y="688"/>
                      </a:lnTo>
                      <a:lnTo>
                        <a:pt x="110" y="688"/>
                      </a:lnTo>
                      <a:lnTo>
                        <a:pt x="112" y="691"/>
                      </a:lnTo>
                      <a:lnTo>
                        <a:pt x="115" y="691"/>
                      </a:lnTo>
                      <a:lnTo>
                        <a:pt x="115" y="688"/>
                      </a:lnTo>
                      <a:lnTo>
                        <a:pt x="117" y="691"/>
                      </a:lnTo>
                      <a:lnTo>
                        <a:pt x="117" y="688"/>
                      </a:lnTo>
                      <a:lnTo>
                        <a:pt x="117" y="691"/>
                      </a:lnTo>
                      <a:lnTo>
                        <a:pt x="120" y="688"/>
                      </a:lnTo>
                      <a:lnTo>
                        <a:pt x="117" y="688"/>
                      </a:lnTo>
                      <a:lnTo>
                        <a:pt x="115" y="688"/>
                      </a:lnTo>
                      <a:lnTo>
                        <a:pt x="115" y="686"/>
                      </a:lnTo>
                      <a:lnTo>
                        <a:pt x="115" y="688"/>
                      </a:lnTo>
                      <a:lnTo>
                        <a:pt x="115" y="686"/>
                      </a:lnTo>
                      <a:lnTo>
                        <a:pt x="117" y="686"/>
                      </a:lnTo>
                      <a:lnTo>
                        <a:pt x="115" y="686"/>
                      </a:lnTo>
                      <a:lnTo>
                        <a:pt x="117" y="684"/>
                      </a:lnTo>
                      <a:lnTo>
                        <a:pt x="117" y="686"/>
                      </a:lnTo>
                      <a:lnTo>
                        <a:pt x="117" y="684"/>
                      </a:lnTo>
                      <a:lnTo>
                        <a:pt x="120" y="686"/>
                      </a:lnTo>
                      <a:lnTo>
                        <a:pt x="117" y="684"/>
                      </a:lnTo>
                      <a:lnTo>
                        <a:pt x="120" y="684"/>
                      </a:lnTo>
                      <a:lnTo>
                        <a:pt x="117" y="684"/>
                      </a:lnTo>
                      <a:lnTo>
                        <a:pt x="120" y="684"/>
                      </a:lnTo>
                      <a:lnTo>
                        <a:pt x="122" y="684"/>
                      </a:lnTo>
                      <a:lnTo>
                        <a:pt x="124" y="684"/>
                      </a:lnTo>
                      <a:lnTo>
                        <a:pt x="127" y="684"/>
                      </a:lnTo>
                      <a:lnTo>
                        <a:pt x="129" y="684"/>
                      </a:lnTo>
                      <a:lnTo>
                        <a:pt x="134" y="674"/>
                      </a:lnTo>
                      <a:lnTo>
                        <a:pt x="136" y="669"/>
                      </a:lnTo>
                      <a:lnTo>
                        <a:pt x="134" y="669"/>
                      </a:lnTo>
                      <a:lnTo>
                        <a:pt x="131" y="669"/>
                      </a:lnTo>
                      <a:lnTo>
                        <a:pt x="129" y="669"/>
                      </a:lnTo>
                      <a:lnTo>
                        <a:pt x="127" y="669"/>
                      </a:lnTo>
                      <a:lnTo>
                        <a:pt x="124" y="669"/>
                      </a:lnTo>
                      <a:lnTo>
                        <a:pt x="122" y="669"/>
                      </a:lnTo>
                      <a:lnTo>
                        <a:pt x="122" y="672"/>
                      </a:lnTo>
                      <a:lnTo>
                        <a:pt x="122" y="669"/>
                      </a:lnTo>
                      <a:lnTo>
                        <a:pt x="122" y="672"/>
                      </a:lnTo>
                      <a:lnTo>
                        <a:pt x="120" y="672"/>
                      </a:lnTo>
                      <a:lnTo>
                        <a:pt x="120" y="674"/>
                      </a:lnTo>
                      <a:lnTo>
                        <a:pt x="117" y="674"/>
                      </a:lnTo>
                      <a:lnTo>
                        <a:pt x="115" y="674"/>
                      </a:lnTo>
                      <a:lnTo>
                        <a:pt x="112" y="674"/>
                      </a:lnTo>
                      <a:lnTo>
                        <a:pt x="110" y="677"/>
                      </a:lnTo>
                      <a:lnTo>
                        <a:pt x="108" y="677"/>
                      </a:lnTo>
                      <a:lnTo>
                        <a:pt x="105" y="677"/>
                      </a:lnTo>
                      <a:lnTo>
                        <a:pt x="103" y="677"/>
                      </a:lnTo>
                      <a:lnTo>
                        <a:pt x="100" y="677"/>
                      </a:lnTo>
                      <a:lnTo>
                        <a:pt x="93" y="688"/>
                      </a:lnTo>
                      <a:lnTo>
                        <a:pt x="91" y="691"/>
                      </a:lnTo>
                      <a:lnTo>
                        <a:pt x="93" y="691"/>
                      </a:lnTo>
                      <a:lnTo>
                        <a:pt x="91" y="691"/>
                      </a:lnTo>
                      <a:lnTo>
                        <a:pt x="89" y="693"/>
                      </a:lnTo>
                      <a:lnTo>
                        <a:pt x="89" y="698"/>
                      </a:lnTo>
                      <a:lnTo>
                        <a:pt x="86" y="698"/>
                      </a:lnTo>
                      <a:lnTo>
                        <a:pt x="89" y="698"/>
                      </a:lnTo>
                      <a:lnTo>
                        <a:pt x="86" y="698"/>
                      </a:lnTo>
                      <a:lnTo>
                        <a:pt x="86" y="700"/>
                      </a:lnTo>
                      <a:lnTo>
                        <a:pt x="86" y="703"/>
                      </a:lnTo>
                      <a:lnTo>
                        <a:pt x="84" y="708"/>
                      </a:lnTo>
                      <a:lnTo>
                        <a:pt x="81" y="705"/>
                      </a:lnTo>
                      <a:lnTo>
                        <a:pt x="79" y="705"/>
                      </a:lnTo>
                      <a:lnTo>
                        <a:pt x="77" y="705"/>
                      </a:lnTo>
                      <a:lnTo>
                        <a:pt x="74" y="705"/>
                      </a:lnTo>
                      <a:lnTo>
                        <a:pt x="72" y="703"/>
                      </a:lnTo>
                      <a:lnTo>
                        <a:pt x="69" y="703"/>
                      </a:lnTo>
                      <a:lnTo>
                        <a:pt x="67" y="700"/>
                      </a:lnTo>
                      <a:lnTo>
                        <a:pt x="65" y="698"/>
                      </a:lnTo>
                      <a:lnTo>
                        <a:pt x="65" y="696"/>
                      </a:lnTo>
                      <a:lnTo>
                        <a:pt x="65" y="693"/>
                      </a:lnTo>
                      <a:lnTo>
                        <a:pt x="67" y="691"/>
                      </a:lnTo>
                      <a:lnTo>
                        <a:pt x="65" y="691"/>
                      </a:lnTo>
                      <a:lnTo>
                        <a:pt x="62" y="688"/>
                      </a:lnTo>
                      <a:lnTo>
                        <a:pt x="58" y="686"/>
                      </a:lnTo>
                      <a:lnTo>
                        <a:pt x="58" y="684"/>
                      </a:lnTo>
                      <a:lnTo>
                        <a:pt x="55" y="684"/>
                      </a:lnTo>
                      <a:lnTo>
                        <a:pt x="50" y="684"/>
                      </a:lnTo>
                      <a:lnTo>
                        <a:pt x="48" y="684"/>
                      </a:lnTo>
                      <a:lnTo>
                        <a:pt x="46" y="684"/>
                      </a:lnTo>
                      <a:lnTo>
                        <a:pt x="43" y="684"/>
                      </a:lnTo>
                      <a:lnTo>
                        <a:pt x="38" y="681"/>
                      </a:lnTo>
                      <a:lnTo>
                        <a:pt x="36" y="681"/>
                      </a:lnTo>
                      <a:lnTo>
                        <a:pt x="34" y="679"/>
                      </a:lnTo>
                      <a:lnTo>
                        <a:pt x="34" y="677"/>
                      </a:lnTo>
                      <a:lnTo>
                        <a:pt x="31" y="679"/>
                      </a:lnTo>
                      <a:lnTo>
                        <a:pt x="29" y="677"/>
                      </a:lnTo>
                      <a:lnTo>
                        <a:pt x="26" y="674"/>
                      </a:lnTo>
                      <a:lnTo>
                        <a:pt x="26" y="672"/>
                      </a:lnTo>
                      <a:lnTo>
                        <a:pt x="26" y="667"/>
                      </a:lnTo>
                      <a:lnTo>
                        <a:pt x="26" y="665"/>
                      </a:lnTo>
                      <a:lnTo>
                        <a:pt x="29" y="662"/>
                      </a:lnTo>
                      <a:lnTo>
                        <a:pt x="31" y="660"/>
                      </a:lnTo>
                      <a:lnTo>
                        <a:pt x="26" y="657"/>
                      </a:lnTo>
                      <a:lnTo>
                        <a:pt x="26" y="655"/>
                      </a:lnTo>
                      <a:lnTo>
                        <a:pt x="24" y="655"/>
                      </a:lnTo>
                      <a:lnTo>
                        <a:pt x="22" y="655"/>
                      </a:lnTo>
                      <a:lnTo>
                        <a:pt x="19" y="655"/>
                      </a:lnTo>
                      <a:lnTo>
                        <a:pt x="17" y="655"/>
                      </a:lnTo>
                      <a:lnTo>
                        <a:pt x="15" y="650"/>
                      </a:lnTo>
                      <a:lnTo>
                        <a:pt x="15" y="648"/>
                      </a:lnTo>
                      <a:lnTo>
                        <a:pt x="15" y="646"/>
                      </a:lnTo>
                      <a:lnTo>
                        <a:pt x="12" y="646"/>
                      </a:lnTo>
                      <a:lnTo>
                        <a:pt x="7" y="648"/>
                      </a:lnTo>
                      <a:lnTo>
                        <a:pt x="5" y="648"/>
                      </a:lnTo>
                      <a:lnTo>
                        <a:pt x="3" y="646"/>
                      </a:lnTo>
                      <a:lnTo>
                        <a:pt x="0" y="643"/>
                      </a:lnTo>
                      <a:lnTo>
                        <a:pt x="0" y="641"/>
                      </a:lnTo>
                      <a:lnTo>
                        <a:pt x="3" y="643"/>
                      </a:lnTo>
                      <a:lnTo>
                        <a:pt x="3" y="641"/>
                      </a:lnTo>
                      <a:lnTo>
                        <a:pt x="5" y="641"/>
                      </a:lnTo>
                      <a:lnTo>
                        <a:pt x="7" y="641"/>
                      </a:lnTo>
                      <a:lnTo>
                        <a:pt x="7" y="638"/>
                      </a:lnTo>
                      <a:lnTo>
                        <a:pt x="10" y="638"/>
                      </a:lnTo>
                      <a:lnTo>
                        <a:pt x="12" y="636"/>
                      </a:lnTo>
                      <a:lnTo>
                        <a:pt x="15" y="636"/>
                      </a:lnTo>
                      <a:lnTo>
                        <a:pt x="15" y="634"/>
                      </a:lnTo>
                      <a:lnTo>
                        <a:pt x="17" y="634"/>
                      </a:lnTo>
                      <a:lnTo>
                        <a:pt x="17" y="631"/>
                      </a:lnTo>
                      <a:lnTo>
                        <a:pt x="17" y="629"/>
                      </a:lnTo>
                      <a:lnTo>
                        <a:pt x="19" y="629"/>
                      </a:lnTo>
                      <a:lnTo>
                        <a:pt x="19" y="627"/>
                      </a:lnTo>
                      <a:lnTo>
                        <a:pt x="22" y="627"/>
                      </a:lnTo>
                      <a:lnTo>
                        <a:pt x="22" y="624"/>
                      </a:lnTo>
                      <a:lnTo>
                        <a:pt x="24" y="622"/>
                      </a:lnTo>
                      <a:lnTo>
                        <a:pt x="24" y="619"/>
                      </a:lnTo>
                      <a:lnTo>
                        <a:pt x="26" y="619"/>
                      </a:lnTo>
                      <a:lnTo>
                        <a:pt x="24" y="617"/>
                      </a:lnTo>
                      <a:lnTo>
                        <a:pt x="24" y="615"/>
                      </a:lnTo>
                      <a:lnTo>
                        <a:pt x="22" y="615"/>
                      </a:lnTo>
                      <a:lnTo>
                        <a:pt x="22" y="612"/>
                      </a:lnTo>
                      <a:lnTo>
                        <a:pt x="19" y="612"/>
                      </a:lnTo>
                      <a:lnTo>
                        <a:pt x="22" y="612"/>
                      </a:lnTo>
                      <a:lnTo>
                        <a:pt x="19" y="610"/>
                      </a:lnTo>
                      <a:lnTo>
                        <a:pt x="19" y="607"/>
                      </a:lnTo>
                      <a:lnTo>
                        <a:pt x="19" y="605"/>
                      </a:lnTo>
                      <a:lnTo>
                        <a:pt x="19" y="603"/>
                      </a:lnTo>
                      <a:lnTo>
                        <a:pt x="17" y="600"/>
                      </a:lnTo>
                      <a:lnTo>
                        <a:pt x="19" y="598"/>
                      </a:lnTo>
                      <a:lnTo>
                        <a:pt x="17" y="598"/>
                      </a:lnTo>
                      <a:lnTo>
                        <a:pt x="19" y="598"/>
                      </a:lnTo>
                      <a:lnTo>
                        <a:pt x="19" y="596"/>
                      </a:lnTo>
                      <a:lnTo>
                        <a:pt x="19" y="593"/>
                      </a:lnTo>
                      <a:lnTo>
                        <a:pt x="19" y="591"/>
                      </a:lnTo>
                      <a:lnTo>
                        <a:pt x="22" y="586"/>
                      </a:lnTo>
                      <a:lnTo>
                        <a:pt x="24" y="584"/>
                      </a:lnTo>
                      <a:lnTo>
                        <a:pt x="24" y="581"/>
                      </a:lnTo>
                      <a:lnTo>
                        <a:pt x="24" y="579"/>
                      </a:lnTo>
                      <a:lnTo>
                        <a:pt x="26" y="579"/>
                      </a:lnTo>
                      <a:lnTo>
                        <a:pt x="26" y="576"/>
                      </a:lnTo>
                      <a:lnTo>
                        <a:pt x="26" y="574"/>
                      </a:lnTo>
                      <a:lnTo>
                        <a:pt x="26" y="572"/>
                      </a:lnTo>
                      <a:lnTo>
                        <a:pt x="26" y="574"/>
                      </a:lnTo>
                      <a:lnTo>
                        <a:pt x="26" y="572"/>
                      </a:lnTo>
                      <a:lnTo>
                        <a:pt x="24" y="569"/>
                      </a:lnTo>
                      <a:lnTo>
                        <a:pt x="22" y="567"/>
                      </a:lnTo>
                      <a:lnTo>
                        <a:pt x="22" y="565"/>
                      </a:lnTo>
                      <a:lnTo>
                        <a:pt x="24" y="562"/>
                      </a:lnTo>
                      <a:lnTo>
                        <a:pt x="22" y="562"/>
                      </a:lnTo>
                      <a:lnTo>
                        <a:pt x="19" y="562"/>
                      </a:lnTo>
                      <a:lnTo>
                        <a:pt x="19" y="560"/>
                      </a:lnTo>
                      <a:lnTo>
                        <a:pt x="24" y="560"/>
                      </a:lnTo>
                      <a:lnTo>
                        <a:pt x="22" y="557"/>
                      </a:lnTo>
                      <a:lnTo>
                        <a:pt x="19" y="557"/>
                      </a:lnTo>
                      <a:lnTo>
                        <a:pt x="17" y="555"/>
                      </a:lnTo>
                      <a:lnTo>
                        <a:pt x="17" y="553"/>
                      </a:lnTo>
                      <a:lnTo>
                        <a:pt x="15" y="553"/>
                      </a:lnTo>
                      <a:lnTo>
                        <a:pt x="15" y="555"/>
                      </a:lnTo>
                      <a:lnTo>
                        <a:pt x="12" y="555"/>
                      </a:lnTo>
                      <a:lnTo>
                        <a:pt x="12" y="553"/>
                      </a:lnTo>
                      <a:lnTo>
                        <a:pt x="12" y="550"/>
                      </a:lnTo>
                      <a:lnTo>
                        <a:pt x="12" y="553"/>
                      </a:lnTo>
                      <a:lnTo>
                        <a:pt x="10" y="553"/>
                      </a:lnTo>
                      <a:lnTo>
                        <a:pt x="10" y="550"/>
                      </a:lnTo>
                      <a:lnTo>
                        <a:pt x="12" y="550"/>
                      </a:lnTo>
                      <a:lnTo>
                        <a:pt x="12" y="548"/>
                      </a:lnTo>
                      <a:lnTo>
                        <a:pt x="10" y="548"/>
                      </a:lnTo>
                      <a:lnTo>
                        <a:pt x="10" y="543"/>
                      </a:lnTo>
                      <a:lnTo>
                        <a:pt x="10" y="541"/>
                      </a:lnTo>
                      <a:lnTo>
                        <a:pt x="7" y="541"/>
                      </a:lnTo>
                      <a:lnTo>
                        <a:pt x="5" y="541"/>
                      </a:lnTo>
                      <a:lnTo>
                        <a:pt x="5" y="534"/>
                      </a:lnTo>
                      <a:lnTo>
                        <a:pt x="7" y="531"/>
                      </a:lnTo>
                      <a:lnTo>
                        <a:pt x="5" y="529"/>
                      </a:lnTo>
                      <a:lnTo>
                        <a:pt x="5" y="526"/>
                      </a:lnTo>
                      <a:lnTo>
                        <a:pt x="10" y="526"/>
                      </a:lnTo>
                      <a:lnTo>
                        <a:pt x="10" y="524"/>
                      </a:lnTo>
                      <a:lnTo>
                        <a:pt x="7" y="524"/>
                      </a:lnTo>
                      <a:lnTo>
                        <a:pt x="12" y="526"/>
                      </a:lnTo>
                      <a:lnTo>
                        <a:pt x="15" y="526"/>
                      </a:lnTo>
                      <a:lnTo>
                        <a:pt x="17" y="524"/>
                      </a:lnTo>
                      <a:lnTo>
                        <a:pt x="17" y="522"/>
                      </a:lnTo>
                      <a:lnTo>
                        <a:pt x="17" y="519"/>
                      </a:lnTo>
                      <a:lnTo>
                        <a:pt x="22" y="519"/>
                      </a:lnTo>
                      <a:lnTo>
                        <a:pt x="26" y="517"/>
                      </a:lnTo>
                      <a:lnTo>
                        <a:pt x="26" y="514"/>
                      </a:lnTo>
                      <a:lnTo>
                        <a:pt x="29" y="512"/>
                      </a:lnTo>
                      <a:lnTo>
                        <a:pt x="29" y="510"/>
                      </a:lnTo>
                      <a:lnTo>
                        <a:pt x="29" y="507"/>
                      </a:lnTo>
                      <a:lnTo>
                        <a:pt x="29" y="505"/>
                      </a:lnTo>
                      <a:lnTo>
                        <a:pt x="29" y="503"/>
                      </a:lnTo>
                      <a:lnTo>
                        <a:pt x="31" y="500"/>
                      </a:lnTo>
                      <a:lnTo>
                        <a:pt x="31" y="498"/>
                      </a:lnTo>
                      <a:lnTo>
                        <a:pt x="34" y="498"/>
                      </a:lnTo>
                      <a:lnTo>
                        <a:pt x="36" y="495"/>
                      </a:lnTo>
                      <a:lnTo>
                        <a:pt x="38" y="495"/>
                      </a:lnTo>
                      <a:lnTo>
                        <a:pt x="41" y="495"/>
                      </a:lnTo>
                      <a:lnTo>
                        <a:pt x="41" y="493"/>
                      </a:lnTo>
                      <a:lnTo>
                        <a:pt x="46" y="493"/>
                      </a:lnTo>
                      <a:lnTo>
                        <a:pt x="43" y="493"/>
                      </a:lnTo>
                      <a:lnTo>
                        <a:pt x="43" y="491"/>
                      </a:lnTo>
                      <a:lnTo>
                        <a:pt x="43" y="488"/>
                      </a:lnTo>
                      <a:lnTo>
                        <a:pt x="43" y="486"/>
                      </a:lnTo>
                      <a:lnTo>
                        <a:pt x="46" y="481"/>
                      </a:lnTo>
                      <a:lnTo>
                        <a:pt x="43" y="476"/>
                      </a:lnTo>
                      <a:lnTo>
                        <a:pt x="41" y="474"/>
                      </a:lnTo>
                      <a:lnTo>
                        <a:pt x="41" y="472"/>
                      </a:lnTo>
                      <a:lnTo>
                        <a:pt x="41" y="469"/>
                      </a:lnTo>
                      <a:lnTo>
                        <a:pt x="41" y="467"/>
                      </a:lnTo>
                      <a:lnTo>
                        <a:pt x="36" y="467"/>
                      </a:lnTo>
                      <a:lnTo>
                        <a:pt x="36" y="464"/>
                      </a:lnTo>
                      <a:lnTo>
                        <a:pt x="38" y="462"/>
                      </a:lnTo>
                      <a:lnTo>
                        <a:pt x="41" y="462"/>
                      </a:lnTo>
                      <a:lnTo>
                        <a:pt x="43" y="460"/>
                      </a:lnTo>
                      <a:lnTo>
                        <a:pt x="38" y="453"/>
                      </a:lnTo>
                      <a:lnTo>
                        <a:pt x="31" y="448"/>
                      </a:lnTo>
                      <a:lnTo>
                        <a:pt x="29" y="445"/>
                      </a:lnTo>
                      <a:lnTo>
                        <a:pt x="34" y="441"/>
                      </a:lnTo>
                      <a:lnTo>
                        <a:pt x="34" y="436"/>
                      </a:lnTo>
                      <a:lnTo>
                        <a:pt x="34" y="433"/>
                      </a:lnTo>
                      <a:lnTo>
                        <a:pt x="34" y="431"/>
                      </a:lnTo>
                      <a:lnTo>
                        <a:pt x="36" y="429"/>
                      </a:lnTo>
                      <a:lnTo>
                        <a:pt x="36" y="426"/>
                      </a:lnTo>
                      <a:lnTo>
                        <a:pt x="34" y="426"/>
                      </a:lnTo>
                      <a:lnTo>
                        <a:pt x="34" y="424"/>
                      </a:lnTo>
                      <a:lnTo>
                        <a:pt x="34" y="422"/>
                      </a:lnTo>
                      <a:lnTo>
                        <a:pt x="34" y="419"/>
                      </a:lnTo>
                      <a:lnTo>
                        <a:pt x="34" y="417"/>
                      </a:lnTo>
                      <a:lnTo>
                        <a:pt x="38" y="417"/>
                      </a:lnTo>
                      <a:lnTo>
                        <a:pt x="41" y="419"/>
                      </a:lnTo>
                      <a:lnTo>
                        <a:pt x="43" y="417"/>
                      </a:lnTo>
                      <a:lnTo>
                        <a:pt x="46" y="417"/>
                      </a:lnTo>
                      <a:lnTo>
                        <a:pt x="48" y="412"/>
                      </a:lnTo>
                      <a:lnTo>
                        <a:pt x="50" y="407"/>
                      </a:lnTo>
                      <a:lnTo>
                        <a:pt x="53" y="405"/>
                      </a:lnTo>
                      <a:lnTo>
                        <a:pt x="53" y="402"/>
                      </a:lnTo>
                      <a:lnTo>
                        <a:pt x="55" y="400"/>
                      </a:lnTo>
                      <a:lnTo>
                        <a:pt x="58" y="400"/>
                      </a:lnTo>
                      <a:lnTo>
                        <a:pt x="55" y="395"/>
                      </a:lnTo>
                      <a:lnTo>
                        <a:pt x="53" y="393"/>
                      </a:lnTo>
                      <a:lnTo>
                        <a:pt x="53" y="391"/>
                      </a:lnTo>
                      <a:lnTo>
                        <a:pt x="53" y="388"/>
                      </a:lnTo>
                      <a:lnTo>
                        <a:pt x="50" y="383"/>
                      </a:lnTo>
                      <a:lnTo>
                        <a:pt x="46" y="386"/>
                      </a:lnTo>
                      <a:lnTo>
                        <a:pt x="43" y="383"/>
                      </a:lnTo>
                      <a:lnTo>
                        <a:pt x="34" y="383"/>
                      </a:lnTo>
                      <a:lnTo>
                        <a:pt x="34" y="376"/>
                      </a:lnTo>
                      <a:lnTo>
                        <a:pt x="34" y="374"/>
                      </a:lnTo>
                      <a:lnTo>
                        <a:pt x="34" y="371"/>
                      </a:lnTo>
                      <a:lnTo>
                        <a:pt x="29" y="367"/>
                      </a:lnTo>
                      <a:lnTo>
                        <a:pt x="26" y="364"/>
                      </a:lnTo>
                      <a:lnTo>
                        <a:pt x="26" y="362"/>
                      </a:lnTo>
                      <a:lnTo>
                        <a:pt x="26" y="360"/>
                      </a:lnTo>
                      <a:lnTo>
                        <a:pt x="31" y="355"/>
                      </a:lnTo>
                      <a:lnTo>
                        <a:pt x="36" y="348"/>
                      </a:lnTo>
                      <a:lnTo>
                        <a:pt x="36" y="345"/>
                      </a:lnTo>
                      <a:lnTo>
                        <a:pt x="41" y="341"/>
                      </a:lnTo>
                      <a:lnTo>
                        <a:pt x="43" y="343"/>
                      </a:lnTo>
                      <a:lnTo>
                        <a:pt x="43" y="341"/>
                      </a:lnTo>
                      <a:lnTo>
                        <a:pt x="43" y="338"/>
                      </a:lnTo>
                      <a:lnTo>
                        <a:pt x="43" y="336"/>
                      </a:lnTo>
                      <a:lnTo>
                        <a:pt x="46" y="336"/>
                      </a:lnTo>
                      <a:lnTo>
                        <a:pt x="50" y="333"/>
                      </a:lnTo>
                      <a:lnTo>
                        <a:pt x="53" y="333"/>
                      </a:lnTo>
                      <a:lnTo>
                        <a:pt x="58" y="333"/>
                      </a:lnTo>
                      <a:lnTo>
                        <a:pt x="60" y="331"/>
                      </a:lnTo>
                      <a:lnTo>
                        <a:pt x="60" y="326"/>
                      </a:lnTo>
                      <a:lnTo>
                        <a:pt x="62" y="321"/>
                      </a:lnTo>
                      <a:lnTo>
                        <a:pt x="62" y="319"/>
                      </a:lnTo>
                      <a:lnTo>
                        <a:pt x="65" y="319"/>
                      </a:lnTo>
                      <a:lnTo>
                        <a:pt x="65" y="317"/>
                      </a:lnTo>
                      <a:lnTo>
                        <a:pt x="67" y="314"/>
                      </a:lnTo>
                      <a:lnTo>
                        <a:pt x="69" y="314"/>
                      </a:lnTo>
                      <a:lnTo>
                        <a:pt x="72" y="314"/>
                      </a:lnTo>
                      <a:lnTo>
                        <a:pt x="74" y="314"/>
                      </a:lnTo>
                      <a:lnTo>
                        <a:pt x="77" y="312"/>
                      </a:lnTo>
                      <a:lnTo>
                        <a:pt x="77" y="310"/>
                      </a:lnTo>
                      <a:lnTo>
                        <a:pt x="77" y="305"/>
                      </a:lnTo>
                      <a:lnTo>
                        <a:pt x="79" y="305"/>
                      </a:lnTo>
                      <a:lnTo>
                        <a:pt x="84" y="305"/>
                      </a:lnTo>
                      <a:lnTo>
                        <a:pt x="81" y="302"/>
                      </a:lnTo>
                      <a:lnTo>
                        <a:pt x="84" y="302"/>
                      </a:lnTo>
                      <a:lnTo>
                        <a:pt x="86" y="302"/>
                      </a:lnTo>
                      <a:lnTo>
                        <a:pt x="86" y="300"/>
                      </a:lnTo>
                      <a:lnTo>
                        <a:pt x="89" y="300"/>
                      </a:lnTo>
                      <a:lnTo>
                        <a:pt x="89" y="298"/>
                      </a:lnTo>
                      <a:lnTo>
                        <a:pt x="86" y="295"/>
                      </a:lnTo>
                      <a:lnTo>
                        <a:pt x="86" y="288"/>
                      </a:lnTo>
                      <a:lnTo>
                        <a:pt x="86" y="286"/>
                      </a:lnTo>
                      <a:lnTo>
                        <a:pt x="89" y="286"/>
                      </a:lnTo>
                      <a:lnTo>
                        <a:pt x="86" y="283"/>
                      </a:lnTo>
                      <a:lnTo>
                        <a:pt x="81" y="281"/>
                      </a:lnTo>
                      <a:lnTo>
                        <a:pt x="79" y="281"/>
                      </a:lnTo>
                      <a:lnTo>
                        <a:pt x="77" y="279"/>
                      </a:lnTo>
                      <a:lnTo>
                        <a:pt x="79" y="276"/>
                      </a:lnTo>
                      <a:lnTo>
                        <a:pt x="81" y="274"/>
                      </a:lnTo>
                      <a:lnTo>
                        <a:pt x="84" y="271"/>
                      </a:lnTo>
                      <a:lnTo>
                        <a:pt x="84" y="269"/>
                      </a:lnTo>
                      <a:lnTo>
                        <a:pt x="86" y="271"/>
                      </a:lnTo>
                      <a:lnTo>
                        <a:pt x="89" y="269"/>
                      </a:lnTo>
                      <a:lnTo>
                        <a:pt x="89" y="267"/>
                      </a:lnTo>
                      <a:lnTo>
                        <a:pt x="91" y="264"/>
                      </a:lnTo>
                      <a:lnTo>
                        <a:pt x="89" y="264"/>
                      </a:lnTo>
                      <a:lnTo>
                        <a:pt x="91" y="262"/>
                      </a:lnTo>
                      <a:lnTo>
                        <a:pt x="93" y="262"/>
                      </a:lnTo>
                      <a:lnTo>
                        <a:pt x="96" y="264"/>
                      </a:lnTo>
                      <a:lnTo>
                        <a:pt x="96" y="267"/>
                      </a:lnTo>
                      <a:lnTo>
                        <a:pt x="96" y="264"/>
                      </a:lnTo>
                      <a:lnTo>
                        <a:pt x="96" y="262"/>
                      </a:lnTo>
                      <a:lnTo>
                        <a:pt x="96" y="259"/>
                      </a:lnTo>
                      <a:lnTo>
                        <a:pt x="98" y="259"/>
                      </a:lnTo>
                      <a:lnTo>
                        <a:pt x="100" y="255"/>
                      </a:lnTo>
                      <a:lnTo>
                        <a:pt x="98" y="255"/>
                      </a:lnTo>
                      <a:lnTo>
                        <a:pt x="96" y="252"/>
                      </a:lnTo>
                      <a:lnTo>
                        <a:pt x="98" y="250"/>
                      </a:lnTo>
                      <a:lnTo>
                        <a:pt x="98" y="248"/>
                      </a:lnTo>
                      <a:lnTo>
                        <a:pt x="100" y="248"/>
                      </a:lnTo>
                      <a:lnTo>
                        <a:pt x="100" y="245"/>
                      </a:lnTo>
                      <a:lnTo>
                        <a:pt x="100" y="240"/>
                      </a:lnTo>
                      <a:lnTo>
                        <a:pt x="103" y="238"/>
                      </a:lnTo>
                      <a:lnTo>
                        <a:pt x="103" y="231"/>
                      </a:lnTo>
                      <a:lnTo>
                        <a:pt x="105" y="231"/>
                      </a:lnTo>
                      <a:lnTo>
                        <a:pt x="105" y="228"/>
                      </a:lnTo>
                      <a:lnTo>
                        <a:pt x="108" y="226"/>
                      </a:lnTo>
                      <a:lnTo>
                        <a:pt x="108" y="224"/>
                      </a:lnTo>
                      <a:lnTo>
                        <a:pt x="105" y="221"/>
                      </a:lnTo>
                      <a:lnTo>
                        <a:pt x="105" y="214"/>
                      </a:lnTo>
                      <a:lnTo>
                        <a:pt x="108" y="212"/>
                      </a:lnTo>
                      <a:lnTo>
                        <a:pt x="108" y="209"/>
                      </a:lnTo>
                      <a:lnTo>
                        <a:pt x="105" y="209"/>
                      </a:lnTo>
                      <a:lnTo>
                        <a:pt x="105" y="207"/>
                      </a:lnTo>
                      <a:lnTo>
                        <a:pt x="105" y="202"/>
                      </a:lnTo>
                      <a:lnTo>
                        <a:pt x="108" y="202"/>
                      </a:lnTo>
                      <a:lnTo>
                        <a:pt x="108" y="200"/>
                      </a:lnTo>
                      <a:lnTo>
                        <a:pt x="108" y="198"/>
                      </a:lnTo>
                      <a:lnTo>
                        <a:pt x="108" y="195"/>
                      </a:lnTo>
                      <a:lnTo>
                        <a:pt x="108" y="193"/>
                      </a:lnTo>
                      <a:lnTo>
                        <a:pt x="108" y="190"/>
                      </a:lnTo>
                      <a:lnTo>
                        <a:pt x="110" y="190"/>
                      </a:lnTo>
                      <a:lnTo>
                        <a:pt x="110" y="186"/>
                      </a:lnTo>
                      <a:lnTo>
                        <a:pt x="112" y="183"/>
                      </a:lnTo>
                      <a:lnTo>
                        <a:pt x="112" y="178"/>
                      </a:lnTo>
                      <a:lnTo>
                        <a:pt x="112" y="174"/>
                      </a:lnTo>
                      <a:lnTo>
                        <a:pt x="115" y="174"/>
                      </a:lnTo>
                      <a:lnTo>
                        <a:pt x="115" y="169"/>
                      </a:lnTo>
                      <a:lnTo>
                        <a:pt x="117" y="167"/>
                      </a:lnTo>
                      <a:lnTo>
                        <a:pt x="115" y="164"/>
                      </a:lnTo>
                      <a:lnTo>
                        <a:pt x="117" y="162"/>
                      </a:lnTo>
                      <a:lnTo>
                        <a:pt x="117" y="159"/>
                      </a:lnTo>
                      <a:lnTo>
                        <a:pt x="115" y="159"/>
                      </a:lnTo>
                      <a:lnTo>
                        <a:pt x="112" y="159"/>
                      </a:lnTo>
                      <a:lnTo>
                        <a:pt x="112" y="157"/>
                      </a:lnTo>
                      <a:lnTo>
                        <a:pt x="115" y="157"/>
                      </a:lnTo>
                      <a:lnTo>
                        <a:pt x="115" y="155"/>
                      </a:lnTo>
                      <a:lnTo>
                        <a:pt x="117" y="155"/>
                      </a:lnTo>
                      <a:lnTo>
                        <a:pt x="120" y="152"/>
                      </a:lnTo>
                      <a:lnTo>
                        <a:pt x="117" y="152"/>
                      </a:lnTo>
                      <a:lnTo>
                        <a:pt x="115" y="152"/>
                      </a:lnTo>
                      <a:lnTo>
                        <a:pt x="112" y="150"/>
                      </a:lnTo>
                      <a:lnTo>
                        <a:pt x="110" y="150"/>
                      </a:lnTo>
                      <a:lnTo>
                        <a:pt x="108" y="150"/>
                      </a:lnTo>
                      <a:lnTo>
                        <a:pt x="108" y="147"/>
                      </a:lnTo>
                      <a:lnTo>
                        <a:pt x="110" y="147"/>
                      </a:lnTo>
                      <a:lnTo>
                        <a:pt x="110" y="145"/>
                      </a:lnTo>
                      <a:lnTo>
                        <a:pt x="112" y="145"/>
                      </a:lnTo>
                      <a:lnTo>
                        <a:pt x="112" y="143"/>
                      </a:lnTo>
                      <a:lnTo>
                        <a:pt x="112" y="140"/>
                      </a:lnTo>
                      <a:lnTo>
                        <a:pt x="110" y="138"/>
                      </a:lnTo>
                      <a:lnTo>
                        <a:pt x="108" y="138"/>
                      </a:lnTo>
                      <a:lnTo>
                        <a:pt x="108" y="136"/>
                      </a:lnTo>
                      <a:lnTo>
                        <a:pt x="110" y="136"/>
                      </a:lnTo>
                      <a:lnTo>
                        <a:pt x="110" y="133"/>
                      </a:lnTo>
                      <a:lnTo>
                        <a:pt x="108" y="131"/>
                      </a:lnTo>
                      <a:lnTo>
                        <a:pt x="105" y="128"/>
                      </a:lnTo>
                      <a:lnTo>
                        <a:pt x="105" y="126"/>
                      </a:lnTo>
                      <a:lnTo>
                        <a:pt x="103" y="124"/>
                      </a:lnTo>
                      <a:lnTo>
                        <a:pt x="103" y="121"/>
                      </a:lnTo>
                      <a:lnTo>
                        <a:pt x="103" y="119"/>
                      </a:lnTo>
                      <a:lnTo>
                        <a:pt x="100" y="116"/>
                      </a:lnTo>
                      <a:lnTo>
                        <a:pt x="100" y="112"/>
                      </a:lnTo>
                      <a:lnTo>
                        <a:pt x="100" y="109"/>
                      </a:lnTo>
                      <a:lnTo>
                        <a:pt x="103" y="109"/>
                      </a:lnTo>
                      <a:lnTo>
                        <a:pt x="105" y="112"/>
                      </a:lnTo>
                      <a:lnTo>
                        <a:pt x="108" y="109"/>
                      </a:lnTo>
                      <a:lnTo>
                        <a:pt x="108" y="107"/>
                      </a:lnTo>
                      <a:lnTo>
                        <a:pt x="110" y="107"/>
                      </a:lnTo>
                      <a:lnTo>
                        <a:pt x="108" y="105"/>
                      </a:lnTo>
                      <a:lnTo>
                        <a:pt x="105" y="105"/>
                      </a:lnTo>
                      <a:lnTo>
                        <a:pt x="108" y="102"/>
                      </a:lnTo>
                      <a:lnTo>
                        <a:pt x="105" y="100"/>
                      </a:lnTo>
                      <a:lnTo>
                        <a:pt x="108" y="100"/>
                      </a:lnTo>
                      <a:lnTo>
                        <a:pt x="108" y="95"/>
                      </a:lnTo>
                      <a:lnTo>
                        <a:pt x="110" y="97"/>
                      </a:lnTo>
                      <a:lnTo>
                        <a:pt x="112" y="97"/>
                      </a:lnTo>
                      <a:lnTo>
                        <a:pt x="110" y="95"/>
                      </a:lnTo>
                      <a:lnTo>
                        <a:pt x="112" y="93"/>
                      </a:lnTo>
                      <a:lnTo>
                        <a:pt x="110" y="90"/>
                      </a:lnTo>
                      <a:lnTo>
                        <a:pt x="115" y="85"/>
                      </a:lnTo>
                      <a:lnTo>
                        <a:pt x="112" y="85"/>
                      </a:lnTo>
                      <a:lnTo>
                        <a:pt x="115" y="83"/>
                      </a:lnTo>
                      <a:lnTo>
                        <a:pt x="115" y="78"/>
                      </a:lnTo>
                      <a:lnTo>
                        <a:pt x="115" y="76"/>
                      </a:lnTo>
                      <a:lnTo>
                        <a:pt x="115" y="74"/>
                      </a:lnTo>
                      <a:lnTo>
                        <a:pt x="110" y="74"/>
                      </a:lnTo>
                      <a:lnTo>
                        <a:pt x="108" y="74"/>
                      </a:lnTo>
                      <a:lnTo>
                        <a:pt x="105" y="74"/>
                      </a:lnTo>
                      <a:lnTo>
                        <a:pt x="100" y="71"/>
                      </a:lnTo>
                      <a:lnTo>
                        <a:pt x="100" y="69"/>
                      </a:lnTo>
                      <a:lnTo>
                        <a:pt x="98" y="62"/>
                      </a:lnTo>
                      <a:lnTo>
                        <a:pt x="98" y="59"/>
                      </a:lnTo>
                      <a:lnTo>
                        <a:pt x="96" y="59"/>
                      </a:lnTo>
                      <a:lnTo>
                        <a:pt x="93" y="59"/>
                      </a:lnTo>
                      <a:lnTo>
                        <a:pt x="93" y="57"/>
                      </a:lnTo>
                      <a:lnTo>
                        <a:pt x="93" y="55"/>
                      </a:lnTo>
                      <a:lnTo>
                        <a:pt x="91" y="52"/>
                      </a:lnTo>
                      <a:close/>
                      <a:moveTo>
                        <a:pt x="162" y="641"/>
                      </a:moveTo>
                      <a:lnTo>
                        <a:pt x="167" y="641"/>
                      </a:lnTo>
                      <a:lnTo>
                        <a:pt x="170" y="643"/>
                      </a:lnTo>
                      <a:lnTo>
                        <a:pt x="160" y="655"/>
                      </a:lnTo>
                      <a:lnTo>
                        <a:pt x="155" y="650"/>
                      </a:lnTo>
                      <a:lnTo>
                        <a:pt x="153" y="648"/>
                      </a:lnTo>
                      <a:lnTo>
                        <a:pt x="158" y="646"/>
                      </a:lnTo>
                      <a:lnTo>
                        <a:pt x="170" y="643"/>
                      </a:lnTo>
                      <a:lnTo>
                        <a:pt x="162" y="643"/>
                      </a:lnTo>
                      <a:lnTo>
                        <a:pt x="162" y="641"/>
                      </a:lnTo>
                      <a:close/>
                    </a:path>
                  </a:pathLst>
                </a:custGeom>
                <a:solidFill>
                  <a:schemeClr val="accent6"/>
                </a:solidFill>
                <a:ln w="3175">
                  <a:solidFill>
                    <a:schemeClr val="tx1">
                      <a:lumMod val="50000"/>
                      <a:lumOff val="50000"/>
                    </a:schemeClr>
                  </a:solidFill>
                  <a:round/>
                  <a:headEnd/>
                  <a:tailEnd/>
                </a:ln>
                <a:extLst/>
              </xdr:spPr>
            </xdr:sp>
            <xdr:sp macro="" textlink="">
              <xdr:nvSpPr>
                <xdr:cNvPr id="31" name="Freeform 19"/>
                <xdr:cNvSpPr>
                  <a:spLocks/>
                </xdr:cNvSpPr>
              </xdr:nvSpPr>
              <xdr:spPr bwMode="auto">
                <a:xfrm>
                  <a:off x="4104110" y="14151833"/>
                  <a:ext cx="1286092" cy="1161428"/>
                </a:xfrm>
                <a:custGeom>
                  <a:avLst/>
                  <a:gdLst>
                    <a:gd name="T0" fmla="*/ 1934 w 1052"/>
                    <a:gd name="T1" fmla="*/ 382 h 994"/>
                    <a:gd name="T2" fmla="*/ 1862 w 1052"/>
                    <a:gd name="T3" fmla="*/ 561 h 994"/>
                    <a:gd name="T4" fmla="*/ 1893 w 1052"/>
                    <a:gd name="T5" fmla="*/ 719 h 994"/>
                    <a:gd name="T6" fmla="*/ 2015 w 1052"/>
                    <a:gd name="T7" fmla="*/ 786 h 994"/>
                    <a:gd name="T8" fmla="*/ 2177 w 1052"/>
                    <a:gd name="T9" fmla="*/ 997 h 994"/>
                    <a:gd name="T10" fmla="*/ 2161 w 1052"/>
                    <a:gd name="T11" fmla="*/ 1198 h 994"/>
                    <a:gd name="T12" fmla="*/ 2229 w 1052"/>
                    <a:gd name="T13" fmla="*/ 1291 h 994"/>
                    <a:gd name="T14" fmla="*/ 2092 w 1052"/>
                    <a:gd name="T15" fmla="*/ 1395 h 994"/>
                    <a:gd name="T16" fmla="*/ 1893 w 1052"/>
                    <a:gd name="T17" fmla="*/ 1425 h 994"/>
                    <a:gd name="T18" fmla="*/ 1687 w 1052"/>
                    <a:gd name="T19" fmla="*/ 1502 h 994"/>
                    <a:gd name="T20" fmla="*/ 1550 w 1052"/>
                    <a:gd name="T21" fmla="*/ 1506 h 994"/>
                    <a:gd name="T22" fmla="*/ 1661 w 1052"/>
                    <a:gd name="T23" fmla="*/ 1440 h 994"/>
                    <a:gd name="T24" fmla="*/ 1631 w 1052"/>
                    <a:gd name="T25" fmla="*/ 1291 h 994"/>
                    <a:gd name="T26" fmla="*/ 1408 w 1052"/>
                    <a:gd name="T27" fmla="*/ 1222 h 994"/>
                    <a:gd name="T28" fmla="*/ 1165 w 1052"/>
                    <a:gd name="T29" fmla="*/ 1135 h 994"/>
                    <a:gd name="T30" fmla="*/ 1020 w 1052"/>
                    <a:gd name="T31" fmla="*/ 1110 h 994"/>
                    <a:gd name="T32" fmla="*/ 774 w 1052"/>
                    <a:gd name="T33" fmla="*/ 1222 h 994"/>
                    <a:gd name="T34" fmla="*/ 587 w 1052"/>
                    <a:gd name="T35" fmla="*/ 1169 h 994"/>
                    <a:gd name="T36" fmla="*/ 394 w 1052"/>
                    <a:gd name="T37" fmla="*/ 1308 h 994"/>
                    <a:gd name="T38" fmla="*/ 127 w 1052"/>
                    <a:gd name="T39" fmla="*/ 1317 h 994"/>
                    <a:gd name="T40" fmla="*/ 119 w 1052"/>
                    <a:gd name="T41" fmla="*/ 1595 h 994"/>
                    <a:gd name="T42" fmla="*/ 230 w 1052"/>
                    <a:gd name="T43" fmla="*/ 1719 h 994"/>
                    <a:gd name="T44" fmla="*/ 317 w 1052"/>
                    <a:gd name="T45" fmla="*/ 2005 h 994"/>
                    <a:gd name="T46" fmla="*/ 595 w 1052"/>
                    <a:gd name="T47" fmla="*/ 2113 h 994"/>
                    <a:gd name="T48" fmla="*/ 683 w 1052"/>
                    <a:gd name="T49" fmla="*/ 2338 h 994"/>
                    <a:gd name="T50" fmla="*/ 539 w 1052"/>
                    <a:gd name="T51" fmla="*/ 2498 h 994"/>
                    <a:gd name="T52" fmla="*/ 515 w 1052"/>
                    <a:gd name="T53" fmla="*/ 2663 h 994"/>
                    <a:gd name="T54" fmla="*/ 358 w 1052"/>
                    <a:gd name="T55" fmla="*/ 2862 h 994"/>
                    <a:gd name="T56" fmla="*/ 647 w 1052"/>
                    <a:gd name="T57" fmla="*/ 3038 h 994"/>
                    <a:gd name="T58" fmla="*/ 852 w 1052"/>
                    <a:gd name="T59" fmla="*/ 3167 h 994"/>
                    <a:gd name="T60" fmla="*/ 1068 w 1052"/>
                    <a:gd name="T61" fmla="*/ 3256 h 994"/>
                    <a:gd name="T62" fmla="*/ 1361 w 1052"/>
                    <a:gd name="T63" fmla="*/ 3263 h 994"/>
                    <a:gd name="T64" fmla="*/ 1747 w 1052"/>
                    <a:gd name="T65" fmla="*/ 3186 h 994"/>
                    <a:gd name="T66" fmla="*/ 2015 w 1052"/>
                    <a:gd name="T67" fmla="*/ 3140 h 994"/>
                    <a:gd name="T68" fmla="*/ 2375 w 1052"/>
                    <a:gd name="T69" fmla="*/ 3152 h 994"/>
                    <a:gd name="T70" fmla="*/ 2536 w 1052"/>
                    <a:gd name="T71" fmla="*/ 3107 h 994"/>
                    <a:gd name="T72" fmla="*/ 2743 w 1052"/>
                    <a:gd name="T73" fmla="*/ 3193 h 994"/>
                    <a:gd name="T74" fmla="*/ 2873 w 1052"/>
                    <a:gd name="T75" fmla="*/ 3421 h 994"/>
                    <a:gd name="T76" fmla="*/ 2843 w 1052"/>
                    <a:gd name="T77" fmla="*/ 3604 h 994"/>
                    <a:gd name="T78" fmla="*/ 3151 w 1052"/>
                    <a:gd name="T79" fmla="*/ 3421 h 994"/>
                    <a:gd name="T80" fmla="*/ 3538 w 1052"/>
                    <a:gd name="T81" fmla="*/ 3248 h 994"/>
                    <a:gd name="T82" fmla="*/ 3774 w 1052"/>
                    <a:gd name="T83" fmla="*/ 3279 h 994"/>
                    <a:gd name="T84" fmla="*/ 4053 w 1052"/>
                    <a:gd name="T85" fmla="*/ 2835 h 994"/>
                    <a:gd name="T86" fmla="*/ 4361 w 1052"/>
                    <a:gd name="T87" fmla="*/ 2663 h 994"/>
                    <a:gd name="T88" fmla="*/ 4024 w 1052"/>
                    <a:gd name="T89" fmla="*/ 2498 h 994"/>
                    <a:gd name="T90" fmla="*/ 4032 w 1052"/>
                    <a:gd name="T91" fmla="*/ 2187 h 994"/>
                    <a:gd name="T92" fmla="*/ 3888 w 1052"/>
                    <a:gd name="T93" fmla="*/ 2138 h 994"/>
                    <a:gd name="T94" fmla="*/ 3809 w 1052"/>
                    <a:gd name="T95" fmla="*/ 2122 h 994"/>
                    <a:gd name="T96" fmla="*/ 3774 w 1052"/>
                    <a:gd name="T97" fmla="*/ 2016 h 994"/>
                    <a:gd name="T98" fmla="*/ 3996 w 1052"/>
                    <a:gd name="T99" fmla="*/ 1762 h 994"/>
                    <a:gd name="T100" fmla="*/ 4074 w 1052"/>
                    <a:gd name="T101" fmla="*/ 1451 h 994"/>
                    <a:gd name="T102" fmla="*/ 3729 w 1052"/>
                    <a:gd name="T103" fmla="*/ 1243 h 994"/>
                    <a:gd name="T104" fmla="*/ 3538 w 1052"/>
                    <a:gd name="T105" fmla="*/ 1064 h 994"/>
                    <a:gd name="T106" fmla="*/ 3629 w 1052"/>
                    <a:gd name="T107" fmla="*/ 816 h 994"/>
                    <a:gd name="T108" fmla="*/ 3666 w 1052"/>
                    <a:gd name="T109" fmla="*/ 504 h 994"/>
                    <a:gd name="T110" fmla="*/ 3411 w 1052"/>
                    <a:gd name="T111" fmla="*/ 245 h 994"/>
                    <a:gd name="T112" fmla="*/ 3202 w 1052"/>
                    <a:gd name="T113" fmla="*/ 271 h 994"/>
                    <a:gd name="T114" fmla="*/ 2873 w 1052"/>
                    <a:gd name="T115" fmla="*/ 288 h 994"/>
                    <a:gd name="T116" fmla="*/ 2693 w 1052"/>
                    <a:gd name="T117" fmla="*/ 137 h 994"/>
                    <a:gd name="T118" fmla="*/ 2458 w 1052"/>
                    <a:gd name="T119" fmla="*/ 37 h 994"/>
                    <a:gd name="T120" fmla="*/ 2200 w 1052"/>
                    <a:gd name="T121" fmla="*/ 46 h 994"/>
                    <a:gd name="T122" fmla="*/ 1934 w 1052"/>
                    <a:gd name="T123" fmla="*/ 71 h 994"/>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1052" h="994">
                      <a:moveTo>
                        <a:pt x="436" y="48"/>
                      </a:moveTo>
                      <a:lnTo>
                        <a:pt x="436" y="50"/>
                      </a:lnTo>
                      <a:lnTo>
                        <a:pt x="436" y="53"/>
                      </a:lnTo>
                      <a:lnTo>
                        <a:pt x="439" y="53"/>
                      </a:lnTo>
                      <a:lnTo>
                        <a:pt x="439" y="55"/>
                      </a:lnTo>
                      <a:lnTo>
                        <a:pt x="443" y="57"/>
                      </a:lnTo>
                      <a:lnTo>
                        <a:pt x="446" y="60"/>
                      </a:lnTo>
                      <a:lnTo>
                        <a:pt x="448" y="64"/>
                      </a:lnTo>
                      <a:lnTo>
                        <a:pt x="448" y="67"/>
                      </a:lnTo>
                      <a:lnTo>
                        <a:pt x="448" y="69"/>
                      </a:lnTo>
                      <a:lnTo>
                        <a:pt x="451" y="69"/>
                      </a:lnTo>
                      <a:lnTo>
                        <a:pt x="453" y="72"/>
                      </a:lnTo>
                      <a:lnTo>
                        <a:pt x="455" y="72"/>
                      </a:lnTo>
                      <a:lnTo>
                        <a:pt x="458" y="74"/>
                      </a:lnTo>
                      <a:lnTo>
                        <a:pt x="460" y="72"/>
                      </a:lnTo>
                      <a:lnTo>
                        <a:pt x="462" y="74"/>
                      </a:lnTo>
                      <a:lnTo>
                        <a:pt x="462" y="76"/>
                      </a:lnTo>
                      <a:lnTo>
                        <a:pt x="462" y="79"/>
                      </a:lnTo>
                      <a:lnTo>
                        <a:pt x="460" y="79"/>
                      </a:lnTo>
                      <a:lnTo>
                        <a:pt x="460" y="81"/>
                      </a:lnTo>
                      <a:lnTo>
                        <a:pt x="460" y="84"/>
                      </a:lnTo>
                      <a:lnTo>
                        <a:pt x="460" y="86"/>
                      </a:lnTo>
                      <a:lnTo>
                        <a:pt x="462" y="86"/>
                      </a:lnTo>
                      <a:lnTo>
                        <a:pt x="462" y="91"/>
                      </a:lnTo>
                      <a:lnTo>
                        <a:pt x="467" y="95"/>
                      </a:lnTo>
                      <a:lnTo>
                        <a:pt x="470" y="98"/>
                      </a:lnTo>
                      <a:lnTo>
                        <a:pt x="467" y="100"/>
                      </a:lnTo>
                      <a:lnTo>
                        <a:pt x="462" y="103"/>
                      </a:lnTo>
                      <a:lnTo>
                        <a:pt x="465" y="105"/>
                      </a:lnTo>
                      <a:lnTo>
                        <a:pt x="462" y="107"/>
                      </a:lnTo>
                      <a:lnTo>
                        <a:pt x="462" y="110"/>
                      </a:lnTo>
                      <a:lnTo>
                        <a:pt x="460" y="112"/>
                      </a:lnTo>
                      <a:lnTo>
                        <a:pt x="460" y="115"/>
                      </a:lnTo>
                      <a:lnTo>
                        <a:pt x="460" y="117"/>
                      </a:lnTo>
                      <a:lnTo>
                        <a:pt x="460" y="119"/>
                      </a:lnTo>
                      <a:lnTo>
                        <a:pt x="458" y="119"/>
                      </a:lnTo>
                      <a:lnTo>
                        <a:pt x="458" y="122"/>
                      </a:lnTo>
                      <a:lnTo>
                        <a:pt x="455" y="124"/>
                      </a:lnTo>
                      <a:lnTo>
                        <a:pt x="458" y="124"/>
                      </a:lnTo>
                      <a:lnTo>
                        <a:pt x="455" y="126"/>
                      </a:lnTo>
                      <a:lnTo>
                        <a:pt x="455" y="124"/>
                      </a:lnTo>
                      <a:lnTo>
                        <a:pt x="453" y="126"/>
                      </a:lnTo>
                      <a:lnTo>
                        <a:pt x="455" y="126"/>
                      </a:lnTo>
                      <a:lnTo>
                        <a:pt x="453" y="129"/>
                      </a:lnTo>
                      <a:lnTo>
                        <a:pt x="455" y="129"/>
                      </a:lnTo>
                      <a:lnTo>
                        <a:pt x="458" y="129"/>
                      </a:lnTo>
                      <a:lnTo>
                        <a:pt x="458" y="131"/>
                      </a:lnTo>
                      <a:lnTo>
                        <a:pt x="458" y="136"/>
                      </a:lnTo>
                      <a:lnTo>
                        <a:pt x="458" y="134"/>
                      </a:lnTo>
                      <a:lnTo>
                        <a:pt x="455" y="136"/>
                      </a:lnTo>
                      <a:lnTo>
                        <a:pt x="451" y="138"/>
                      </a:lnTo>
                      <a:lnTo>
                        <a:pt x="453" y="141"/>
                      </a:lnTo>
                      <a:lnTo>
                        <a:pt x="451" y="143"/>
                      </a:lnTo>
                      <a:lnTo>
                        <a:pt x="451" y="146"/>
                      </a:lnTo>
                      <a:lnTo>
                        <a:pt x="448" y="146"/>
                      </a:lnTo>
                      <a:lnTo>
                        <a:pt x="451" y="150"/>
                      </a:lnTo>
                      <a:lnTo>
                        <a:pt x="451" y="153"/>
                      </a:lnTo>
                      <a:lnTo>
                        <a:pt x="448" y="153"/>
                      </a:lnTo>
                      <a:lnTo>
                        <a:pt x="448" y="155"/>
                      </a:lnTo>
                      <a:lnTo>
                        <a:pt x="446" y="157"/>
                      </a:lnTo>
                      <a:lnTo>
                        <a:pt x="446" y="160"/>
                      </a:lnTo>
                      <a:lnTo>
                        <a:pt x="446" y="157"/>
                      </a:lnTo>
                      <a:lnTo>
                        <a:pt x="443" y="160"/>
                      </a:lnTo>
                      <a:lnTo>
                        <a:pt x="443" y="162"/>
                      </a:lnTo>
                      <a:lnTo>
                        <a:pt x="443" y="160"/>
                      </a:lnTo>
                      <a:lnTo>
                        <a:pt x="441" y="162"/>
                      </a:lnTo>
                      <a:lnTo>
                        <a:pt x="446" y="162"/>
                      </a:lnTo>
                      <a:lnTo>
                        <a:pt x="448" y="162"/>
                      </a:lnTo>
                      <a:lnTo>
                        <a:pt x="453" y="162"/>
                      </a:lnTo>
                      <a:lnTo>
                        <a:pt x="455" y="165"/>
                      </a:lnTo>
                      <a:lnTo>
                        <a:pt x="455" y="167"/>
                      </a:lnTo>
                      <a:lnTo>
                        <a:pt x="458" y="167"/>
                      </a:lnTo>
                      <a:lnTo>
                        <a:pt x="458" y="169"/>
                      </a:lnTo>
                      <a:lnTo>
                        <a:pt x="458" y="174"/>
                      </a:lnTo>
                      <a:lnTo>
                        <a:pt x="458" y="176"/>
                      </a:lnTo>
                      <a:lnTo>
                        <a:pt x="455" y="176"/>
                      </a:lnTo>
                      <a:lnTo>
                        <a:pt x="455" y="179"/>
                      </a:lnTo>
                      <a:lnTo>
                        <a:pt x="458" y="176"/>
                      </a:lnTo>
                      <a:lnTo>
                        <a:pt x="460" y="179"/>
                      </a:lnTo>
                      <a:lnTo>
                        <a:pt x="458" y="181"/>
                      </a:lnTo>
                      <a:lnTo>
                        <a:pt x="458" y="184"/>
                      </a:lnTo>
                      <a:lnTo>
                        <a:pt x="455" y="186"/>
                      </a:lnTo>
                      <a:lnTo>
                        <a:pt x="453" y="188"/>
                      </a:lnTo>
                      <a:lnTo>
                        <a:pt x="453" y="191"/>
                      </a:lnTo>
                      <a:lnTo>
                        <a:pt x="455" y="191"/>
                      </a:lnTo>
                      <a:lnTo>
                        <a:pt x="455" y="193"/>
                      </a:lnTo>
                      <a:lnTo>
                        <a:pt x="455" y="196"/>
                      </a:lnTo>
                      <a:lnTo>
                        <a:pt x="458" y="196"/>
                      </a:lnTo>
                      <a:lnTo>
                        <a:pt x="460" y="196"/>
                      </a:lnTo>
                      <a:lnTo>
                        <a:pt x="462" y="196"/>
                      </a:lnTo>
                      <a:lnTo>
                        <a:pt x="462" y="193"/>
                      </a:lnTo>
                      <a:lnTo>
                        <a:pt x="465" y="196"/>
                      </a:lnTo>
                      <a:lnTo>
                        <a:pt x="467" y="198"/>
                      </a:lnTo>
                      <a:lnTo>
                        <a:pt x="467" y="196"/>
                      </a:lnTo>
                      <a:lnTo>
                        <a:pt x="467" y="191"/>
                      </a:lnTo>
                      <a:lnTo>
                        <a:pt x="470" y="191"/>
                      </a:lnTo>
                      <a:lnTo>
                        <a:pt x="470" y="193"/>
                      </a:lnTo>
                      <a:lnTo>
                        <a:pt x="472" y="193"/>
                      </a:lnTo>
                      <a:lnTo>
                        <a:pt x="474" y="196"/>
                      </a:lnTo>
                      <a:lnTo>
                        <a:pt x="474" y="198"/>
                      </a:lnTo>
                      <a:lnTo>
                        <a:pt x="474" y="200"/>
                      </a:lnTo>
                      <a:lnTo>
                        <a:pt x="477" y="203"/>
                      </a:lnTo>
                      <a:lnTo>
                        <a:pt x="474" y="203"/>
                      </a:lnTo>
                      <a:lnTo>
                        <a:pt x="477" y="203"/>
                      </a:lnTo>
                      <a:lnTo>
                        <a:pt x="479" y="205"/>
                      </a:lnTo>
                      <a:lnTo>
                        <a:pt x="479" y="207"/>
                      </a:lnTo>
                      <a:lnTo>
                        <a:pt x="482" y="207"/>
                      </a:lnTo>
                      <a:lnTo>
                        <a:pt x="482" y="205"/>
                      </a:lnTo>
                      <a:lnTo>
                        <a:pt x="484" y="207"/>
                      </a:lnTo>
                      <a:lnTo>
                        <a:pt x="484" y="205"/>
                      </a:lnTo>
                      <a:lnTo>
                        <a:pt x="486" y="203"/>
                      </a:lnTo>
                      <a:lnTo>
                        <a:pt x="484" y="205"/>
                      </a:lnTo>
                      <a:lnTo>
                        <a:pt x="484" y="210"/>
                      </a:lnTo>
                      <a:lnTo>
                        <a:pt x="482" y="210"/>
                      </a:lnTo>
                      <a:lnTo>
                        <a:pt x="484" y="212"/>
                      </a:lnTo>
                      <a:lnTo>
                        <a:pt x="484" y="215"/>
                      </a:lnTo>
                      <a:lnTo>
                        <a:pt x="484" y="217"/>
                      </a:lnTo>
                      <a:lnTo>
                        <a:pt x="484" y="219"/>
                      </a:lnTo>
                      <a:lnTo>
                        <a:pt x="489" y="224"/>
                      </a:lnTo>
                      <a:lnTo>
                        <a:pt x="493" y="227"/>
                      </a:lnTo>
                      <a:lnTo>
                        <a:pt x="493" y="229"/>
                      </a:lnTo>
                      <a:lnTo>
                        <a:pt x="493" y="231"/>
                      </a:lnTo>
                      <a:lnTo>
                        <a:pt x="493" y="234"/>
                      </a:lnTo>
                      <a:lnTo>
                        <a:pt x="491" y="238"/>
                      </a:lnTo>
                      <a:lnTo>
                        <a:pt x="493" y="238"/>
                      </a:lnTo>
                      <a:lnTo>
                        <a:pt x="496" y="238"/>
                      </a:lnTo>
                      <a:lnTo>
                        <a:pt x="503" y="236"/>
                      </a:lnTo>
                      <a:lnTo>
                        <a:pt x="503" y="238"/>
                      </a:lnTo>
                      <a:lnTo>
                        <a:pt x="505" y="238"/>
                      </a:lnTo>
                      <a:lnTo>
                        <a:pt x="508" y="238"/>
                      </a:lnTo>
                      <a:lnTo>
                        <a:pt x="508" y="241"/>
                      </a:lnTo>
                      <a:lnTo>
                        <a:pt x="510" y="241"/>
                      </a:lnTo>
                      <a:lnTo>
                        <a:pt x="510" y="243"/>
                      </a:lnTo>
                      <a:lnTo>
                        <a:pt x="513" y="243"/>
                      </a:lnTo>
                      <a:lnTo>
                        <a:pt x="513" y="248"/>
                      </a:lnTo>
                      <a:lnTo>
                        <a:pt x="513" y="250"/>
                      </a:lnTo>
                      <a:lnTo>
                        <a:pt x="515" y="255"/>
                      </a:lnTo>
                      <a:lnTo>
                        <a:pt x="513" y="260"/>
                      </a:lnTo>
                      <a:lnTo>
                        <a:pt x="513" y="265"/>
                      </a:lnTo>
                      <a:lnTo>
                        <a:pt x="513" y="267"/>
                      </a:lnTo>
                      <a:lnTo>
                        <a:pt x="517" y="267"/>
                      </a:lnTo>
                      <a:lnTo>
                        <a:pt x="520" y="267"/>
                      </a:lnTo>
                      <a:lnTo>
                        <a:pt x="524" y="267"/>
                      </a:lnTo>
                      <a:lnTo>
                        <a:pt x="524" y="269"/>
                      </a:lnTo>
                      <a:lnTo>
                        <a:pt x="524" y="272"/>
                      </a:lnTo>
                      <a:lnTo>
                        <a:pt x="524" y="274"/>
                      </a:lnTo>
                      <a:lnTo>
                        <a:pt x="527" y="274"/>
                      </a:lnTo>
                      <a:lnTo>
                        <a:pt x="529" y="277"/>
                      </a:lnTo>
                      <a:lnTo>
                        <a:pt x="529" y="279"/>
                      </a:lnTo>
                      <a:lnTo>
                        <a:pt x="527" y="281"/>
                      </a:lnTo>
                      <a:lnTo>
                        <a:pt x="527" y="286"/>
                      </a:lnTo>
                      <a:lnTo>
                        <a:pt x="524" y="286"/>
                      </a:lnTo>
                      <a:lnTo>
                        <a:pt x="524" y="289"/>
                      </a:lnTo>
                      <a:lnTo>
                        <a:pt x="524" y="291"/>
                      </a:lnTo>
                      <a:lnTo>
                        <a:pt x="527" y="291"/>
                      </a:lnTo>
                      <a:lnTo>
                        <a:pt x="527" y="293"/>
                      </a:lnTo>
                      <a:lnTo>
                        <a:pt x="524" y="296"/>
                      </a:lnTo>
                      <a:lnTo>
                        <a:pt x="522" y="296"/>
                      </a:lnTo>
                      <a:lnTo>
                        <a:pt x="524" y="298"/>
                      </a:lnTo>
                      <a:lnTo>
                        <a:pt x="524" y="300"/>
                      </a:lnTo>
                      <a:lnTo>
                        <a:pt x="522" y="300"/>
                      </a:lnTo>
                      <a:lnTo>
                        <a:pt x="520" y="303"/>
                      </a:lnTo>
                      <a:lnTo>
                        <a:pt x="517" y="305"/>
                      </a:lnTo>
                      <a:lnTo>
                        <a:pt x="517" y="308"/>
                      </a:lnTo>
                      <a:lnTo>
                        <a:pt x="517" y="310"/>
                      </a:lnTo>
                      <a:lnTo>
                        <a:pt x="517" y="312"/>
                      </a:lnTo>
                      <a:lnTo>
                        <a:pt x="517" y="315"/>
                      </a:lnTo>
                      <a:lnTo>
                        <a:pt x="517" y="317"/>
                      </a:lnTo>
                      <a:lnTo>
                        <a:pt x="515" y="322"/>
                      </a:lnTo>
                      <a:lnTo>
                        <a:pt x="515" y="324"/>
                      </a:lnTo>
                      <a:lnTo>
                        <a:pt x="517" y="327"/>
                      </a:lnTo>
                      <a:lnTo>
                        <a:pt x="517" y="329"/>
                      </a:lnTo>
                      <a:lnTo>
                        <a:pt x="520" y="329"/>
                      </a:lnTo>
                      <a:lnTo>
                        <a:pt x="520" y="327"/>
                      </a:lnTo>
                      <a:lnTo>
                        <a:pt x="522" y="322"/>
                      </a:lnTo>
                      <a:lnTo>
                        <a:pt x="524" y="319"/>
                      </a:lnTo>
                      <a:lnTo>
                        <a:pt x="527" y="319"/>
                      </a:lnTo>
                      <a:lnTo>
                        <a:pt x="532" y="315"/>
                      </a:lnTo>
                      <a:lnTo>
                        <a:pt x="534" y="312"/>
                      </a:lnTo>
                      <a:lnTo>
                        <a:pt x="534" y="315"/>
                      </a:lnTo>
                      <a:lnTo>
                        <a:pt x="536" y="315"/>
                      </a:lnTo>
                      <a:lnTo>
                        <a:pt x="536" y="317"/>
                      </a:lnTo>
                      <a:lnTo>
                        <a:pt x="536" y="322"/>
                      </a:lnTo>
                      <a:lnTo>
                        <a:pt x="539" y="324"/>
                      </a:lnTo>
                      <a:lnTo>
                        <a:pt x="539" y="327"/>
                      </a:lnTo>
                      <a:lnTo>
                        <a:pt x="539" y="329"/>
                      </a:lnTo>
                      <a:lnTo>
                        <a:pt x="541" y="331"/>
                      </a:lnTo>
                      <a:lnTo>
                        <a:pt x="541" y="334"/>
                      </a:lnTo>
                      <a:lnTo>
                        <a:pt x="541" y="336"/>
                      </a:lnTo>
                      <a:lnTo>
                        <a:pt x="541" y="339"/>
                      </a:lnTo>
                      <a:lnTo>
                        <a:pt x="539" y="339"/>
                      </a:lnTo>
                      <a:lnTo>
                        <a:pt x="541" y="339"/>
                      </a:lnTo>
                      <a:lnTo>
                        <a:pt x="539" y="341"/>
                      </a:lnTo>
                      <a:lnTo>
                        <a:pt x="541" y="343"/>
                      </a:lnTo>
                      <a:lnTo>
                        <a:pt x="539" y="343"/>
                      </a:lnTo>
                      <a:lnTo>
                        <a:pt x="541" y="348"/>
                      </a:lnTo>
                      <a:lnTo>
                        <a:pt x="541" y="350"/>
                      </a:lnTo>
                      <a:lnTo>
                        <a:pt x="544" y="350"/>
                      </a:lnTo>
                      <a:lnTo>
                        <a:pt x="544" y="353"/>
                      </a:lnTo>
                      <a:lnTo>
                        <a:pt x="541" y="353"/>
                      </a:lnTo>
                      <a:lnTo>
                        <a:pt x="541" y="350"/>
                      </a:lnTo>
                      <a:lnTo>
                        <a:pt x="539" y="350"/>
                      </a:lnTo>
                      <a:lnTo>
                        <a:pt x="536" y="353"/>
                      </a:lnTo>
                      <a:lnTo>
                        <a:pt x="536" y="358"/>
                      </a:lnTo>
                      <a:lnTo>
                        <a:pt x="539" y="358"/>
                      </a:lnTo>
                      <a:lnTo>
                        <a:pt x="541" y="360"/>
                      </a:lnTo>
                      <a:lnTo>
                        <a:pt x="544" y="360"/>
                      </a:lnTo>
                      <a:lnTo>
                        <a:pt x="541" y="362"/>
                      </a:lnTo>
                      <a:lnTo>
                        <a:pt x="544" y="362"/>
                      </a:lnTo>
                      <a:lnTo>
                        <a:pt x="544" y="365"/>
                      </a:lnTo>
                      <a:lnTo>
                        <a:pt x="546" y="365"/>
                      </a:lnTo>
                      <a:lnTo>
                        <a:pt x="546" y="367"/>
                      </a:lnTo>
                      <a:lnTo>
                        <a:pt x="548" y="370"/>
                      </a:lnTo>
                      <a:lnTo>
                        <a:pt x="546" y="372"/>
                      </a:lnTo>
                      <a:lnTo>
                        <a:pt x="539" y="379"/>
                      </a:lnTo>
                      <a:lnTo>
                        <a:pt x="534" y="379"/>
                      </a:lnTo>
                      <a:lnTo>
                        <a:pt x="532" y="381"/>
                      </a:lnTo>
                      <a:lnTo>
                        <a:pt x="527" y="381"/>
                      </a:lnTo>
                      <a:lnTo>
                        <a:pt x="524" y="379"/>
                      </a:lnTo>
                      <a:lnTo>
                        <a:pt x="522" y="379"/>
                      </a:lnTo>
                      <a:lnTo>
                        <a:pt x="522" y="377"/>
                      </a:lnTo>
                      <a:lnTo>
                        <a:pt x="522" y="374"/>
                      </a:lnTo>
                      <a:lnTo>
                        <a:pt x="520" y="374"/>
                      </a:lnTo>
                      <a:lnTo>
                        <a:pt x="520" y="372"/>
                      </a:lnTo>
                      <a:lnTo>
                        <a:pt x="517" y="374"/>
                      </a:lnTo>
                      <a:lnTo>
                        <a:pt x="515" y="374"/>
                      </a:lnTo>
                      <a:lnTo>
                        <a:pt x="515" y="377"/>
                      </a:lnTo>
                      <a:lnTo>
                        <a:pt x="513" y="381"/>
                      </a:lnTo>
                      <a:lnTo>
                        <a:pt x="510" y="381"/>
                      </a:lnTo>
                      <a:lnTo>
                        <a:pt x="505" y="381"/>
                      </a:lnTo>
                      <a:lnTo>
                        <a:pt x="503" y="384"/>
                      </a:lnTo>
                      <a:lnTo>
                        <a:pt x="503" y="381"/>
                      </a:lnTo>
                      <a:lnTo>
                        <a:pt x="501" y="381"/>
                      </a:lnTo>
                      <a:lnTo>
                        <a:pt x="498" y="384"/>
                      </a:lnTo>
                      <a:lnTo>
                        <a:pt x="498" y="381"/>
                      </a:lnTo>
                      <a:lnTo>
                        <a:pt x="498" y="384"/>
                      </a:lnTo>
                      <a:lnTo>
                        <a:pt x="496" y="381"/>
                      </a:lnTo>
                      <a:lnTo>
                        <a:pt x="496" y="384"/>
                      </a:lnTo>
                      <a:lnTo>
                        <a:pt x="496" y="386"/>
                      </a:lnTo>
                      <a:lnTo>
                        <a:pt x="493" y="384"/>
                      </a:lnTo>
                      <a:lnTo>
                        <a:pt x="491" y="384"/>
                      </a:lnTo>
                      <a:lnTo>
                        <a:pt x="489" y="384"/>
                      </a:lnTo>
                      <a:lnTo>
                        <a:pt x="486" y="379"/>
                      </a:lnTo>
                      <a:lnTo>
                        <a:pt x="484" y="374"/>
                      </a:lnTo>
                      <a:lnTo>
                        <a:pt x="482" y="374"/>
                      </a:lnTo>
                      <a:lnTo>
                        <a:pt x="479" y="374"/>
                      </a:lnTo>
                      <a:lnTo>
                        <a:pt x="477" y="377"/>
                      </a:lnTo>
                      <a:lnTo>
                        <a:pt x="472" y="377"/>
                      </a:lnTo>
                      <a:lnTo>
                        <a:pt x="472" y="379"/>
                      </a:lnTo>
                      <a:lnTo>
                        <a:pt x="472" y="381"/>
                      </a:lnTo>
                      <a:lnTo>
                        <a:pt x="472" y="384"/>
                      </a:lnTo>
                      <a:lnTo>
                        <a:pt x="470" y="384"/>
                      </a:lnTo>
                      <a:lnTo>
                        <a:pt x="467" y="386"/>
                      </a:lnTo>
                      <a:lnTo>
                        <a:pt x="470" y="386"/>
                      </a:lnTo>
                      <a:lnTo>
                        <a:pt x="467" y="389"/>
                      </a:lnTo>
                      <a:lnTo>
                        <a:pt x="465" y="389"/>
                      </a:lnTo>
                      <a:lnTo>
                        <a:pt x="465" y="386"/>
                      </a:lnTo>
                      <a:lnTo>
                        <a:pt x="460" y="386"/>
                      </a:lnTo>
                      <a:lnTo>
                        <a:pt x="460" y="389"/>
                      </a:lnTo>
                      <a:lnTo>
                        <a:pt x="458" y="389"/>
                      </a:lnTo>
                      <a:lnTo>
                        <a:pt x="455" y="389"/>
                      </a:lnTo>
                      <a:lnTo>
                        <a:pt x="455" y="386"/>
                      </a:lnTo>
                      <a:lnTo>
                        <a:pt x="455" y="384"/>
                      </a:lnTo>
                      <a:lnTo>
                        <a:pt x="453" y="384"/>
                      </a:lnTo>
                      <a:lnTo>
                        <a:pt x="455" y="386"/>
                      </a:lnTo>
                      <a:lnTo>
                        <a:pt x="451" y="386"/>
                      </a:lnTo>
                      <a:lnTo>
                        <a:pt x="448" y="386"/>
                      </a:lnTo>
                      <a:lnTo>
                        <a:pt x="446" y="386"/>
                      </a:lnTo>
                      <a:lnTo>
                        <a:pt x="446" y="384"/>
                      </a:lnTo>
                      <a:lnTo>
                        <a:pt x="443" y="384"/>
                      </a:lnTo>
                      <a:lnTo>
                        <a:pt x="443" y="386"/>
                      </a:lnTo>
                      <a:lnTo>
                        <a:pt x="441" y="384"/>
                      </a:lnTo>
                      <a:lnTo>
                        <a:pt x="441" y="386"/>
                      </a:lnTo>
                      <a:lnTo>
                        <a:pt x="439" y="386"/>
                      </a:lnTo>
                      <a:lnTo>
                        <a:pt x="439" y="389"/>
                      </a:lnTo>
                      <a:lnTo>
                        <a:pt x="439" y="391"/>
                      </a:lnTo>
                      <a:lnTo>
                        <a:pt x="439" y="393"/>
                      </a:lnTo>
                      <a:lnTo>
                        <a:pt x="436" y="393"/>
                      </a:lnTo>
                      <a:lnTo>
                        <a:pt x="431" y="393"/>
                      </a:lnTo>
                      <a:lnTo>
                        <a:pt x="427" y="393"/>
                      </a:lnTo>
                      <a:lnTo>
                        <a:pt x="427" y="396"/>
                      </a:lnTo>
                      <a:lnTo>
                        <a:pt x="422" y="396"/>
                      </a:lnTo>
                      <a:lnTo>
                        <a:pt x="422" y="398"/>
                      </a:lnTo>
                      <a:lnTo>
                        <a:pt x="417" y="401"/>
                      </a:lnTo>
                      <a:lnTo>
                        <a:pt x="415" y="403"/>
                      </a:lnTo>
                      <a:lnTo>
                        <a:pt x="412" y="401"/>
                      </a:lnTo>
                      <a:lnTo>
                        <a:pt x="412" y="403"/>
                      </a:lnTo>
                      <a:lnTo>
                        <a:pt x="412" y="408"/>
                      </a:lnTo>
                      <a:lnTo>
                        <a:pt x="412" y="410"/>
                      </a:lnTo>
                      <a:lnTo>
                        <a:pt x="405" y="410"/>
                      </a:lnTo>
                      <a:lnTo>
                        <a:pt x="403" y="410"/>
                      </a:lnTo>
                      <a:lnTo>
                        <a:pt x="398" y="415"/>
                      </a:lnTo>
                      <a:lnTo>
                        <a:pt x="393" y="412"/>
                      </a:lnTo>
                      <a:lnTo>
                        <a:pt x="391" y="415"/>
                      </a:lnTo>
                      <a:lnTo>
                        <a:pt x="386" y="417"/>
                      </a:lnTo>
                      <a:lnTo>
                        <a:pt x="386" y="420"/>
                      </a:lnTo>
                      <a:lnTo>
                        <a:pt x="384" y="422"/>
                      </a:lnTo>
                      <a:lnTo>
                        <a:pt x="379" y="427"/>
                      </a:lnTo>
                      <a:lnTo>
                        <a:pt x="377" y="429"/>
                      </a:lnTo>
                      <a:lnTo>
                        <a:pt x="372" y="434"/>
                      </a:lnTo>
                      <a:lnTo>
                        <a:pt x="369" y="434"/>
                      </a:lnTo>
                      <a:lnTo>
                        <a:pt x="365" y="429"/>
                      </a:lnTo>
                      <a:lnTo>
                        <a:pt x="362" y="427"/>
                      </a:lnTo>
                      <a:lnTo>
                        <a:pt x="360" y="429"/>
                      </a:lnTo>
                      <a:lnTo>
                        <a:pt x="358" y="427"/>
                      </a:lnTo>
                      <a:lnTo>
                        <a:pt x="355" y="427"/>
                      </a:lnTo>
                      <a:lnTo>
                        <a:pt x="358" y="424"/>
                      </a:lnTo>
                      <a:lnTo>
                        <a:pt x="355" y="422"/>
                      </a:lnTo>
                      <a:lnTo>
                        <a:pt x="355" y="420"/>
                      </a:lnTo>
                      <a:lnTo>
                        <a:pt x="358" y="420"/>
                      </a:lnTo>
                      <a:lnTo>
                        <a:pt x="360" y="417"/>
                      </a:lnTo>
                      <a:lnTo>
                        <a:pt x="365" y="417"/>
                      </a:lnTo>
                      <a:lnTo>
                        <a:pt x="365" y="420"/>
                      </a:lnTo>
                      <a:lnTo>
                        <a:pt x="367" y="420"/>
                      </a:lnTo>
                      <a:lnTo>
                        <a:pt x="367" y="417"/>
                      </a:lnTo>
                      <a:lnTo>
                        <a:pt x="367" y="415"/>
                      </a:lnTo>
                      <a:lnTo>
                        <a:pt x="369" y="415"/>
                      </a:lnTo>
                      <a:lnTo>
                        <a:pt x="369" y="412"/>
                      </a:lnTo>
                      <a:lnTo>
                        <a:pt x="372" y="412"/>
                      </a:lnTo>
                      <a:lnTo>
                        <a:pt x="374" y="412"/>
                      </a:lnTo>
                      <a:lnTo>
                        <a:pt x="374" y="415"/>
                      </a:lnTo>
                      <a:lnTo>
                        <a:pt x="377" y="415"/>
                      </a:lnTo>
                      <a:lnTo>
                        <a:pt x="377" y="412"/>
                      </a:lnTo>
                      <a:lnTo>
                        <a:pt x="379" y="412"/>
                      </a:lnTo>
                      <a:lnTo>
                        <a:pt x="381" y="412"/>
                      </a:lnTo>
                      <a:lnTo>
                        <a:pt x="381" y="410"/>
                      </a:lnTo>
                      <a:lnTo>
                        <a:pt x="384" y="412"/>
                      </a:lnTo>
                      <a:lnTo>
                        <a:pt x="381" y="412"/>
                      </a:lnTo>
                      <a:lnTo>
                        <a:pt x="381" y="415"/>
                      </a:lnTo>
                      <a:lnTo>
                        <a:pt x="384" y="415"/>
                      </a:lnTo>
                      <a:lnTo>
                        <a:pt x="384" y="412"/>
                      </a:lnTo>
                      <a:lnTo>
                        <a:pt x="384" y="408"/>
                      </a:lnTo>
                      <a:lnTo>
                        <a:pt x="386" y="410"/>
                      </a:lnTo>
                      <a:lnTo>
                        <a:pt x="389" y="410"/>
                      </a:lnTo>
                      <a:lnTo>
                        <a:pt x="391" y="410"/>
                      </a:lnTo>
                      <a:lnTo>
                        <a:pt x="391" y="408"/>
                      </a:lnTo>
                      <a:lnTo>
                        <a:pt x="389" y="408"/>
                      </a:lnTo>
                      <a:lnTo>
                        <a:pt x="386" y="405"/>
                      </a:lnTo>
                      <a:lnTo>
                        <a:pt x="389" y="405"/>
                      </a:lnTo>
                      <a:lnTo>
                        <a:pt x="389" y="403"/>
                      </a:lnTo>
                      <a:lnTo>
                        <a:pt x="391" y="403"/>
                      </a:lnTo>
                      <a:lnTo>
                        <a:pt x="391" y="401"/>
                      </a:lnTo>
                      <a:lnTo>
                        <a:pt x="391" y="398"/>
                      </a:lnTo>
                      <a:lnTo>
                        <a:pt x="393" y="398"/>
                      </a:lnTo>
                      <a:lnTo>
                        <a:pt x="393" y="396"/>
                      </a:lnTo>
                      <a:lnTo>
                        <a:pt x="396" y="393"/>
                      </a:lnTo>
                      <a:lnTo>
                        <a:pt x="398" y="393"/>
                      </a:lnTo>
                      <a:lnTo>
                        <a:pt x="400" y="393"/>
                      </a:lnTo>
                      <a:lnTo>
                        <a:pt x="403" y="393"/>
                      </a:lnTo>
                      <a:lnTo>
                        <a:pt x="405" y="391"/>
                      </a:lnTo>
                      <a:lnTo>
                        <a:pt x="405" y="389"/>
                      </a:lnTo>
                      <a:lnTo>
                        <a:pt x="408" y="389"/>
                      </a:lnTo>
                      <a:lnTo>
                        <a:pt x="410" y="389"/>
                      </a:lnTo>
                      <a:lnTo>
                        <a:pt x="410" y="386"/>
                      </a:lnTo>
                      <a:lnTo>
                        <a:pt x="412" y="386"/>
                      </a:lnTo>
                      <a:lnTo>
                        <a:pt x="412" y="384"/>
                      </a:lnTo>
                      <a:lnTo>
                        <a:pt x="415" y="381"/>
                      </a:lnTo>
                      <a:lnTo>
                        <a:pt x="415" y="379"/>
                      </a:lnTo>
                      <a:lnTo>
                        <a:pt x="417" y="379"/>
                      </a:lnTo>
                      <a:lnTo>
                        <a:pt x="415" y="377"/>
                      </a:lnTo>
                      <a:lnTo>
                        <a:pt x="415" y="374"/>
                      </a:lnTo>
                      <a:lnTo>
                        <a:pt x="417" y="374"/>
                      </a:lnTo>
                      <a:lnTo>
                        <a:pt x="420" y="374"/>
                      </a:lnTo>
                      <a:lnTo>
                        <a:pt x="420" y="370"/>
                      </a:lnTo>
                      <a:lnTo>
                        <a:pt x="417" y="370"/>
                      </a:lnTo>
                      <a:lnTo>
                        <a:pt x="420" y="367"/>
                      </a:lnTo>
                      <a:lnTo>
                        <a:pt x="415" y="365"/>
                      </a:lnTo>
                      <a:lnTo>
                        <a:pt x="412" y="362"/>
                      </a:lnTo>
                      <a:lnTo>
                        <a:pt x="408" y="360"/>
                      </a:lnTo>
                      <a:lnTo>
                        <a:pt x="405" y="360"/>
                      </a:lnTo>
                      <a:lnTo>
                        <a:pt x="405" y="358"/>
                      </a:lnTo>
                      <a:lnTo>
                        <a:pt x="405" y="355"/>
                      </a:lnTo>
                      <a:lnTo>
                        <a:pt x="403" y="358"/>
                      </a:lnTo>
                      <a:lnTo>
                        <a:pt x="400" y="360"/>
                      </a:lnTo>
                      <a:lnTo>
                        <a:pt x="398" y="360"/>
                      </a:lnTo>
                      <a:lnTo>
                        <a:pt x="396" y="358"/>
                      </a:lnTo>
                      <a:lnTo>
                        <a:pt x="393" y="353"/>
                      </a:lnTo>
                      <a:lnTo>
                        <a:pt x="391" y="355"/>
                      </a:lnTo>
                      <a:lnTo>
                        <a:pt x="389" y="358"/>
                      </a:lnTo>
                      <a:lnTo>
                        <a:pt x="386" y="360"/>
                      </a:lnTo>
                      <a:lnTo>
                        <a:pt x="381" y="358"/>
                      </a:lnTo>
                      <a:lnTo>
                        <a:pt x="381" y="355"/>
                      </a:lnTo>
                      <a:lnTo>
                        <a:pt x="379" y="353"/>
                      </a:lnTo>
                      <a:lnTo>
                        <a:pt x="377" y="350"/>
                      </a:lnTo>
                      <a:lnTo>
                        <a:pt x="374" y="346"/>
                      </a:lnTo>
                      <a:lnTo>
                        <a:pt x="372" y="346"/>
                      </a:lnTo>
                      <a:lnTo>
                        <a:pt x="372" y="348"/>
                      </a:lnTo>
                      <a:lnTo>
                        <a:pt x="369" y="346"/>
                      </a:lnTo>
                      <a:lnTo>
                        <a:pt x="367" y="350"/>
                      </a:lnTo>
                      <a:lnTo>
                        <a:pt x="365" y="350"/>
                      </a:lnTo>
                      <a:lnTo>
                        <a:pt x="362" y="348"/>
                      </a:lnTo>
                      <a:lnTo>
                        <a:pt x="362" y="346"/>
                      </a:lnTo>
                      <a:lnTo>
                        <a:pt x="360" y="341"/>
                      </a:lnTo>
                      <a:lnTo>
                        <a:pt x="358" y="341"/>
                      </a:lnTo>
                      <a:lnTo>
                        <a:pt x="355" y="341"/>
                      </a:lnTo>
                      <a:lnTo>
                        <a:pt x="353" y="341"/>
                      </a:lnTo>
                      <a:lnTo>
                        <a:pt x="350" y="341"/>
                      </a:lnTo>
                      <a:lnTo>
                        <a:pt x="348" y="341"/>
                      </a:lnTo>
                      <a:lnTo>
                        <a:pt x="346" y="339"/>
                      </a:lnTo>
                      <a:lnTo>
                        <a:pt x="343" y="336"/>
                      </a:lnTo>
                      <a:lnTo>
                        <a:pt x="343" y="339"/>
                      </a:lnTo>
                      <a:lnTo>
                        <a:pt x="343" y="336"/>
                      </a:lnTo>
                      <a:lnTo>
                        <a:pt x="341" y="339"/>
                      </a:lnTo>
                      <a:lnTo>
                        <a:pt x="338" y="341"/>
                      </a:lnTo>
                      <a:lnTo>
                        <a:pt x="338" y="339"/>
                      </a:lnTo>
                      <a:lnTo>
                        <a:pt x="338" y="334"/>
                      </a:lnTo>
                      <a:lnTo>
                        <a:pt x="334" y="334"/>
                      </a:lnTo>
                      <a:lnTo>
                        <a:pt x="329" y="336"/>
                      </a:lnTo>
                      <a:lnTo>
                        <a:pt x="329" y="334"/>
                      </a:lnTo>
                      <a:lnTo>
                        <a:pt x="327" y="331"/>
                      </a:lnTo>
                      <a:lnTo>
                        <a:pt x="324" y="329"/>
                      </a:lnTo>
                      <a:lnTo>
                        <a:pt x="324" y="327"/>
                      </a:lnTo>
                      <a:lnTo>
                        <a:pt x="322" y="327"/>
                      </a:lnTo>
                      <a:lnTo>
                        <a:pt x="322" y="324"/>
                      </a:lnTo>
                      <a:lnTo>
                        <a:pt x="317" y="322"/>
                      </a:lnTo>
                      <a:lnTo>
                        <a:pt x="315" y="319"/>
                      </a:lnTo>
                      <a:lnTo>
                        <a:pt x="312" y="319"/>
                      </a:lnTo>
                      <a:lnTo>
                        <a:pt x="312" y="317"/>
                      </a:lnTo>
                      <a:lnTo>
                        <a:pt x="310" y="317"/>
                      </a:lnTo>
                      <a:lnTo>
                        <a:pt x="307" y="322"/>
                      </a:lnTo>
                      <a:lnTo>
                        <a:pt x="305" y="324"/>
                      </a:lnTo>
                      <a:lnTo>
                        <a:pt x="303" y="324"/>
                      </a:lnTo>
                      <a:lnTo>
                        <a:pt x="300" y="324"/>
                      </a:lnTo>
                      <a:lnTo>
                        <a:pt x="298" y="324"/>
                      </a:lnTo>
                      <a:lnTo>
                        <a:pt x="296" y="324"/>
                      </a:lnTo>
                      <a:lnTo>
                        <a:pt x="293" y="322"/>
                      </a:lnTo>
                      <a:lnTo>
                        <a:pt x="296" y="319"/>
                      </a:lnTo>
                      <a:lnTo>
                        <a:pt x="296" y="317"/>
                      </a:lnTo>
                      <a:lnTo>
                        <a:pt x="291" y="317"/>
                      </a:lnTo>
                      <a:lnTo>
                        <a:pt x="288" y="315"/>
                      </a:lnTo>
                      <a:lnTo>
                        <a:pt x="288" y="312"/>
                      </a:lnTo>
                      <a:lnTo>
                        <a:pt x="288" y="310"/>
                      </a:lnTo>
                      <a:lnTo>
                        <a:pt x="286" y="310"/>
                      </a:lnTo>
                      <a:lnTo>
                        <a:pt x="284" y="308"/>
                      </a:lnTo>
                      <a:lnTo>
                        <a:pt x="281" y="310"/>
                      </a:lnTo>
                      <a:lnTo>
                        <a:pt x="281" y="312"/>
                      </a:lnTo>
                      <a:lnTo>
                        <a:pt x="281" y="315"/>
                      </a:lnTo>
                      <a:lnTo>
                        <a:pt x="281" y="317"/>
                      </a:lnTo>
                      <a:lnTo>
                        <a:pt x="279" y="317"/>
                      </a:lnTo>
                      <a:lnTo>
                        <a:pt x="276" y="315"/>
                      </a:lnTo>
                      <a:lnTo>
                        <a:pt x="276" y="317"/>
                      </a:lnTo>
                      <a:lnTo>
                        <a:pt x="274" y="315"/>
                      </a:lnTo>
                      <a:lnTo>
                        <a:pt x="272" y="315"/>
                      </a:lnTo>
                      <a:lnTo>
                        <a:pt x="269" y="319"/>
                      </a:lnTo>
                      <a:lnTo>
                        <a:pt x="267" y="322"/>
                      </a:lnTo>
                      <a:lnTo>
                        <a:pt x="267" y="324"/>
                      </a:lnTo>
                      <a:lnTo>
                        <a:pt x="267" y="327"/>
                      </a:lnTo>
                      <a:lnTo>
                        <a:pt x="265" y="327"/>
                      </a:lnTo>
                      <a:lnTo>
                        <a:pt x="262" y="329"/>
                      </a:lnTo>
                      <a:lnTo>
                        <a:pt x="260" y="331"/>
                      </a:lnTo>
                      <a:lnTo>
                        <a:pt x="257" y="331"/>
                      </a:lnTo>
                      <a:lnTo>
                        <a:pt x="257" y="329"/>
                      </a:lnTo>
                      <a:lnTo>
                        <a:pt x="257" y="327"/>
                      </a:lnTo>
                      <a:lnTo>
                        <a:pt x="255" y="327"/>
                      </a:lnTo>
                      <a:lnTo>
                        <a:pt x="253" y="329"/>
                      </a:lnTo>
                      <a:lnTo>
                        <a:pt x="253" y="327"/>
                      </a:lnTo>
                      <a:lnTo>
                        <a:pt x="250" y="324"/>
                      </a:lnTo>
                      <a:lnTo>
                        <a:pt x="248" y="327"/>
                      </a:lnTo>
                      <a:lnTo>
                        <a:pt x="248" y="324"/>
                      </a:lnTo>
                      <a:lnTo>
                        <a:pt x="248" y="322"/>
                      </a:lnTo>
                      <a:lnTo>
                        <a:pt x="245" y="315"/>
                      </a:lnTo>
                      <a:lnTo>
                        <a:pt x="245" y="310"/>
                      </a:lnTo>
                      <a:lnTo>
                        <a:pt x="245" y="308"/>
                      </a:lnTo>
                      <a:lnTo>
                        <a:pt x="245" y="303"/>
                      </a:lnTo>
                      <a:lnTo>
                        <a:pt x="243" y="303"/>
                      </a:lnTo>
                      <a:lnTo>
                        <a:pt x="241" y="303"/>
                      </a:lnTo>
                      <a:lnTo>
                        <a:pt x="241" y="300"/>
                      </a:lnTo>
                      <a:lnTo>
                        <a:pt x="241" y="303"/>
                      </a:lnTo>
                      <a:lnTo>
                        <a:pt x="238" y="305"/>
                      </a:lnTo>
                      <a:lnTo>
                        <a:pt x="238" y="308"/>
                      </a:lnTo>
                      <a:lnTo>
                        <a:pt x="238" y="310"/>
                      </a:lnTo>
                      <a:lnTo>
                        <a:pt x="236" y="312"/>
                      </a:lnTo>
                      <a:lnTo>
                        <a:pt x="234" y="315"/>
                      </a:lnTo>
                      <a:lnTo>
                        <a:pt x="231" y="317"/>
                      </a:lnTo>
                      <a:lnTo>
                        <a:pt x="229" y="317"/>
                      </a:lnTo>
                      <a:lnTo>
                        <a:pt x="229" y="319"/>
                      </a:lnTo>
                      <a:lnTo>
                        <a:pt x="226" y="319"/>
                      </a:lnTo>
                      <a:lnTo>
                        <a:pt x="226" y="324"/>
                      </a:lnTo>
                      <a:lnTo>
                        <a:pt x="224" y="327"/>
                      </a:lnTo>
                      <a:lnTo>
                        <a:pt x="217" y="327"/>
                      </a:lnTo>
                      <a:lnTo>
                        <a:pt x="217" y="329"/>
                      </a:lnTo>
                      <a:lnTo>
                        <a:pt x="212" y="329"/>
                      </a:lnTo>
                      <a:lnTo>
                        <a:pt x="210" y="331"/>
                      </a:lnTo>
                      <a:lnTo>
                        <a:pt x="210" y="334"/>
                      </a:lnTo>
                      <a:lnTo>
                        <a:pt x="207" y="336"/>
                      </a:lnTo>
                      <a:lnTo>
                        <a:pt x="205" y="336"/>
                      </a:lnTo>
                      <a:lnTo>
                        <a:pt x="203" y="336"/>
                      </a:lnTo>
                      <a:lnTo>
                        <a:pt x="195" y="334"/>
                      </a:lnTo>
                      <a:lnTo>
                        <a:pt x="195" y="331"/>
                      </a:lnTo>
                      <a:lnTo>
                        <a:pt x="193" y="331"/>
                      </a:lnTo>
                      <a:lnTo>
                        <a:pt x="191" y="331"/>
                      </a:lnTo>
                      <a:lnTo>
                        <a:pt x="188" y="334"/>
                      </a:lnTo>
                      <a:lnTo>
                        <a:pt x="186" y="334"/>
                      </a:lnTo>
                      <a:lnTo>
                        <a:pt x="186" y="336"/>
                      </a:lnTo>
                      <a:lnTo>
                        <a:pt x="181" y="336"/>
                      </a:lnTo>
                      <a:lnTo>
                        <a:pt x="176" y="336"/>
                      </a:lnTo>
                      <a:lnTo>
                        <a:pt x="174" y="334"/>
                      </a:lnTo>
                      <a:lnTo>
                        <a:pt x="172" y="331"/>
                      </a:lnTo>
                      <a:lnTo>
                        <a:pt x="172" y="334"/>
                      </a:lnTo>
                      <a:lnTo>
                        <a:pt x="169" y="331"/>
                      </a:lnTo>
                      <a:lnTo>
                        <a:pt x="169" y="329"/>
                      </a:lnTo>
                      <a:lnTo>
                        <a:pt x="169" y="327"/>
                      </a:lnTo>
                      <a:lnTo>
                        <a:pt x="169" y="324"/>
                      </a:lnTo>
                      <a:lnTo>
                        <a:pt x="167" y="324"/>
                      </a:lnTo>
                      <a:lnTo>
                        <a:pt x="169" y="319"/>
                      </a:lnTo>
                      <a:lnTo>
                        <a:pt x="167" y="319"/>
                      </a:lnTo>
                      <a:lnTo>
                        <a:pt x="167" y="317"/>
                      </a:lnTo>
                      <a:lnTo>
                        <a:pt x="167" y="315"/>
                      </a:lnTo>
                      <a:lnTo>
                        <a:pt x="167" y="310"/>
                      </a:lnTo>
                      <a:lnTo>
                        <a:pt x="164" y="310"/>
                      </a:lnTo>
                      <a:lnTo>
                        <a:pt x="164" y="312"/>
                      </a:lnTo>
                      <a:lnTo>
                        <a:pt x="160" y="312"/>
                      </a:lnTo>
                      <a:lnTo>
                        <a:pt x="160" y="315"/>
                      </a:lnTo>
                      <a:lnTo>
                        <a:pt x="157" y="312"/>
                      </a:lnTo>
                      <a:lnTo>
                        <a:pt x="155" y="317"/>
                      </a:lnTo>
                      <a:lnTo>
                        <a:pt x="152" y="317"/>
                      </a:lnTo>
                      <a:lnTo>
                        <a:pt x="148" y="315"/>
                      </a:lnTo>
                      <a:lnTo>
                        <a:pt x="143" y="312"/>
                      </a:lnTo>
                      <a:lnTo>
                        <a:pt x="141" y="315"/>
                      </a:lnTo>
                      <a:lnTo>
                        <a:pt x="141" y="317"/>
                      </a:lnTo>
                      <a:lnTo>
                        <a:pt x="138" y="317"/>
                      </a:lnTo>
                      <a:lnTo>
                        <a:pt x="141" y="319"/>
                      </a:lnTo>
                      <a:lnTo>
                        <a:pt x="141" y="322"/>
                      </a:lnTo>
                      <a:lnTo>
                        <a:pt x="141" y="324"/>
                      </a:lnTo>
                      <a:lnTo>
                        <a:pt x="138" y="327"/>
                      </a:lnTo>
                      <a:lnTo>
                        <a:pt x="136" y="331"/>
                      </a:lnTo>
                      <a:lnTo>
                        <a:pt x="133" y="331"/>
                      </a:lnTo>
                      <a:lnTo>
                        <a:pt x="131" y="331"/>
                      </a:lnTo>
                      <a:lnTo>
                        <a:pt x="129" y="334"/>
                      </a:lnTo>
                      <a:lnTo>
                        <a:pt x="126" y="336"/>
                      </a:lnTo>
                      <a:lnTo>
                        <a:pt x="124" y="339"/>
                      </a:lnTo>
                      <a:lnTo>
                        <a:pt x="121" y="339"/>
                      </a:lnTo>
                      <a:lnTo>
                        <a:pt x="117" y="341"/>
                      </a:lnTo>
                      <a:lnTo>
                        <a:pt x="114" y="343"/>
                      </a:lnTo>
                      <a:lnTo>
                        <a:pt x="114" y="346"/>
                      </a:lnTo>
                      <a:lnTo>
                        <a:pt x="114" y="348"/>
                      </a:lnTo>
                      <a:lnTo>
                        <a:pt x="114" y="353"/>
                      </a:lnTo>
                      <a:lnTo>
                        <a:pt x="110" y="355"/>
                      </a:lnTo>
                      <a:lnTo>
                        <a:pt x="107" y="353"/>
                      </a:lnTo>
                      <a:lnTo>
                        <a:pt x="107" y="355"/>
                      </a:lnTo>
                      <a:lnTo>
                        <a:pt x="105" y="355"/>
                      </a:lnTo>
                      <a:lnTo>
                        <a:pt x="107" y="358"/>
                      </a:lnTo>
                      <a:lnTo>
                        <a:pt x="105" y="358"/>
                      </a:lnTo>
                      <a:lnTo>
                        <a:pt x="107" y="358"/>
                      </a:lnTo>
                      <a:lnTo>
                        <a:pt x="105" y="358"/>
                      </a:lnTo>
                      <a:lnTo>
                        <a:pt x="102" y="358"/>
                      </a:lnTo>
                      <a:lnTo>
                        <a:pt x="100" y="360"/>
                      </a:lnTo>
                      <a:lnTo>
                        <a:pt x="98" y="360"/>
                      </a:lnTo>
                      <a:lnTo>
                        <a:pt x="95" y="360"/>
                      </a:lnTo>
                      <a:lnTo>
                        <a:pt x="93" y="360"/>
                      </a:lnTo>
                      <a:lnTo>
                        <a:pt x="95" y="358"/>
                      </a:lnTo>
                      <a:lnTo>
                        <a:pt x="95" y="355"/>
                      </a:lnTo>
                      <a:lnTo>
                        <a:pt x="93" y="350"/>
                      </a:lnTo>
                      <a:lnTo>
                        <a:pt x="93" y="346"/>
                      </a:lnTo>
                      <a:lnTo>
                        <a:pt x="88" y="346"/>
                      </a:lnTo>
                      <a:lnTo>
                        <a:pt x="86" y="348"/>
                      </a:lnTo>
                      <a:lnTo>
                        <a:pt x="83" y="348"/>
                      </a:lnTo>
                      <a:lnTo>
                        <a:pt x="81" y="348"/>
                      </a:lnTo>
                      <a:lnTo>
                        <a:pt x="79" y="350"/>
                      </a:lnTo>
                      <a:lnTo>
                        <a:pt x="79" y="353"/>
                      </a:lnTo>
                      <a:lnTo>
                        <a:pt x="76" y="353"/>
                      </a:lnTo>
                      <a:lnTo>
                        <a:pt x="76" y="355"/>
                      </a:lnTo>
                      <a:lnTo>
                        <a:pt x="76" y="358"/>
                      </a:lnTo>
                      <a:lnTo>
                        <a:pt x="74" y="358"/>
                      </a:lnTo>
                      <a:lnTo>
                        <a:pt x="74" y="355"/>
                      </a:lnTo>
                      <a:lnTo>
                        <a:pt x="71" y="358"/>
                      </a:lnTo>
                      <a:lnTo>
                        <a:pt x="67" y="362"/>
                      </a:lnTo>
                      <a:lnTo>
                        <a:pt x="64" y="365"/>
                      </a:lnTo>
                      <a:lnTo>
                        <a:pt x="62" y="367"/>
                      </a:lnTo>
                      <a:lnTo>
                        <a:pt x="59" y="365"/>
                      </a:lnTo>
                      <a:lnTo>
                        <a:pt x="57" y="367"/>
                      </a:lnTo>
                      <a:lnTo>
                        <a:pt x="52" y="367"/>
                      </a:lnTo>
                      <a:lnTo>
                        <a:pt x="50" y="367"/>
                      </a:lnTo>
                      <a:lnTo>
                        <a:pt x="47" y="367"/>
                      </a:lnTo>
                      <a:lnTo>
                        <a:pt x="47" y="365"/>
                      </a:lnTo>
                      <a:lnTo>
                        <a:pt x="47" y="360"/>
                      </a:lnTo>
                      <a:lnTo>
                        <a:pt x="45" y="360"/>
                      </a:lnTo>
                      <a:lnTo>
                        <a:pt x="36" y="360"/>
                      </a:lnTo>
                      <a:lnTo>
                        <a:pt x="33" y="360"/>
                      </a:lnTo>
                      <a:lnTo>
                        <a:pt x="31" y="360"/>
                      </a:lnTo>
                      <a:lnTo>
                        <a:pt x="26" y="360"/>
                      </a:lnTo>
                      <a:lnTo>
                        <a:pt x="24" y="360"/>
                      </a:lnTo>
                      <a:lnTo>
                        <a:pt x="21" y="360"/>
                      </a:lnTo>
                      <a:lnTo>
                        <a:pt x="19" y="358"/>
                      </a:lnTo>
                      <a:lnTo>
                        <a:pt x="16" y="358"/>
                      </a:lnTo>
                      <a:lnTo>
                        <a:pt x="14" y="360"/>
                      </a:lnTo>
                      <a:lnTo>
                        <a:pt x="12" y="360"/>
                      </a:lnTo>
                      <a:lnTo>
                        <a:pt x="9" y="362"/>
                      </a:lnTo>
                      <a:lnTo>
                        <a:pt x="9" y="365"/>
                      </a:lnTo>
                      <a:lnTo>
                        <a:pt x="9" y="367"/>
                      </a:lnTo>
                      <a:lnTo>
                        <a:pt x="9" y="374"/>
                      </a:lnTo>
                      <a:lnTo>
                        <a:pt x="12" y="384"/>
                      </a:lnTo>
                      <a:lnTo>
                        <a:pt x="12" y="389"/>
                      </a:lnTo>
                      <a:lnTo>
                        <a:pt x="9" y="396"/>
                      </a:lnTo>
                      <a:lnTo>
                        <a:pt x="9" y="398"/>
                      </a:lnTo>
                      <a:lnTo>
                        <a:pt x="7" y="401"/>
                      </a:lnTo>
                      <a:lnTo>
                        <a:pt x="7" y="410"/>
                      </a:lnTo>
                      <a:lnTo>
                        <a:pt x="2" y="417"/>
                      </a:lnTo>
                      <a:lnTo>
                        <a:pt x="0" y="427"/>
                      </a:lnTo>
                      <a:lnTo>
                        <a:pt x="0" y="429"/>
                      </a:lnTo>
                      <a:lnTo>
                        <a:pt x="2" y="429"/>
                      </a:lnTo>
                      <a:lnTo>
                        <a:pt x="7" y="427"/>
                      </a:lnTo>
                      <a:lnTo>
                        <a:pt x="19" y="424"/>
                      </a:lnTo>
                      <a:lnTo>
                        <a:pt x="21" y="427"/>
                      </a:lnTo>
                      <a:lnTo>
                        <a:pt x="21" y="429"/>
                      </a:lnTo>
                      <a:lnTo>
                        <a:pt x="26" y="432"/>
                      </a:lnTo>
                      <a:lnTo>
                        <a:pt x="26" y="434"/>
                      </a:lnTo>
                      <a:lnTo>
                        <a:pt x="28" y="434"/>
                      </a:lnTo>
                      <a:lnTo>
                        <a:pt x="28" y="436"/>
                      </a:lnTo>
                      <a:lnTo>
                        <a:pt x="26" y="439"/>
                      </a:lnTo>
                      <a:lnTo>
                        <a:pt x="24" y="441"/>
                      </a:lnTo>
                      <a:lnTo>
                        <a:pt x="21" y="441"/>
                      </a:lnTo>
                      <a:lnTo>
                        <a:pt x="21" y="443"/>
                      </a:lnTo>
                      <a:lnTo>
                        <a:pt x="21" y="446"/>
                      </a:lnTo>
                      <a:lnTo>
                        <a:pt x="21" y="451"/>
                      </a:lnTo>
                      <a:lnTo>
                        <a:pt x="21" y="455"/>
                      </a:lnTo>
                      <a:lnTo>
                        <a:pt x="21" y="458"/>
                      </a:lnTo>
                      <a:lnTo>
                        <a:pt x="19" y="462"/>
                      </a:lnTo>
                      <a:lnTo>
                        <a:pt x="21" y="462"/>
                      </a:lnTo>
                      <a:lnTo>
                        <a:pt x="21" y="465"/>
                      </a:lnTo>
                      <a:lnTo>
                        <a:pt x="24" y="465"/>
                      </a:lnTo>
                      <a:lnTo>
                        <a:pt x="28" y="467"/>
                      </a:lnTo>
                      <a:lnTo>
                        <a:pt x="31" y="467"/>
                      </a:lnTo>
                      <a:lnTo>
                        <a:pt x="33" y="467"/>
                      </a:lnTo>
                      <a:lnTo>
                        <a:pt x="36" y="465"/>
                      </a:lnTo>
                      <a:lnTo>
                        <a:pt x="36" y="462"/>
                      </a:lnTo>
                      <a:lnTo>
                        <a:pt x="40" y="462"/>
                      </a:lnTo>
                      <a:lnTo>
                        <a:pt x="43" y="458"/>
                      </a:lnTo>
                      <a:lnTo>
                        <a:pt x="45" y="455"/>
                      </a:lnTo>
                      <a:lnTo>
                        <a:pt x="55" y="455"/>
                      </a:lnTo>
                      <a:lnTo>
                        <a:pt x="55" y="458"/>
                      </a:lnTo>
                      <a:lnTo>
                        <a:pt x="55" y="460"/>
                      </a:lnTo>
                      <a:lnTo>
                        <a:pt x="57" y="462"/>
                      </a:lnTo>
                      <a:lnTo>
                        <a:pt x="57" y="467"/>
                      </a:lnTo>
                      <a:lnTo>
                        <a:pt x="55" y="467"/>
                      </a:lnTo>
                      <a:lnTo>
                        <a:pt x="52" y="467"/>
                      </a:lnTo>
                      <a:lnTo>
                        <a:pt x="52" y="470"/>
                      </a:lnTo>
                      <a:lnTo>
                        <a:pt x="55" y="470"/>
                      </a:lnTo>
                      <a:lnTo>
                        <a:pt x="55" y="472"/>
                      </a:lnTo>
                      <a:lnTo>
                        <a:pt x="57" y="472"/>
                      </a:lnTo>
                      <a:lnTo>
                        <a:pt x="59" y="477"/>
                      </a:lnTo>
                      <a:lnTo>
                        <a:pt x="62" y="479"/>
                      </a:lnTo>
                      <a:lnTo>
                        <a:pt x="59" y="482"/>
                      </a:lnTo>
                      <a:lnTo>
                        <a:pt x="57" y="484"/>
                      </a:lnTo>
                      <a:lnTo>
                        <a:pt x="57" y="491"/>
                      </a:lnTo>
                      <a:lnTo>
                        <a:pt x="57" y="493"/>
                      </a:lnTo>
                      <a:lnTo>
                        <a:pt x="57" y="496"/>
                      </a:lnTo>
                      <a:lnTo>
                        <a:pt x="55" y="498"/>
                      </a:lnTo>
                      <a:lnTo>
                        <a:pt x="55" y="501"/>
                      </a:lnTo>
                      <a:lnTo>
                        <a:pt x="52" y="503"/>
                      </a:lnTo>
                      <a:lnTo>
                        <a:pt x="50" y="505"/>
                      </a:lnTo>
                      <a:lnTo>
                        <a:pt x="50" y="508"/>
                      </a:lnTo>
                      <a:lnTo>
                        <a:pt x="50" y="510"/>
                      </a:lnTo>
                      <a:lnTo>
                        <a:pt x="47" y="513"/>
                      </a:lnTo>
                      <a:lnTo>
                        <a:pt x="45" y="515"/>
                      </a:lnTo>
                      <a:lnTo>
                        <a:pt x="43" y="515"/>
                      </a:lnTo>
                      <a:lnTo>
                        <a:pt x="50" y="522"/>
                      </a:lnTo>
                      <a:lnTo>
                        <a:pt x="55" y="527"/>
                      </a:lnTo>
                      <a:lnTo>
                        <a:pt x="57" y="527"/>
                      </a:lnTo>
                      <a:lnTo>
                        <a:pt x="57" y="529"/>
                      </a:lnTo>
                      <a:lnTo>
                        <a:pt x="57" y="532"/>
                      </a:lnTo>
                      <a:lnTo>
                        <a:pt x="59" y="534"/>
                      </a:lnTo>
                      <a:lnTo>
                        <a:pt x="64" y="539"/>
                      </a:lnTo>
                      <a:lnTo>
                        <a:pt x="67" y="541"/>
                      </a:lnTo>
                      <a:lnTo>
                        <a:pt x="71" y="548"/>
                      </a:lnTo>
                      <a:lnTo>
                        <a:pt x="74" y="548"/>
                      </a:lnTo>
                      <a:lnTo>
                        <a:pt x="76" y="548"/>
                      </a:lnTo>
                      <a:lnTo>
                        <a:pt x="79" y="548"/>
                      </a:lnTo>
                      <a:lnTo>
                        <a:pt x="81" y="553"/>
                      </a:lnTo>
                      <a:lnTo>
                        <a:pt x="86" y="560"/>
                      </a:lnTo>
                      <a:lnTo>
                        <a:pt x="90" y="565"/>
                      </a:lnTo>
                      <a:lnTo>
                        <a:pt x="90" y="567"/>
                      </a:lnTo>
                      <a:lnTo>
                        <a:pt x="93" y="567"/>
                      </a:lnTo>
                      <a:lnTo>
                        <a:pt x="95" y="570"/>
                      </a:lnTo>
                      <a:lnTo>
                        <a:pt x="98" y="572"/>
                      </a:lnTo>
                      <a:lnTo>
                        <a:pt x="100" y="575"/>
                      </a:lnTo>
                      <a:lnTo>
                        <a:pt x="102" y="577"/>
                      </a:lnTo>
                      <a:lnTo>
                        <a:pt x="105" y="577"/>
                      </a:lnTo>
                      <a:lnTo>
                        <a:pt x="107" y="577"/>
                      </a:lnTo>
                      <a:lnTo>
                        <a:pt x="107" y="579"/>
                      </a:lnTo>
                      <a:lnTo>
                        <a:pt x="110" y="579"/>
                      </a:lnTo>
                      <a:lnTo>
                        <a:pt x="112" y="582"/>
                      </a:lnTo>
                      <a:lnTo>
                        <a:pt x="114" y="582"/>
                      </a:lnTo>
                      <a:lnTo>
                        <a:pt x="114" y="584"/>
                      </a:lnTo>
                      <a:lnTo>
                        <a:pt x="117" y="584"/>
                      </a:lnTo>
                      <a:lnTo>
                        <a:pt x="119" y="584"/>
                      </a:lnTo>
                      <a:lnTo>
                        <a:pt x="121" y="586"/>
                      </a:lnTo>
                      <a:lnTo>
                        <a:pt x="121" y="584"/>
                      </a:lnTo>
                      <a:lnTo>
                        <a:pt x="124" y="584"/>
                      </a:lnTo>
                      <a:lnTo>
                        <a:pt x="124" y="582"/>
                      </a:lnTo>
                      <a:lnTo>
                        <a:pt x="126" y="582"/>
                      </a:lnTo>
                      <a:lnTo>
                        <a:pt x="131" y="579"/>
                      </a:lnTo>
                      <a:lnTo>
                        <a:pt x="136" y="577"/>
                      </a:lnTo>
                      <a:lnTo>
                        <a:pt x="138" y="577"/>
                      </a:lnTo>
                      <a:lnTo>
                        <a:pt x="141" y="577"/>
                      </a:lnTo>
                      <a:lnTo>
                        <a:pt x="143" y="577"/>
                      </a:lnTo>
                      <a:lnTo>
                        <a:pt x="145" y="575"/>
                      </a:lnTo>
                      <a:lnTo>
                        <a:pt x="148" y="572"/>
                      </a:lnTo>
                      <a:lnTo>
                        <a:pt x="152" y="570"/>
                      </a:lnTo>
                      <a:lnTo>
                        <a:pt x="157" y="567"/>
                      </a:lnTo>
                      <a:lnTo>
                        <a:pt x="164" y="563"/>
                      </a:lnTo>
                      <a:lnTo>
                        <a:pt x="164" y="565"/>
                      </a:lnTo>
                      <a:lnTo>
                        <a:pt x="167" y="565"/>
                      </a:lnTo>
                      <a:lnTo>
                        <a:pt x="167" y="567"/>
                      </a:lnTo>
                      <a:lnTo>
                        <a:pt x="167" y="570"/>
                      </a:lnTo>
                      <a:lnTo>
                        <a:pt x="169" y="570"/>
                      </a:lnTo>
                      <a:lnTo>
                        <a:pt x="167" y="572"/>
                      </a:lnTo>
                      <a:lnTo>
                        <a:pt x="164" y="577"/>
                      </a:lnTo>
                      <a:lnTo>
                        <a:pt x="164" y="579"/>
                      </a:lnTo>
                      <a:lnTo>
                        <a:pt x="164" y="582"/>
                      </a:lnTo>
                      <a:lnTo>
                        <a:pt x="162" y="582"/>
                      </a:lnTo>
                      <a:lnTo>
                        <a:pt x="162" y="584"/>
                      </a:lnTo>
                      <a:lnTo>
                        <a:pt x="160" y="586"/>
                      </a:lnTo>
                      <a:lnTo>
                        <a:pt x="160" y="594"/>
                      </a:lnTo>
                      <a:lnTo>
                        <a:pt x="160" y="598"/>
                      </a:lnTo>
                      <a:lnTo>
                        <a:pt x="157" y="598"/>
                      </a:lnTo>
                      <a:lnTo>
                        <a:pt x="152" y="598"/>
                      </a:lnTo>
                      <a:lnTo>
                        <a:pt x="145" y="601"/>
                      </a:lnTo>
                      <a:lnTo>
                        <a:pt x="148" y="603"/>
                      </a:lnTo>
                      <a:lnTo>
                        <a:pt x="152" y="620"/>
                      </a:lnTo>
                      <a:lnTo>
                        <a:pt x="157" y="625"/>
                      </a:lnTo>
                      <a:lnTo>
                        <a:pt x="157" y="629"/>
                      </a:lnTo>
                      <a:lnTo>
                        <a:pt x="160" y="634"/>
                      </a:lnTo>
                      <a:lnTo>
                        <a:pt x="164" y="636"/>
                      </a:lnTo>
                      <a:lnTo>
                        <a:pt x="164" y="639"/>
                      </a:lnTo>
                      <a:lnTo>
                        <a:pt x="167" y="639"/>
                      </a:lnTo>
                      <a:lnTo>
                        <a:pt x="167" y="641"/>
                      </a:lnTo>
                      <a:lnTo>
                        <a:pt x="169" y="641"/>
                      </a:lnTo>
                      <a:lnTo>
                        <a:pt x="169" y="644"/>
                      </a:lnTo>
                      <a:lnTo>
                        <a:pt x="172" y="646"/>
                      </a:lnTo>
                      <a:lnTo>
                        <a:pt x="172" y="648"/>
                      </a:lnTo>
                      <a:lnTo>
                        <a:pt x="169" y="648"/>
                      </a:lnTo>
                      <a:lnTo>
                        <a:pt x="167" y="646"/>
                      </a:lnTo>
                      <a:lnTo>
                        <a:pt x="157" y="641"/>
                      </a:lnTo>
                      <a:lnTo>
                        <a:pt x="150" y="639"/>
                      </a:lnTo>
                      <a:lnTo>
                        <a:pt x="143" y="641"/>
                      </a:lnTo>
                      <a:lnTo>
                        <a:pt x="133" y="636"/>
                      </a:lnTo>
                      <a:lnTo>
                        <a:pt x="136" y="636"/>
                      </a:lnTo>
                      <a:lnTo>
                        <a:pt x="133" y="639"/>
                      </a:lnTo>
                      <a:lnTo>
                        <a:pt x="131" y="641"/>
                      </a:lnTo>
                      <a:lnTo>
                        <a:pt x="129" y="644"/>
                      </a:lnTo>
                      <a:lnTo>
                        <a:pt x="129" y="648"/>
                      </a:lnTo>
                      <a:lnTo>
                        <a:pt x="126" y="648"/>
                      </a:lnTo>
                      <a:lnTo>
                        <a:pt x="124" y="651"/>
                      </a:lnTo>
                      <a:lnTo>
                        <a:pt x="124" y="653"/>
                      </a:lnTo>
                      <a:lnTo>
                        <a:pt x="124" y="656"/>
                      </a:lnTo>
                      <a:lnTo>
                        <a:pt x="124" y="658"/>
                      </a:lnTo>
                      <a:lnTo>
                        <a:pt x="124" y="660"/>
                      </a:lnTo>
                      <a:lnTo>
                        <a:pt x="119" y="663"/>
                      </a:lnTo>
                      <a:lnTo>
                        <a:pt x="119" y="667"/>
                      </a:lnTo>
                      <a:lnTo>
                        <a:pt x="121" y="675"/>
                      </a:lnTo>
                      <a:lnTo>
                        <a:pt x="129" y="675"/>
                      </a:lnTo>
                      <a:lnTo>
                        <a:pt x="131" y="677"/>
                      </a:lnTo>
                      <a:lnTo>
                        <a:pt x="129" y="682"/>
                      </a:lnTo>
                      <a:lnTo>
                        <a:pt x="129" y="684"/>
                      </a:lnTo>
                      <a:lnTo>
                        <a:pt x="126" y="684"/>
                      </a:lnTo>
                      <a:lnTo>
                        <a:pt x="126" y="682"/>
                      </a:lnTo>
                      <a:lnTo>
                        <a:pt x="124" y="684"/>
                      </a:lnTo>
                      <a:lnTo>
                        <a:pt x="121" y="687"/>
                      </a:lnTo>
                      <a:lnTo>
                        <a:pt x="119" y="687"/>
                      </a:lnTo>
                      <a:lnTo>
                        <a:pt x="117" y="687"/>
                      </a:lnTo>
                      <a:lnTo>
                        <a:pt x="112" y="684"/>
                      </a:lnTo>
                      <a:lnTo>
                        <a:pt x="110" y="682"/>
                      </a:lnTo>
                      <a:lnTo>
                        <a:pt x="105" y="679"/>
                      </a:lnTo>
                      <a:lnTo>
                        <a:pt x="100" y="679"/>
                      </a:lnTo>
                      <a:lnTo>
                        <a:pt x="98" y="679"/>
                      </a:lnTo>
                      <a:lnTo>
                        <a:pt x="100" y="687"/>
                      </a:lnTo>
                      <a:lnTo>
                        <a:pt x="102" y="694"/>
                      </a:lnTo>
                      <a:lnTo>
                        <a:pt x="102" y="698"/>
                      </a:lnTo>
                      <a:lnTo>
                        <a:pt x="102" y="701"/>
                      </a:lnTo>
                      <a:lnTo>
                        <a:pt x="105" y="703"/>
                      </a:lnTo>
                      <a:lnTo>
                        <a:pt x="107" y="710"/>
                      </a:lnTo>
                      <a:lnTo>
                        <a:pt x="110" y="708"/>
                      </a:lnTo>
                      <a:lnTo>
                        <a:pt x="114" y="708"/>
                      </a:lnTo>
                      <a:lnTo>
                        <a:pt x="114" y="710"/>
                      </a:lnTo>
                      <a:lnTo>
                        <a:pt x="117" y="713"/>
                      </a:lnTo>
                      <a:lnTo>
                        <a:pt x="124" y="713"/>
                      </a:lnTo>
                      <a:lnTo>
                        <a:pt x="124" y="715"/>
                      </a:lnTo>
                      <a:lnTo>
                        <a:pt x="126" y="715"/>
                      </a:lnTo>
                      <a:lnTo>
                        <a:pt x="129" y="715"/>
                      </a:lnTo>
                      <a:lnTo>
                        <a:pt x="126" y="718"/>
                      </a:lnTo>
                      <a:lnTo>
                        <a:pt x="126" y="720"/>
                      </a:lnTo>
                      <a:lnTo>
                        <a:pt x="124" y="727"/>
                      </a:lnTo>
                      <a:lnTo>
                        <a:pt x="124" y="732"/>
                      </a:lnTo>
                      <a:lnTo>
                        <a:pt x="119" y="732"/>
                      </a:lnTo>
                      <a:lnTo>
                        <a:pt x="117" y="732"/>
                      </a:lnTo>
                      <a:lnTo>
                        <a:pt x="117" y="729"/>
                      </a:lnTo>
                      <a:lnTo>
                        <a:pt x="114" y="732"/>
                      </a:lnTo>
                      <a:lnTo>
                        <a:pt x="112" y="729"/>
                      </a:lnTo>
                      <a:lnTo>
                        <a:pt x="107" y="729"/>
                      </a:lnTo>
                      <a:lnTo>
                        <a:pt x="107" y="732"/>
                      </a:lnTo>
                      <a:lnTo>
                        <a:pt x="105" y="734"/>
                      </a:lnTo>
                      <a:lnTo>
                        <a:pt x="102" y="737"/>
                      </a:lnTo>
                      <a:lnTo>
                        <a:pt x="100" y="741"/>
                      </a:lnTo>
                      <a:lnTo>
                        <a:pt x="98" y="748"/>
                      </a:lnTo>
                      <a:lnTo>
                        <a:pt x="98" y="753"/>
                      </a:lnTo>
                      <a:lnTo>
                        <a:pt x="98" y="756"/>
                      </a:lnTo>
                      <a:lnTo>
                        <a:pt x="95" y="758"/>
                      </a:lnTo>
                      <a:lnTo>
                        <a:pt x="95" y="760"/>
                      </a:lnTo>
                      <a:lnTo>
                        <a:pt x="95" y="763"/>
                      </a:lnTo>
                      <a:lnTo>
                        <a:pt x="93" y="768"/>
                      </a:lnTo>
                      <a:lnTo>
                        <a:pt x="90" y="770"/>
                      </a:lnTo>
                      <a:lnTo>
                        <a:pt x="88" y="775"/>
                      </a:lnTo>
                      <a:lnTo>
                        <a:pt x="86" y="777"/>
                      </a:lnTo>
                      <a:lnTo>
                        <a:pt x="83" y="777"/>
                      </a:lnTo>
                      <a:lnTo>
                        <a:pt x="83" y="775"/>
                      </a:lnTo>
                      <a:lnTo>
                        <a:pt x="79" y="777"/>
                      </a:lnTo>
                      <a:lnTo>
                        <a:pt x="76" y="777"/>
                      </a:lnTo>
                      <a:lnTo>
                        <a:pt x="79" y="779"/>
                      </a:lnTo>
                      <a:lnTo>
                        <a:pt x="81" y="777"/>
                      </a:lnTo>
                      <a:lnTo>
                        <a:pt x="83" y="779"/>
                      </a:lnTo>
                      <a:lnTo>
                        <a:pt x="86" y="782"/>
                      </a:lnTo>
                      <a:lnTo>
                        <a:pt x="86" y="784"/>
                      </a:lnTo>
                      <a:lnTo>
                        <a:pt x="86" y="787"/>
                      </a:lnTo>
                      <a:lnTo>
                        <a:pt x="86" y="789"/>
                      </a:lnTo>
                      <a:lnTo>
                        <a:pt x="95" y="791"/>
                      </a:lnTo>
                      <a:lnTo>
                        <a:pt x="102" y="791"/>
                      </a:lnTo>
                      <a:lnTo>
                        <a:pt x="105" y="791"/>
                      </a:lnTo>
                      <a:lnTo>
                        <a:pt x="110" y="791"/>
                      </a:lnTo>
                      <a:lnTo>
                        <a:pt x="112" y="791"/>
                      </a:lnTo>
                      <a:lnTo>
                        <a:pt x="114" y="791"/>
                      </a:lnTo>
                      <a:lnTo>
                        <a:pt x="117" y="791"/>
                      </a:lnTo>
                      <a:lnTo>
                        <a:pt x="117" y="794"/>
                      </a:lnTo>
                      <a:lnTo>
                        <a:pt x="117" y="799"/>
                      </a:lnTo>
                      <a:lnTo>
                        <a:pt x="117" y="803"/>
                      </a:lnTo>
                      <a:lnTo>
                        <a:pt x="119" y="806"/>
                      </a:lnTo>
                      <a:lnTo>
                        <a:pt x="117" y="808"/>
                      </a:lnTo>
                      <a:lnTo>
                        <a:pt x="119" y="813"/>
                      </a:lnTo>
                      <a:lnTo>
                        <a:pt x="121" y="813"/>
                      </a:lnTo>
                      <a:lnTo>
                        <a:pt x="124" y="815"/>
                      </a:lnTo>
                      <a:lnTo>
                        <a:pt x="129" y="818"/>
                      </a:lnTo>
                      <a:lnTo>
                        <a:pt x="129" y="820"/>
                      </a:lnTo>
                      <a:lnTo>
                        <a:pt x="133" y="820"/>
                      </a:lnTo>
                      <a:lnTo>
                        <a:pt x="136" y="818"/>
                      </a:lnTo>
                      <a:lnTo>
                        <a:pt x="141" y="822"/>
                      </a:lnTo>
                      <a:lnTo>
                        <a:pt x="143" y="822"/>
                      </a:lnTo>
                      <a:lnTo>
                        <a:pt x="145" y="825"/>
                      </a:lnTo>
                      <a:lnTo>
                        <a:pt x="148" y="825"/>
                      </a:lnTo>
                      <a:lnTo>
                        <a:pt x="152" y="827"/>
                      </a:lnTo>
                      <a:lnTo>
                        <a:pt x="155" y="827"/>
                      </a:lnTo>
                      <a:lnTo>
                        <a:pt x="155" y="830"/>
                      </a:lnTo>
                      <a:lnTo>
                        <a:pt x="157" y="830"/>
                      </a:lnTo>
                      <a:lnTo>
                        <a:pt x="155" y="832"/>
                      </a:lnTo>
                      <a:lnTo>
                        <a:pt x="157" y="834"/>
                      </a:lnTo>
                      <a:lnTo>
                        <a:pt x="162" y="834"/>
                      </a:lnTo>
                      <a:lnTo>
                        <a:pt x="164" y="834"/>
                      </a:lnTo>
                      <a:lnTo>
                        <a:pt x="169" y="837"/>
                      </a:lnTo>
                      <a:lnTo>
                        <a:pt x="172" y="839"/>
                      </a:lnTo>
                      <a:lnTo>
                        <a:pt x="172" y="841"/>
                      </a:lnTo>
                      <a:lnTo>
                        <a:pt x="174" y="841"/>
                      </a:lnTo>
                      <a:lnTo>
                        <a:pt x="174" y="844"/>
                      </a:lnTo>
                      <a:lnTo>
                        <a:pt x="176" y="846"/>
                      </a:lnTo>
                      <a:lnTo>
                        <a:pt x="176" y="849"/>
                      </a:lnTo>
                      <a:lnTo>
                        <a:pt x="179" y="851"/>
                      </a:lnTo>
                      <a:lnTo>
                        <a:pt x="181" y="851"/>
                      </a:lnTo>
                      <a:lnTo>
                        <a:pt x="181" y="853"/>
                      </a:lnTo>
                      <a:lnTo>
                        <a:pt x="183" y="853"/>
                      </a:lnTo>
                      <a:lnTo>
                        <a:pt x="183" y="851"/>
                      </a:lnTo>
                      <a:lnTo>
                        <a:pt x="186" y="851"/>
                      </a:lnTo>
                      <a:lnTo>
                        <a:pt x="186" y="853"/>
                      </a:lnTo>
                      <a:lnTo>
                        <a:pt x="188" y="851"/>
                      </a:lnTo>
                      <a:lnTo>
                        <a:pt x="188" y="853"/>
                      </a:lnTo>
                      <a:lnTo>
                        <a:pt x="191" y="856"/>
                      </a:lnTo>
                      <a:lnTo>
                        <a:pt x="193" y="853"/>
                      </a:lnTo>
                      <a:lnTo>
                        <a:pt x="195" y="858"/>
                      </a:lnTo>
                      <a:lnTo>
                        <a:pt x="198" y="861"/>
                      </a:lnTo>
                      <a:lnTo>
                        <a:pt x="200" y="861"/>
                      </a:lnTo>
                      <a:lnTo>
                        <a:pt x="203" y="863"/>
                      </a:lnTo>
                      <a:lnTo>
                        <a:pt x="203" y="865"/>
                      </a:lnTo>
                      <a:lnTo>
                        <a:pt x="205" y="865"/>
                      </a:lnTo>
                      <a:lnTo>
                        <a:pt x="205" y="868"/>
                      </a:lnTo>
                      <a:lnTo>
                        <a:pt x="207" y="868"/>
                      </a:lnTo>
                      <a:lnTo>
                        <a:pt x="207" y="870"/>
                      </a:lnTo>
                      <a:lnTo>
                        <a:pt x="210" y="870"/>
                      </a:lnTo>
                      <a:lnTo>
                        <a:pt x="212" y="875"/>
                      </a:lnTo>
                      <a:lnTo>
                        <a:pt x="212" y="877"/>
                      </a:lnTo>
                      <a:lnTo>
                        <a:pt x="214" y="877"/>
                      </a:lnTo>
                      <a:lnTo>
                        <a:pt x="214" y="880"/>
                      </a:lnTo>
                      <a:lnTo>
                        <a:pt x="219" y="877"/>
                      </a:lnTo>
                      <a:lnTo>
                        <a:pt x="219" y="880"/>
                      </a:lnTo>
                      <a:lnTo>
                        <a:pt x="222" y="880"/>
                      </a:lnTo>
                      <a:lnTo>
                        <a:pt x="224" y="882"/>
                      </a:lnTo>
                      <a:lnTo>
                        <a:pt x="224" y="884"/>
                      </a:lnTo>
                      <a:lnTo>
                        <a:pt x="229" y="884"/>
                      </a:lnTo>
                      <a:lnTo>
                        <a:pt x="231" y="884"/>
                      </a:lnTo>
                      <a:lnTo>
                        <a:pt x="243" y="891"/>
                      </a:lnTo>
                      <a:lnTo>
                        <a:pt x="245" y="891"/>
                      </a:lnTo>
                      <a:lnTo>
                        <a:pt x="248" y="891"/>
                      </a:lnTo>
                      <a:lnTo>
                        <a:pt x="248" y="894"/>
                      </a:lnTo>
                      <a:lnTo>
                        <a:pt x="250" y="894"/>
                      </a:lnTo>
                      <a:lnTo>
                        <a:pt x="253" y="894"/>
                      </a:lnTo>
                      <a:lnTo>
                        <a:pt x="253" y="896"/>
                      </a:lnTo>
                      <a:lnTo>
                        <a:pt x="255" y="896"/>
                      </a:lnTo>
                      <a:lnTo>
                        <a:pt x="255" y="894"/>
                      </a:lnTo>
                      <a:lnTo>
                        <a:pt x="257" y="894"/>
                      </a:lnTo>
                      <a:lnTo>
                        <a:pt x="257" y="896"/>
                      </a:lnTo>
                      <a:lnTo>
                        <a:pt x="257" y="894"/>
                      </a:lnTo>
                      <a:lnTo>
                        <a:pt x="257" y="891"/>
                      </a:lnTo>
                      <a:lnTo>
                        <a:pt x="257" y="889"/>
                      </a:lnTo>
                      <a:lnTo>
                        <a:pt x="255" y="889"/>
                      </a:lnTo>
                      <a:lnTo>
                        <a:pt x="255" y="887"/>
                      </a:lnTo>
                      <a:lnTo>
                        <a:pt x="257" y="884"/>
                      </a:lnTo>
                      <a:lnTo>
                        <a:pt x="255" y="882"/>
                      </a:lnTo>
                      <a:lnTo>
                        <a:pt x="257" y="882"/>
                      </a:lnTo>
                      <a:lnTo>
                        <a:pt x="257" y="880"/>
                      </a:lnTo>
                      <a:lnTo>
                        <a:pt x="260" y="880"/>
                      </a:lnTo>
                      <a:lnTo>
                        <a:pt x="262" y="880"/>
                      </a:lnTo>
                      <a:lnTo>
                        <a:pt x="269" y="882"/>
                      </a:lnTo>
                      <a:lnTo>
                        <a:pt x="276" y="884"/>
                      </a:lnTo>
                      <a:lnTo>
                        <a:pt x="281" y="884"/>
                      </a:lnTo>
                      <a:lnTo>
                        <a:pt x="284" y="887"/>
                      </a:lnTo>
                      <a:lnTo>
                        <a:pt x="288" y="884"/>
                      </a:lnTo>
                      <a:lnTo>
                        <a:pt x="291" y="884"/>
                      </a:lnTo>
                      <a:lnTo>
                        <a:pt x="291" y="887"/>
                      </a:lnTo>
                      <a:lnTo>
                        <a:pt x="296" y="887"/>
                      </a:lnTo>
                      <a:lnTo>
                        <a:pt x="296" y="884"/>
                      </a:lnTo>
                      <a:lnTo>
                        <a:pt x="300" y="887"/>
                      </a:lnTo>
                      <a:lnTo>
                        <a:pt x="303" y="887"/>
                      </a:lnTo>
                      <a:lnTo>
                        <a:pt x="305" y="887"/>
                      </a:lnTo>
                      <a:lnTo>
                        <a:pt x="307" y="887"/>
                      </a:lnTo>
                      <a:lnTo>
                        <a:pt x="310" y="887"/>
                      </a:lnTo>
                      <a:lnTo>
                        <a:pt x="315" y="889"/>
                      </a:lnTo>
                      <a:lnTo>
                        <a:pt x="319" y="889"/>
                      </a:lnTo>
                      <a:lnTo>
                        <a:pt x="319" y="891"/>
                      </a:lnTo>
                      <a:lnTo>
                        <a:pt x="322" y="891"/>
                      </a:lnTo>
                      <a:lnTo>
                        <a:pt x="322" y="889"/>
                      </a:lnTo>
                      <a:lnTo>
                        <a:pt x="324" y="889"/>
                      </a:lnTo>
                      <a:lnTo>
                        <a:pt x="327" y="891"/>
                      </a:lnTo>
                      <a:lnTo>
                        <a:pt x="331" y="891"/>
                      </a:lnTo>
                      <a:lnTo>
                        <a:pt x="334" y="891"/>
                      </a:lnTo>
                      <a:lnTo>
                        <a:pt x="336" y="891"/>
                      </a:lnTo>
                      <a:lnTo>
                        <a:pt x="338" y="891"/>
                      </a:lnTo>
                      <a:lnTo>
                        <a:pt x="343" y="891"/>
                      </a:lnTo>
                      <a:lnTo>
                        <a:pt x="343" y="889"/>
                      </a:lnTo>
                      <a:lnTo>
                        <a:pt x="346" y="889"/>
                      </a:lnTo>
                      <a:lnTo>
                        <a:pt x="353" y="887"/>
                      </a:lnTo>
                      <a:lnTo>
                        <a:pt x="353" y="889"/>
                      </a:lnTo>
                      <a:lnTo>
                        <a:pt x="355" y="889"/>
                      </a:lnTo>
                      <a:lnTo>
                        <a:pt x="360" y="884"/>
                      </a:lnTo>
                      <a:lnTo>
                        <a:pt x="362" y="884"/>
                      </a:lnTo>
                      <a:lnTo>
                        <a:pt x="362" y="882"/>
                      </a:lnTo>
                      <a:lnTo>
                        <a:pt x="362" y="877"/>
                      </a:lnTo>
                      <a:lnTo>
                        <a:pt x="365" y="877"/>
                      </a:lnTo>
                      <a:lnTo>
                        <a:pt x="365" y="875"/>
                      </a:lnTo>
                      <a:lnTo>
                        <a:pt x="367" y="875"/>
                      </a:lnTo>
                      <a:lnTo>
                        <a:pt x="369" y="875"/>
                      </a:lnTo>
                      <a:lnTo>
                        <a:pt x="372" y="872"/>
                      </a:lnTo>
                      <a:lnTo>
                        <a:pt x="377" y="875"/>
                      </a:lnTo>
                      <a:lnTo>
                        <a:pt x="384" y="877"/>
                      </a:lnTo>
                      <a:lnTo>
                        <a:pt x="386" y="875"/>
                      </a:lnTo>
                      <a:lnTo>
                        <a:pt x="393" y="877"/>
                      </a:lnTo>
                      <a:lnTo>
                        <a:pt x="405" y="880"/>
                      </a:lnTo>
                      <a:lnTo>
                        <a:pt x="405" y="882"/>
                      </a:lnTo>
                      <a:lnTo>
                        <a:pt x="412" y="884"/>
                      </a:lnTo>
                      <a:lnTo>
                        <a:pt x="417" y="882"/>
                      </a:lnTo>
                      <a:lnTo>
                        <a:pt x="420" y="880"/>
                      </a:lnTo>
                      <a:lnTo>
                        <a:pt x="420" y="870"/>
                      </a:lnTo>
                      <a:lnTo>
                        <a:pt x="422" y="865"/>
                      </a:lnTo>
                      <a:lnTo>
                        <a:pt x="424" y="865"/>
                      </a:lnTo>
                      <a:lnTo>
                        <a:pt x="429" y="868"/>
                      </a:lnTo>
                      <a:lnTo>
                        <a:pt x="431" y="868"/>
                      </a:lnTo>
                      <a:lnTo>
                        <a:pt x="431" y="870"/>
                      </a:lnTo>
                      <a:lnTo>
                        <a:pt x="434" y="870"/>
                      </a:lnTo>
                      <a:lnTo>
                        <a:pt x="434" y="875"/>
                      </a:lnTo>
                      <a:lnTo>
                        <a:pt x="434" y="877"/>
                      </a:lnTo>
                      <a:lnTo>
                        <a:pt x="434" y="880"/>
                      </a:lnTo>
                      <a:lnTo>
                        <a:pt x="439" y="880"/>
                      </a:lnTo>
                      <a:lnTo>
                        <a:pt x="441" y="880"/>
                      </a:lnTo>
                      <a:lnTo>
                        <a:pt x="443" y="880"/>
                      </a:lnTo>
                      <a:lnTo>
                        <a:pt x="446" y="882"/>
                      </a:lnTo>
                      <a:lnTo>
                        <a:pt x="448" y="882"/>
                      </a:lnTo>
                      <a:lnTo>
                        <a:pt x="453" y="882"/>
                      </a:lnTo>
                      <a:lnTo>
                        <a:pt x="455" y="880"/>
                      </a:lnTo>
                      <a:lnTo>
                        <a:pt x="458" y="880"/>
                      </a:lnTo>
                      <a:lnTo>
                        <a:pt x="460" y="877"/>
                      </a:lnTo>
                      <a:lnTo>
                        <a:pt x="462" y="875"/>
                      </a:lnTo>
                      <a:lnTo>
                        <a:pt x="465" y="875"/>
                      </a:lnTo>
                      <a:lnTo>
                        <a:pt x="467" y="872"/>
                      </a:lnTo>
                      <a:lnTo>
                        <a:pt x="470" y="870"/>
                      </a:lnTo>
                      <a:lnTo>
                        <a:pt x="470" y="868"/>
                      </a:lnTo>
                      <a:lnTo>
                        <a:pt x="470" y="865"/>
                      </a:lnTo>
                      <a:lnTo>
                        <a:pt x="470" y="861"/>
                      </a:lnTo>
                      <a:lnTo>
                        <a:pt x="470" y="858"/>
                      </a:lnTo>
                      <a:lnTo>
                        <a:pt x="479" y="858"/>
                      </a:lnTo>
                      <a:lnTo>
                        <a:pt x="482" y="856"/>
                      </a:lnTo>
                      <a:lnTo>
                        <a:pt x="484" y="858"/>
                      </a:lnTo>
                      <a:lnTo>
                        <a:pt x="486" y="858"/>
                      </a:lnTo>
                      <a:lnTo>
                        <a:pt x="489" y="861"/>
                      </a:lnTo>
                      <a:lnTo>
                        <a:pt x="491" y="861"/>
                      </a:lnTo>
                      <a:lnTo>
                        <a:pt x="491" y="863"/>
                      </a:lnTo>
                      <a:lnTo>
                        <a:pt x="493" y="863"/>
                      </a:lnTo>
                      <a:lnTo>
                        <a:pt x="498" y="863"/>
                      </a:lnTo>
                      <a:lnTo>
                        <a:pt x="498" y="865"/>
                      </a:lnTo>
                      <a:lnTo>
                        <a:pt x="501" y="865"/>
                      </a:lnTo>
                      <a:lnTo>
                        <a:pt x="508" y="865"/>
                      </a:lnTo>
                      <a:lnTo>
                        <a:pt x="517" y="868"/>
                      </a:lnTo>
                      <a:lnTo>
                        <a:pt x="524" y="870"/>
                      </a:lnTo>
                      <a:lnTo>
                        <a:pt x="527" y="870"/>
                      </a:lnTo>
                      <a:lnTo>
                        <a:pt x="529" y="870"/>
                      </a:lnTo>
                      <a:lnTo>
                        <a:pt x="532" y="868"/>
                      </a:lnTo>
                      <a:lnTo>
                        <a:pt x="544" y="858"/>
                      </a:lnTo>
                      <a:lnTo>
                        <a:pt x="558" y="877"/>
                      </a:lnTo>
                      <a:lnTo>
                        <a:pt x="558" y="880"/>
                      </a:lnTo>
                      <a:lnTo>
                        <a:pt x="560" y="880"/>
                      </a:lnTo>
                      <a:lnTo>
                        <a:pt x="558" y="877"/>
                      </a:lnTo>
                      <a:lnTo>
                        <a:pt x="560" y="877"/>
                      </a:lnTo>
                      <a:lnTo>
                        <a:pt x="560" y="875"/>
                      </a:lnTo>
                      <a:lnTo>
                        <a:pt x="560" y="872"/>
                      </a:lnTo>
                      <a:lnTo>
                        <a:pt x="560" y="870"/>
                      </a:lnTo>
                      <a:lnTo>
                        <a:pt x="560" y="868"/>
                      </a:lnTo>
                      <a:lnTo>
                        <a:pt x="565" y="865"/>
                      </a:lnTo>
                      <a:lnTo>
                        <a:pt x="567" y="863"/>
                      </a:lnTo>
                      <a:lnTo>
                        <a:pt x="567" y="861"/>
                      </a:lnTo>
                      <a:lnTo>
                        <a:pt x="570" y="861"/>
                      </a:lnTo>
                      <a:lnTo>
                        <a:pt x="572" y="861"/>
                      </a:lnTo>
                      <a:lnTo>
                        <a:pt x="575" y="861"/>
                      </a:lnTo>
                      <a:lnTo>
                        <a:pt x="579" y="861"/>
                      </a:lnTo>
                      <a:lnTo>
                        <a:pt x="582" y="861"/>
                      </a:lnTo>
                      <a:lnTo>
                        <a:pt x="582" y="863"/>
                      </a:lnTo>
                      <a:lnTo>
                        <a:pt x="584" y="863"/>
                      </a:lnTo>
                      <a:lnTo>
                        <a:pt x="584" y="865"/>
                      </a:lnTo>
                      <a:lnTo>
                        <a:pt x="586" y="865"/>
                      </a:lnTo>
                      <a:lnTo>
                        <a:pt x="586" y="863"/>
                      </a:lnTo>
                      <a:lnTo>
                        <a:pt x="589" y="865"/>
                      </a:lnTo>
                      <a:lnTo>
                        <a:pt x="589" y="863"/>
                      </a:lnTo>
                      <a:lnTo>
                        <a:pt x="591" y="863"/>
                      </a:lnTo>
                      <a:lnTo>
                        <a:pt x="591" y="861"/>
                      </a:lnTo>
                      <a:lnTo>
                        <a:pt x="591" y="858"/>
                      </a:lnTo>
                      <a:lnTo>
                        <a:pt x="594" y="861"/>
                      </a:lnTo>
                      <a:lnTo>
                        <a:pt x="594" y="858"/>
                      </a:lnTo>
                      <a:lnTo>
                        <a:pt x="596" y="858"/>
                      </a:lnTo>
                      <a:lnTo>
                        <a:pt x="598" y="858"/>
                      </a:lnTo>
                      <a:lnTo>
                        <a:pt x="598" y="856"/>
                      </a:lnTo>
                      <a:lnTo>
                        <a:pt x="598" y="858"/>
                      </a:lnTo>
                      <a:lnTo>
                        <a:pt x="598" y="856"/>
                      </a:lnTo>
                      <a:lnTo>
                        <a:pt x="601" y="856"/>
                      </a:lnTo>
                      <a:lnTo>
                        <a:pt x="603" y="853"/>
                      </a:lnTo>
                      <a:lnTo>
                        <a:pt x="606" y="853"/>
                      </a:lnTo>
                      <a:lnTo>
                        <a:pt x="606" y="851"/>
                      </a:lnTo>
                      <a:lnTo>
                        <a:pt x="608" y="851"/>
                      </a:lnTo>
                      <a:lnTo>
                        <a:pt x="608" y="849"/>
                      </a:lnTo>
                      <a:lnTo>
                        <a:pt x="610" y="849"/>
                      </a:lnTo>
                      <a:lnTo>
                        <a:pt x="610" y="846"/>
                      </a:lnTo>
                      <a:lnTo>
                        <a:pt x="610" y="849"/>
                      </a:lnTo>
                      <a:lnTo>
                        <a:pt x="613" y="849"/>
                      </a:lnTo>
                      <a:lnTo>
                        <a:pt x="613" y="846"/>
                      </a:lnTo>
                      <a:lnTo>
                        <a:pt x="613" y="844"/>
                      </a:lnTo>
                      <a:lnTo>
                        <a:pt x="615" y="841"/>
                      </a:lnTo>
                      <a:lnTo>
                        <a:pt x="617" y="844"/>
                      </a:lnTo>
                      <a:lnTo>
                        <a:pt x="620" y="844"/>
                      </a:lnTo>
                      <a:lnTo>
                        <a:pt x="622" y="849"/>
                      </a:lnTo>
                      <a:lnTo>
                        <a:pt x="627" y="849"/>
                      </a:lnTo>
                      <a:lnTo>
                        <a:pt x="629" y="851"/>
                      </a:lnTo>
                      <a:lnTo>
                        <a:pt x="634" y="853"/>
                      </a:lnTo>
                      <a:lnTo>
                        <a:pt x="637" y="853"/>
                      </a:lnTo>
                      <a:lnTo>
                        <a:pt x="639" y="851"/>
                      </a:lnTo>
                      <a:lnTo>
                        <a:pt x="641" y="851"/>
                      </a:lnTo>
                      <a:lnTo>
                        <a:pt x="644" y="849"/>
                      </a:lnTo>
                      <a:lnTo>
                        <a:pt x="646" y="849"/>
                      </a:lnTo>
                      <a:lnTo>
                        <a:pt x="648" y="849"/>
                      </a:lnTo>
                      <a:lnTo>
                        <a:pt x="656" y="849"/>
                      </a:lnTo>
                      <a:lnTo>
                        <a:pt x="658" y="849"/>
                      </a:lnTo>
                      <a:lnTo>
                        <a:pt x="658" y="851"/>
                      </a:lnTo>
                      <a:lnTo>
                        <a:pt x="663" y="856"/>
                      </a:lnTo>
                      <a:lnTo>
                        <a:pt x="660" y="856"/>
                      </a:lnTo>
                      <a:lnTo>
                        <a:pt x="660" y="858"/>
                      </a:lnTo>
                      <a:lnTo>
                        <a:pt x="660" y="861"/>
                      </a:lnTo>
                      <a:lnTo>
                        <a:pt x="663" y="863"/>
                      </a:lnTo>
                      <a:lnTo>
                        <a:pt x="663" y="865"/>
                      </a:lnTo>
                      <a:lnTo>
                        <a:pt x="660" y="868"/>
                      </a:lnTo>
                      <a:lnTo>
                        <a:pt x="663" y="870"/>
                      </a:lnTo>
                      <a:lnTo>
                        <a:pt x="660" y="870"/>
                      </a:lnTo>
                      <a:lnTo>
                        <a:pt x="660" y="872"/>
                      </a:lnTo>
                      <a:lnTo>
                        <a:pt x="660" y="875"/>
                      </a:lnTo>
                      <a:lnTo>
                        <a:pt x="660" y="877"/>
                      </a:lnTo>
                      <a:lnTo>
                        <a:pt x="663" y="877"/>
                      </a:lnTo>
                      <a:lnTo>
                        <a:pt x="663" y="880"/>
                      </a:lnTo>
                      <a:lnTo>
                        <a:pt x="665" y="880"/>
                      </a:lnTo>
                      <a:lnTo>
                        <a:pt x="668" y="880"/>
                      </a:lnTo>
                      <a:lnTo>
                        <a:pt x="670" y="880"/>
                      </a:lnTo>
                      <a:lnTo>
                        <a:pt x="672" y="880"/>
                      </a:lnTo>
                      <a:lnTo>
                        <a:pt x="675" y="882"/>
                      </a:lnTo>
                      <a:lnTo>
                        <a:pt x="682" y="882"/>
                      </a:lnTo>
                      <a:lnTo>
                        <a:pt x="682" y="884"/>
                      </a:lnTo>
                      <a:lnTo>
                        <a:pt x="679" y="891"/>
                      </a:lnTo>
                      <a:lnTo>
                        <a:pt x="682" y="896"/>
                      </a:lnTo>
                      <a:lnTo>
                        <a:pt x="684" y="896"/>
                      </a:lnTo>
                      <a:lnTo>
                        <a:pt x="682" y="901"/>
                      </a:lnTo>
                      <a:lnTo>
                        <a:pt x="682" y="903"/>
                      </a:lnTo>
                      <a:lnTo>
                        <a:pt x="682" y="906"/>
                      </a:lnTo>
                      <a:lnTo>
                        <a:pt x="682" y="913"/>
                      </a:lnTo>
                      <a:lnTo>
                        <a:pt x="691" y="915"/>
                      </a:lnTo>
                      <a:lnTo>
                        <a:pt x="691" y="920"/>
                      </a:lnTo>
                      <a:lnTo>
                        <a:pt x="694" y="920"/>
                      </a:lnTo>
                      <a:lnTo>
                        <a:pt x="694" y="922"/>
                      </a:lnTo>
                      <a:lnTo>
                        <a:pt x="694" y="925"/>
                      </a:lnTo>
                      <a:lnTo>
                        <a:pt x="691" y="922"/>
                      </a:lnTo>
                      <a:lnTo>
                        <a:pt x="691" y="925"/>
                      </a:lnTo>
                      <a:lnTo>
                        <a:pt x="691" y="927"/>
                      </a:lnTo>
                      <a:lnTo>
                        <a:pt x="691" y="930"/>
                      </a:lnTo>
                      <a:lnTo>
                        <a:pt x="691" y="932"/>
                      </a:lnTo>
                      <a:lnTo>
                        <a:pt x="691" y="934"/>
                      </a:lnTo>
                      <a:lnTo>
                        <a:pt x="689" y="937"/>
                      </a:lnTo>
                      <a:lnTo>
                        <a:pt x="689" y="939"/>
                      </a:lnTo>
                      <a:lnTo>
                        <a:pt x="691" y="939"/>
                      </a:lnTo>
                      <a:lnTo>
                        <a:pt x="691" y="942"/>
                      </a:lnTo>
                      <a:lnTo>
                        <a:pt x="691" y="944"/>
                      </a:lnTo>
                      <a:lnTo>
                        <a:pt x="691" y="946"/>
                      </a:lnTo>
                      <a:lnTo>
                        <a:pt x="689" y="949"/>
                      </a:lnTo>
                      <a:lnTo>
                        <a:pt x="687" y="949"/>
                      </a:lnTo>
                      <a:lnTo>
                        <a:pt x="687" y="951"/>
                      </a:lnTo>
                      <a:lnTo>
                        <a:pt x="684" y="956"/>
                      </a:lnTo>
                      <a:lnTo>
                        <a:pt x="682" y="956"/>
                      </a:lnTo>
                      <a:lnTo>
                        <a:pt x="682" y="958"/>
                      </a:lnTo>
                      <a:lnTo>
                        <a:pt x="679" y="963"/>
                      </a:lnTo>
                      <a:lnTo>
                        <a:pt x="675" y="963"/>
                      </a:lnTo>
                      <a:lnTo>
                        <a:pt x="675" y="965"/>
                      </a:lnTo>
                      <a:lnTo>
                        <a:pt x="675" y="968"/>
                      </a:lnTo>
                      <a:lnTo>
                        <a:pt x="675" y="970"/>
                      </a:lnTo>
                      <a:lnTo>
                        <a:pt x="672" y="970"/>
                      </a:lnTo>
                      <a:lnTo>
                        <a:pt x="670" y="973"/>
                      </a:lnTo>
                      <a:lnTo>
                        <a:pt x="670" y="975"/>
                      </a:lnTo>
                      <a:lnTo>
                        <a:pt x="668" y="975"/>
                      </a:lnTo>
                      <a:lnTo>
                        <a:pt x="665" y="977"/>
                      </a:lnTo>
                      <a:lnTo>
                        <a:pt x="668" y="977"/>
                      </a:lnTo>
                      <a:lnTo>
                        <a:pt x="670" y="980"/>
                      </a:lnTo>
                      <a:lnTo>
                        <a:pt x="672" y="982"/>
                      </a:lnTo>
                      <a:lnTo>
                        <a:pt x="677" y="982"/>
                      </a:lnTo>
                      <a:lnTo>
                        <a:pt x="679" y="984"/>
                      </a:lnTo>
                      <a:lnTo>
                        <a:pt x="684" y="987"/>
                      </a:lnTo>
                      <a:lnTo>
                        <a:pt x="684" y="984"/>
                      </a:lnTo>
                      <a:lnTo>
                        <a:pt x="687" y="987"/>
                      </a:lnTo>
                      <a:lnTo>
                        <a:pt x="691" y="987"/>
                      </a:lnTo>
                      <a:lnTo>
                        <a:pt x="694" y="989"/>
                      </a:lnTo>
                      <a:lnTo>
                        <a:pt x="696" y="992"/>
                      </a:lnTo>
                      <a:lnTo>
                        <a:pt x="701" y="992"/>
                      </a:lnTo>
                      <a:lnTo>
                        <a:pt x="703" y="994"/>
                      </a:lnTo>
                      <a:lnTo>
                        <a:pt x="708" y="994"/>
                      </a:lnTo>
                      <a:lnTo>
                        <a:pt x="713" y="994"/>
                      </a:lnTo>
                      <a:lnTo>
                        <a:pt x="715" y="994"/>
                      </a:lnTo>
                      <a:lnTo>
                        <a:pt x="718" y="987"/>
                      </a:lnTo>
                      <a:lnTo>
                        <a:pt x="720" y="984"/>
                      </a:lnTo>
                      <a:lnTo>
                        <a:pt x="720" y="982"/>
                      </a:lnTo>
                      <a:lnTo>
                        <a:pt x="722" y="977"/>
                      </a:lnTo>
                      <a:lnTo>
                        <a:pt x="727" y="977"/>
                      </a:lnTo>
                      <a:lnTo>
                        <a:pt x="730" y="975"/>
                      </a:lnTo>
                      <a:lnTo>
                        <a:pt x="737" y="968"/>
                      </a:lnTo>
                      <a:lnTo>
                        <a:pt x="737" y="963"/>
                      </a:lnTo>
                      <a:lnTo>
                        <a:pt x="739" y="961"/>
                      </a:lnTo>
                      <a:lnTo>
                        <a:pt x="737" y="961"/>
                      </a:lnTo>
                      <a:lnTo>
                        <a:pt x="739" y="956"/>
                      </a:lnTo>
                      <a:lnTo>
                        <a:pt x="742" y="953"/>
                      </a:lnTo>
                      <a:lnTo>
                        <a:pt x="744" y="949"/>
                      </a:lnTo>
                      <a:lnTo>
                        <a:pt x="744" y="946"/>
                      </a:lnTo>
                      <a:lnTo>
                        <a:pt x="746" y="944"/>
                      </a:lnTo>
                      <a:lnTo>
                        <a:pt x="746" y="942"/>
                      </a:lnTo>
                      <a:lnTo>
                        <a:pt x="749" y="939"/>
                      </a:lnTo>
                      <a:lnTo>
                        <a:pt x="753" y="937"/>
                      </a:lnTo>
                      <a:lnTo>
                        <a:pt x="756" y="934"/>
                      </a:lnTo>
                      <a:lnTo>
                        <a:pt x="758" y="934"/>
                      </a:lnTo>
                      <a:lnTo>
                        <a:pt x="765" y="932"/>
                      </a:lnTo>
                      <a:lnTo>
                        <a:pt x="770" y="930"/>
                      </a:lnTo>
                      <a:lnTo>
                        <a:pt x="777" y="920"/>
                      </a:lnTo>
                      <a:lnTo>
                        <a:pt x="780" y="915"/>
                      </a:lnTo>
                      <a:lnTo>
                        <a:pt x="782" y="913"/>
                      </a:lnTo>
                      <a:lnTo>
                        <a:pt x="787" y="908"/>
                      </a:lnTo>
                      <a:lnTo>
                        <a:pt x="789" y="911"/>
                      </a:lnTo>
                      <a:lnTo>
                        <a:pt x="792" y="911"/>
                      </a:lnTo>
                      <a:lnTo>
                        <a:pt x="796" y="915"/>
                      </a:lnTo>
                      <a:lnTo>
                        <a:pt x="801" y="915"/>
                      </a:lnTo>
                      <a:lnTo>
                        <a:pt x="806" y="913"/>
                      </a:lnTo>
                      <a:lnTo>
                        <a:pt x="808" y="913"/>
                      </a:lnTo>
                      <a:lnTo>
                        <a:pt x="820" y="911"/>
                      </a:lnTo>
                      <a:lnTo>
                        <a:pt x="823" y="911"/>
                      </a:lnTo>
                      <a:lnTo>
                        <a:pt x="827" y="906"/>
                      </a:lnTo>
                      <a:lnTo>
                        <a:pt x="832" y="901"/>
                      </a:lnTo>
                      <a:lnTo>
                        <a:pt x="835" y="899"/>
                      </a:lnTo>
                      <a:lnTo>
                        <a:pt x="837" y="901"/>
                      </a:lnTo>
                      <a:lnTo>
                        <a:pt x="839" y="899"/>
                      </a:lnTo>
                      <a:lnTo>
                        <a:pt x="842" y="894"/>
                      </a:lnTo>
                      <a:lnTo>
                        <a:pt x="846" y="894"/>
                      </a:lnTo>
                      <a:lnTo>
                        <a:pt x="849" y="894"/>
                      </a:lnTo>
                      <a:lnTo>
                        <a:pt x="844" y="891"/>
                      </a:lnTo>
                      <a:lnTo>
                        <a:pt x="844" y="889"/>
                      </a:lnTo>
                      <a:lnTo>
                        <a:pt x="849" y="891"/>
                      </a:lnTo>
                      <a:lnTo>
                        <a:pt x="849" y="889"/>
                      </a:lnTo>
                      <a:lnTo>
                        <a:pt x="849" y="891"/>
                      </a:lnTo>
                      <a:lnTo>
                        <a:pt x="851" y="891"/>
                      </a:lnTo>
                      <a:lnTo>
                        <a:pt x="851" y="887"/>
                      </a:lnTo>
                      <a:lnTo>
                        <a:pt x="854" y="887"/>
                      </a:lnTo>
                      <a:lnTo>
                        <a:pt x="856" y="889"/>
                      </a:lnTo>
                      <a:lnTo>
                        <a:pt x="856" y="887"/>
                      </a:lnTo>
                      <a:lnTo>
                        <a:pt x="858" y="884"/>
                      </a:lnTo>
                      <a:lnTo>
                        <a:pt x="861" y="887"/>
                      </a:lnTo>
                      <a:lnTo>
                        <a:pt x="861" y="889"/>
                      </a:lnTo>
                      <a:lnTo>
                        <a:pt x="863" y="889"/>
                      </a:lnTo>
                      <a:lnTo>
                        <a:pt x="863" y="891"/>
                      </a:lnTo>
                      <a:lnTo>
                        <a:pt x="866" y="891"/>
                      </a:lnTo>
                      <a:lnTo>
                        <a:pt x="866" y="889"/>
                      </a:lnTo>
                      <a:lnTo>
                        <a:pt x="868" y="887"/>
                      </a:lnTo>
                      <a:lnTo>
                        <a:pt x="868" y="889"/>
                      </a:lnTo>
                      <a:lnTo>
                        <a:pt x="870" y="889"/>
                      </a:lnTo>
                      <a:lnTo>
                        <a:pt x="873" y="891"/>
                      </a:lnTo>
                      <a:lnTo>
                        <a:pt x="873" y="894"/>
                      </a:lnTo>
                      <a:lnTo>
                        <a:pt x="873" y="896"/>
                      </a:lnTo>
                      <a:lnTo>
                        <a:pt x="870" y="896"/>
                      </a:lnTo>
                      <a:lnTo>
                        <a:pt x="870" y="899"/>
                      </a:lnTo>
                      <a:lnTo>
                        <a:pt x="873" y="901"/>
                      </a:lnTo>
                      <a:lnTo>
                        <a:pt x="875" y="903"/>
                      </a:lnTo>
                      <a:lnTo>
                        <a:pt x="875" y="906"/>
                      </a:lnTo>
                      <a:lnTo>
                        <a:pt x="885" y="906"/>
                      </a:lnTo>
                      <a:lnTo>
                        <a:pt x="889" y="906"/>
                      </a:lnTo>
                      <a:lnTo>
                        <a:pt x="892" y="906"/>
                      </a:lnTo>
                      <a:lnTo>
                        <a:pt x="894" y="906"/>
                      </a:lnTo>
                      <a:lnTo>
                        <a:pt x="901" y="901"/>
                      </a:lnTo>
                      <a:lnTo>
                        <a:pt x="904" y="899"/>
                      </a:lnTo>
                      <a:lnTo>
                        <a:pt x="906" y="896"/>
                      </a:lnTo>
                      <a:lnTo>
                        <a:pt x="908" y="896"/>
                      </a:lnTo>
                      <a:lnTo>
                        <a:pt x="911" y="894"/>
                      </a:lnTo>
                      <a:lnTo>
                        <a:pt x="911" y="891"/>
                      </a:lnTo>
                      <a:lnTo>
                        <a:pt x="920" y="887"/>
                      </a:lnTo>
                      <a:lnTo>
                        <a:pt x="923" y="877"/>
                      </a:lnTo>
                      <a:lnTo>
                        <a:pt x="920" y="872"/>
                      </a:lnTo>
                      <a:lnTo>
                        <a:pt x="920" y="863"/>
                      </a:lnTo>
                      <a:lnTo>
                        <a:pt x="920" y="858"/>
                      </a:lnTo>
                      <a:lnTo>
                        <a:pt x="920" y="856"/>
                      </a:lnTo>
                      <a:lnTo>
                        <a:pt x="918" y="844"/>
                      </a:lnTo>
                      <a:lnTo>
                        <a:pt x="916" y="839"/>
                      </a:lnTo>
                      <a:lnTo>
                        <a:pt x="918" y="830"/>
                      </a:lnTo>
                      <a:lnTo>
                        <a:pt x="923" y="827"/>
                      </a:lnTo>
                      <a:lnTo>
                        <a:pt x="925" y="825"/>
                      </a:lnTo>
                      <a:lnTo>
                        <a:pt x="928" y="815"/>
                      </a:lnTo>
                      <a:lnTo>
                        <a:pt x="928" y="808"/>
                      </a:lnTo>
                      <a:lnTo>
                        <a:pt x="928" y="803"/>
                      </a:lnTo>
                      <a:lnTo>
                        <a:pt x="932" y="796"/>
                      </a:lnTo>
                      <a:lnTo>
                        <a:pt x="937" y="791"/>
                      </a:lnTo>
                      <a:lnTo>
                        <a:pt x="942" y="789"/>
                      </a:lnTo>
                      <a:lnTo>
                        <a:pt x="944" y="787"/>
                      </a:lnTo>
                      <a:lnTo>
                        <a:pt x="951" y="794"/>
                      </a:lnTo>
                      <a:lnTo>
                        <a:pt x="954" y="794"/>
                      </a:lnTo>
                      <a:lnTo>
                        <a:pt x="954" y="791"/>
                      </a:lnTo>
                      <a:lnTo>
                        <a:pt x="959" y="789"/>
                      </a:lnTo>
                      <a:lnTo>
                        <a:pt x="966" y="787"/>
                      </a:lnTo>
                      <a:lnTo>
                        <a:pt x="968" y="782"/>
                      </a:lnTo>
                      <a:lnTo>
                        <a:pt x="968" y="779"/>
                      </a:lnTo>
                      <a:lnTo>
                        <a:pt x="973" y="777"/>
                      </a:lnTo>
                      <a:lnTo>
                        <a:pt x="975" y="775"/>
                      </a:lnTo>
                      <a:lnTo>
                        <a:pt x="978" y="775"/>
                      </a:lnTo>
                      <a:lnTo>
                        <a:pt x="982" y="772"/>
                      </a:lnTo>
                      <a:lnTo>
                        <a:pt x="987" y="770"/>
                      </a:lnTo>
                      <a:lnTo>
                        <a:pt x="1004" y="775"/>
                      </a:lnTo>
                      <a:lnTo>
                        <a:pt x="1004" y="784"/>
                      </a:lnTo>
                      <a:lnTo>
                        <a:pt x="1023" y="799"/>
                      </a:lnTo>
                      <a:lnTo>
                        <a:pt x="1025" y="799"/>
                      </a:lnTo>
                      <a:lnTo>
                        <a:pt x="1030" y="799"/>
                      </a:lnTo>
                      <a:lnTo>
                        <a:pt x="1035" y="799"/>
                      </a:lnTo>
                      <a:lnTo>
                        <a:pt x="1042" y="799"/>
                      </a:lnTo>
                      <a:lnTo>
                        <a:pt x="1049" y="791"/>
                      </a:lnTo>
                      <a:lnTo>
                        <a:pt x="1052" y="787"/>
                      </a:lnTo>
                      <a:lnTo>
                        <a:pt x="1049" y="784"/>
                      </a:lnTo>
                      <a:lnTo>
                        <a:pt x="1049" y="782"/>
                      </a:lnTo>
                      <a:lnTo>
                        <a:pt x="1047" y="777"/>
                      </a:lnTo>
                      <a:lnTo>
                        <a:pt x="1044" y="775"/>
                      </a:lnTo>
                      <a:lnTo>
                        <a:pt x="1040" y="763"/>
                      </a:lnTo>
                      <a:lnTo>
                        <a:pt x="1044" y="763"/>
                      </a:lnTo>
                      <a:lnTo>
                        <a:pt x="1049" y="760"/>
                      </a:lnTo>
                      <a:lnTo>
                        <a:pt x="1047" y="758"/>
                      </a:lnTo>
                      <a:lnTo>
                        <a:pt x="1047" y="753"/>
                      </a:lnTo>
                      <a:lnTo>
                        <a:pt x="1049" y="751"/>
                      </a:lnTo>
                      <a:lnTo>
                        <a:pt x="1049" y="748"/>
                      </a:lnTo>
                      <a:lnTo>
                        <a:pt x="1047" y="746"/>
                      </a:lnTo>
                      <a:lnTo>
                        <a:pt x="1047" y="739"/>
                      </a:lnTo>
                      <a:lnTo>
                        <a:pt x="1047" y="737"/>
                      </a:lnTo>
                      <a:lnTo>
                        <a:pt x="1047" y="734"/>
                      </a:lnTo>
                      <a:lnTo>
                        <a:pt x="1047" y="732"/>
                      </a:lnTo>
                      <a:lnTo>
                        <a:pt x="1049" y="727"/>
                      </a:lnTo>
                      <a:lnTo>
                        <a:pt x="1044" y="727"/>
                      </a:lnTo>
                      <a:lnTo>
                        <a:pt x="1042" y="722"/>
                      </a:lnTo>
                      <a:lnTo>
                        <a:pt x="1042" y="720"/>
                      </a:lnTo>
                      <a:lnTo>
                        <a:pt x="1040" y="718"/>
                      </a:lnTo>
                      <a:lnTo>
                        <a:pt x="1040" y="715"/>
                      </a:lnTo>
                      <a:lnTo>
                        <a:pt x="1040" y="713"/>
                      </a:lnTo>
                      <a:lnTo>
                        <a:pt x="1037" y="713"/>
                      </a:lnTo>
                      <a:lnTo>
                        <a:pt x="1032" y="713"/>
                      </a:lnTo>
                      <a:lnTo>
                        <a:pt x="1030" y="710"/>
                      </a:lnTo>
                      <a:lnTo>
                        <a:pt x="1030" y="713"/>
                      </a:lnTo>
                      <a:lnTo>
                        <a:pt x="1028" y="715"/>
                      </a:lnTo>
                      <a:lnTo>
                        <a:pt x="1023" y="715"/>
                      </a:lnTo>
                      <a:lnTo>
                        <a:pt x="1021" y="715"/>
                      </a:lnTo>
                      <a:lnTo>
                        <a:pt x="1018" y="715"/>
                      </a:lnTo>
                      <a:lnTo>
                        <a:pt x="1009" y="718"/>
                      </a:lnTo>
                      <a:lnTo>
                        <a:pt x="1006" y="718"/>
                      </a:lnTo>
                      <a:lnTo>
                        <a:pt x="1001" y="718"/>
                      </a:lnTo>
                      <a:lnTo>
                        <a:pt x="999" y="718"/>
                      </a:lnTo>
                      <a:lnTo>
                        <a:pt x="997" y="718"/>
                      </a:lnTo>
                      <a:lnTo>
                        <a:pt x="994" y="715"/>
                      </a:lnTo>
                      <a:lnTo>
                        <a:pt x="992" y="710"/>
                      </a:lnTo>
                      <a:lnTo>
                        <a:pt x="985" y="701"/>
                      </a:lnTo>
                      <a:lnTo>
                        <a:pt x="982" y="698"/>
                      </a:lnTo>
                      <a:lnTo>
                        <a:pt x="980" y="696"/>
                      </a:lnTo>
                      <a:lnTo>
                        <a:pt x="978" y="689"/>
                      </a:lnTo>
                      <a:lnTo>
                        <a:pt x="973" y="689"/>
                      </a:lnTo>
                      <a:lnTo>
                        <a:pt x="970" y="684"/>
                      </a:lnTo>
                      <a:lnTo>
                        <a:pt x="968" y="684"/>
                      </a:lnTo>
                      <a:lnTo>
                        <a:pt x="968" y="682"/>
                      </a:lnTo>
                      <a:lnTo>
                        <a:pt x="968" y="677"/>
                      </a:lnTo>
                      <a:lnTo>
                        <a:pt x="968" y="675"/>
                      </a:lnTo>
                      <a:lnTo>
                        <a:pt x="970" y="672"/>
                      </a:lnTo>
                      <a:lnTo>
                        <a:pt x="970" y="665"/>
                      </a:lnTo>
                      <a:lnTo>
                        <a:pt x="973" y="663"/>
                      </a:lnTo>
                      <a:lnTo>
                        <a:pt x="975" y="656"/>
                      </a:lnTo>
                      <a:lnTo>
                        <a:pt x="975" y="651"/>
                      </a:lnTo>
                      <a:lnTo>
                        <a:pt x="980" y="648"/>
                      </a:lnTo>
                      <a:lnTo>
                        <a:pt x="982" y="644"/>
                      </a:lnTo>
                      <a:lnTo>
                        <a:pt x="982" y="641"/>
                      </a:lnTo>
                      <a:lnTo>
                        <a:pt x="985" y="639"/>
                      </a:lnTo>
                      <a:lnTo>
                        <a:pt x="987" y="634"/>
                      </a:lnTo>
                      <a:lnTo>
                        <a:pt x="987" y="627"/>
                      </a:lnTo>
                      <a:lnTo>
                        <a:pt x="987" y="613"/>
                      </a:lnTo>
                      <a:lnTo>
                        <a:pt x="990" y="608"/>
                      </a:lnTo>
                      <a:lnTo>
                        <a:pt x="990" y="605"/>
                      </a:lnTo>
                      <a:lnTo>
                        <a:pt x="990" y="603"/>
                      </a:lnTo>
                      <a:lnTo>
                        <a:pt x="987" y="603"/>
                      </a:lnTo>
                      <a:lnTo>
                        <a:pt x="985" y="601"/>
                      </a:lnTo>
                      <a:lnTo>
                        <a:pt x="982" y="603"/>
                      </a:lnTo>
                      <a:lnTo>
                        <a:pt x="982" y="601"/>
                      </a:lnTo>
                      <a:lnTo>
                        <a:pt x="982" y="603"/>
                      </a:lnTo>
                      <a:lnTo>
                        <a:pt x="980" y="601"/>
                      </a:lnTo>
                      <a:lnTo>
                        <a:pt x="980" y="598"/>
                      </a:lnTo>
                      <a:lnTo>
                        <a:pt x="978" y="601"/>
                      </a:lnTo>
                      <a:lnTo>
                        <a:pt x="975" y="601"/>
                      </a:lnTo>
                      <a:lnTo>
                        <a:pt x="973" y="601"/>
                      </a:lnTo>
                      <a:lnTo>
                        <a:pt x="970" y="601"/>
                      </a:lnTo>
                      <a:lnTo>
                        <a:pt x="970" y="598"/>
                      </a:lnTo>
                      <a:lnTo>
                        <a:pt x="970" y="601"/>
                      </a:lnTo>
                      <a:lnTo>
                        <a:pt x="968" y="598"/>
                      </a:lnTo>
                      <a:lnTo>
                        <a:pt x="966" y="598"/>
                      </a:lnTo>
                      <a:lnTo>
                        <a:pt x="963" y="596"/>
                      </a:lnTo>
                      <a:lnTo>
                        <a:pt x="963" y="598"/>
                      </a:lnTo>
                      <a:lnTo>
                        <a:pt x="961" y="598"/>
                      </a:lnTo>
                      <a:lnTo>
                        <a:pt x="959" y="596"/>
                      </a:lnTo>
                      <a:lnTo>
                        <a:pt x="959" y="598"/>
                      </a:lnTo>
                      <a:lnTo>
                        <a:pt x="959" y="596"/>
                      </a:lnTo>
                      <a:lnTo>
                        <a:pt x="956" y="596"/>
                      </a:lnTo>
                      <a:lnTo>
                        <a:pt x="954" y="594"/>
                      </a:lnTo>
                      <a:lnTo>
                        <a:pt x="954" y="596"/>
                      </a:lnTo>
                      <a:lnTo>
                        <a:pt x="951" y="594"/>
                      </a:lnTo>
                      <a:lnTo>
                        <a:pt x="949" y="596"/>
                      </a:lnTo>
                      <a:lnTo>
                        <a:pt x="951" y="596"/>
                      </a:lnTo>
                      <a:lnTo>
                        <a:pt x="949" y="596"/>
                      </a:lnTo>
                      <a:lnTo>
                        <a:pt x="947" y="596"/>
                      </a:lnTo>
                      <a:lnTo>
                        <a:pt x="944" y="596"/>
                      </a:lnTo>
                      <a:lnTo>
                        <a:pt x="944" y="594"/>
                      </a:lnTo>
                      <a:lnTo>
                        <a:pt x="944" y="591"/>
                      </a:lnTo>
                      <a:lnTo>
                        <a:pt x="942" y="591"/>
                      </a:lnTo>
                      <a:lnTo>
                        <a:pt x="939" y="591"/>
                      </a:lnTo>
                      <a:lnTo>
                        <a:pt x="937" y="591"/>
                      </a:lnTo>
                      <a:lnTo>
                        <a:pt x="937" y="589"/>
                      </a:lnTo>
                      <a:lnTo>
                        <a:pt x="937" y="586"/>
                      </a:lnTo>
                      <a:lnTo>
                        <a:pt x="935" y="589"/>
                      </a:lnTo>
                      <a:lnTo>
                        <a:pt x="932" y="586"/>
                      </a:lnTo>
                      <a:lnTo>
                        <a:pt x="935" y="586"/>
                      </a:lnTo>
                      <a:lnTo>
                        <a:pt x="935" y="584"/>
                      </a:lnTo>
                      <a:lnTo>
                        <a:pt x="932" y="586"/>
                      </a:lnTo>
                      <a:lnTo>
                        <a:pt x="932" y="584"/>
                      </a:lnTo>
                      <a:lnTo>
                        <a:pt x="930" y="584"/>
                      </a:lnTo>
                      <a:lnTo>
                        <a:pt x="928" y="584"/>
                      </a:lnTo>
                      <a:lnTo>
                        <a:pt x="930" y="584"/>
                      </a:lnTo>
                      <a:lnTo>
                        <a:pt x="930" y="589"/>
                      </a:lnTo>
                      <a:lnTo>
                        <a:pt x="928" y="589"/>
                      </a:lnTo>
                      <a:lnTo>
                        <a:pt x="928" y="586"/>
                      </a:lnTo>
                      <a:lnTo>
                        <a:pt x="928" y="584"/>
                      </a:lnTo>
                      <a:lnTo>
                        <a:pt x="925" y="584"/>
                      </a:lnTo>
                      <a:lnTo>
                        <a:pt x="928" y="586"/>
                      </a:lnTo>
                      <a:lnTo>
                        <a:pt x="925" y="584"/>
                      </a:lnTo>
                      <a:lnTo>
                        <a:pt x="923" y="586"/>
                      </a:lnTo>
                      <a:lnTo>
                        <a:pt x="923" y="589"/>
                      </a:lnTo>
                      <a:lnTo>
                        <a:pt x="920" y="589"/>
                      </a:lnTo>
                      <a:lnTo>
                        <a:pt x="923" y="586"/>
                      </a:lnTo>
                      <a:lnTo>
                        <a:pt x="923" y="584"/>
                      </a:lnTo>
                      <a:lnTo>
                        <a:pt x="920" y="584"/>
                      </a:lnTo>
                      <a:lnTo>
                        <a:pt x="918" y="582"/>
                      </a:lnTo>
                      <a:lnTo>
                        <a:pt x="920" y="582"/>
                      </a:lnTo>
                      <a:lnTo>
                        <a:pt x="920" y="584"/>
                      </a:lnTo>
                      <a:lnTo>
                        <a:pt x="923" y="582"/>
                      </a:lnTo>
                      <a:lnTo>
                        <a:pt x="920" y="582"/>
                      </a:lnTo>
                      <a:lnTo>
                        <a:pt x="923" y="579"/>
                      </a:lnTo>
                      <a:lnTo>
                        <a:pt x="920" y="579"/>
                      </a:lnTo>
                      <a:lnTo>
                        <a:pt x="923" y="577"/>
                      </a:lnTo>
                      <a:lnTo>
                        <a:pt x="920" y="577"/>
                      </a:lnTo>
                      <a:lnTo>
                        <a:pt x="918" y="579"/>
                      </a:lnTo>
                      <a:lnTo>
                        <a:pt x="916" y="579"/>
                      </a:lnTo>
                      <a:lnTo>
                        <a:pt x="916" y="577"/>
                      </a:lnTo>
                      <a:lnTo>
                        <a:pt x="918" y="577"/>
                      </a:lnTo>
                      <a:lnTo>
                        <a:pt x="918" y="575"/>
                      </a:lnTo>
                      <a:lnTo>
                        <a:pt x="916" y="575"/>
                      </a:lnTo>
                      <a:lnTo>
                        <a:pt x="916" y="577"/>
                      </a:lnTo>
                      <a:lnTo>
                        <a:pt x="913" y="577"/>
                      </a:lnTo>
                      <a:lnTo>
                        <a:pt x="913" y="575"/>
                      </a:lnTo>
                      <a:lnTo>
                        <a:pt x="913" y="572"/>
                      </a:lnTo>
                      <a:lnTo>
                        <a:pt x="916" y="572"/>
                      </a:lnTo>
                      <a:lnTo>
                        <a:pt x="913" y="570"/>
                      </a:lnTo>
                      <a:lnTo>
                        <a:pt x="911" y="572"/>
                      </a:lnTo>
                      <a:lnTo>
                        <a:pt x="908" y="572"/>
                      </a:lnTo>
                      <a:lnTo>
                        <a:pt x="911" y="570"/>
                      </a:lnTo>
                      <a:lnTo>
                        <a:pt x="908" y="570"/>
                      </a:lnTo>
                      <a:lnTo>
                        <a:pt x="908" y="567"/>
                      </a:lnTo>
                      <a:lnTo>
                        <a:pt x="908" y="570"/>
                      </a:lnTo>
                      <a:lnTo>
                        <a:pt x="906" y="567"/>
                      </a:lnTo>
                      <a:lnTo>
                        <a:pt x="906" y="565"/>
                      </a:lnTo>
                      <a:lnTo>
                        <a:pt x="904" y="565"/>
                      </a:lnTo>
                      <a:lnTo>
                        <a:pt x="906" y="563"/>
                      </a:lnTo>
                      <a:lnTo>
                        <a:pt x="904" y="563"/>
                      </a:lnTo>
                      <a:lnTo>
                        <a:pt x="904" y="560"/>
                      </a:lnTo>
                      <a:lnTo>
                        <a:pt x="906" y="560"/>
                      </a:lnTo>
                      <a:lnTo>
                        <a:pt x="908" y="560"/>
                      </a:lnTo>
                      <a:lnTo>
                        <a:pt x="908" y="555"/>
                      </a:lnTo>
                      <a:lnTo>
                        <a:pt x="908" y="553"/>
                      </a:lnTo>
                      <a:lnTo>
                        <a:pt x="908" y="551"/>
                      </a:lnTo>
                      <a:lnTo>
                        <a:pt x="908" y="548"/>
                      </a:lnTo>
                      <a:lnTo>
                        <a:pt x="908" y="551"/>
                      </a:lnTo>
                      <a:lnTo>
                        <a:pt x="911" y="548"/>
                      </a:lnTo>
                      <a:lnTo>
                        <a:pt x="908" y="546"/>
                      </a:lnTo>
                      <a:lnTo>
                        <a:pt x="908" y="544"/>
                      </a:lnTo>
                      <a:lnTo>
                        <a:pt x="908" y="541"/>
                      </a:lnTo>
                      <a:lnTo>
                        <a:pt x="908" y="539"/>
                      </a:lnTo>
                      <a:lnTo>
                        <a:pt x="908" y="536"/>
                      </a:lnTo>
                      <a:lnTo>
                        <a:pt x="908" y="534"/>
                      </a:lnTo>
                      <a:lnTo>
                        <a:pt x="906" y="534"/>
                      </a:lnTo>
                      <a:lnTo>
                        <a:pt x="906" y="532"/>
                      </a:lnTo>
                      <a:lnTo>
                        <a:pt x="908" y="532"/>
                      </a:lnTo>
                      <a:lnTo>
                        <a:pt x="908" y="529"/>
                      </a:lnTo>
                      <a:lnTo>
                        <a:pt x="908" y="527"/>
                      </a:lnTo>
                      <a:lnTo>
                        <a:pt x="913" y="527"/>
                      </a:lnTo>
                      <a:lnTo>
                        <a:pt x="916" y="527"/>
                      </a:lnTo>
                      <a:lnTo>
                        <a:pt x="918" y="524"/>
                      </a:lnTo>
                      <a:lnTo>
                        <a:pt x="920" y="520"/>
                      </a:lnTo>
                      <a:lnTo>
                        <a:pt x="923" y="513"/>
                      </a:lnTo>
                      <a:lnTo>
                        <a:pt x="923" y="508"/>
                      </a:lnTo>
                      <a:lnTo>
                        <a:pt x="928" y="501"/>
                      </a:lnTo>
                      <a:lnTo>
                        <a:pt x="932" y="498"/>
                      </a:lnTo>
                      <a:lnTo>
                        <a:pt x="939" y="491"/>
                      </a:lnTo>
                      <a:lnTo>
                        <a:pt x="947" y="491"/>
                      </a:lnTo>
                      <a:lnTo>
                        <a:pt x="949" y="493"/>
                      </a:lnTo>
                      <a:lnTo>
                        <a:pt x="951" y="496"/>
                      </a:lnTo>
                      <a:lnTo>
                        <a:pt x="959" y="493"/>
                      </a:lnTo>
                      <a:lnTo>
                        <a:pt x="961" y="493"/>
                      </a:lnTo>
                      <a:lnTo>
                        <a:pt x="966" y="486"/>
                      </a:lnTo>
                      <a:lnTo>
                        <a:pt x="963" y="482"/>
                      </a:lnTo>
                      <a:lnTo>
                        <a:pt x="961" y="482"/>
                      </a:lnTo>
                      <a:lnTo>
                        <a:pt x="963" y="477"/>
                      </a:lnTo>
                      <a:lnTo>
                        <a:pt x="961" y="477"/>
                      </a:lnTo>
                      <a:lnTo>
                        <a:pt x="961" y="474"/>
                      </a:lnTo>
                      <a:lnTo>
                        <a:pt x="966" y="465"/>
                      </a:lnTo>
                      <a:lnTo>
                        <a:pt x="970" y="462"/>
                      </a:lnTo>
                      <a:lnTo>
                        <a:pt x="973" y="455"/>
                      </a:lnTo>
                      <a:lnTo>
                        <a:pt x="975" y="453"/>
                      </a:lnTo>
                      <a:lnTo>
                        <a:pt x="975" y="451"/>
                      </a:lnTo>
                      <a:lnTo>
                        <a:pt x="975" y="446"/>
                      </a:lnTo>
                      <a:lnTo>
                        <a:pt x="975" y="443"/>
                      </a:lnTo>
                      <a:lnTo>
                        <a:pt x="978" y="439"/>
                      </a:lnTo>
                      <a:lnTo>
                        <a:pt x="978" y="434"/>
                      </a:lnTo>
                      <a:lnTo>
                        <a:pt x="978" y="429"/>
                      </a:lnTo>
                      <a:lnTo>
                        <a:pt x="978" y="422"/>
                      </a:lnTo>
                      <a:lnTo>
                        <a:pt x="980" y="422"/>
                      </a:lnTo>
                      <a:lnTo>
                        <a:pt x="978" y="420"/>
                      </a:lnTo>
                      <a:lnTo>
                        <a:pt x="975" y="417"/>
                      </a:lnTo>
                      <a:lnTo>
                        <a:pt x="975" y="415"/>
                      </a:lnTo>
                      <a:lnTo>
                        <a:pt x="975" y="412"/>
                      </a:lnTo>
                      <a:lnTo>
                        <a:pt x="978" y="410"/>
                      </a:lnTo>
                      <a:lnTo>
                        <a:pt x="987" y="405"/>
                      </a:lnTo>
                      <a:lnTo>
                        <a:pt x="990" y="403"/>
                      </a:lnTo>
                      <a:lnTo>
                        <a:pt x="990" y="398"/>
                      </a:lnTo>
                      <a:lnTo>
                        <a:pt x="985" y="396"/>
                      </a:lnTo>
                      <a:lnTo>
                        <a:pt x="985" y="391"/>
                      </a:lnTo>
                      <a:lnTo>
                        <a:pt x="982" y="391"/>
                      </a:lnTo>
                      <a:lnTo>
                        <a:pt x="982" y="393"/>
                      </a:lnTo>
                      <a:lnTo>
                        <a:pt x="980" y="393"/>
                      </a:lnTo>
                      <a:lnTo>
                        <a:pt x="980" y="396"/>
                      </a:lnTo>
                      <a:lnTo>
                        <a:pt x="978" y="393"/>
                      </a:lnTo>
                      <a:lnTo>
                        <a:pt x="973" y="396"/>
                      </a:lnTo>
                      <a:lnTo>
                        <a:pt x="966" y="398"/>
                      </a:lnTo>
                      <a:lnTo>
                        <a:pt x="961" y="396"/>
                      </a:lnTo>
                      <a:lnTo>
                        <a:pt x="956" y="393"/>
                      </a:lnTo>
                      <a:lnTo>
                        <a:pt x="947" y="391"/>
                      </a:lnTo>
                      <a:lnTo>
                        <a:pt x="944" y="391"/>
                      </a:lnTo>
                      <a:lnTo>
                        <a:pt x="939" y="393"/>
                      </a:lnTo>
                      <a:lnTo>
                        <a:pt x="937" y="391"/>
                      </a:lnTo>
                      <a:lnTo>
                        <a:pt x="935" y="389"/>
                      </a:lnTo>
                      <a:lnTo>
                        <a:pt x="935" y="384"/>
                      </a:lnTo>
                      <a:lnTo>
                        <a:pt x="932" y="381"/>
                      </a:lnTo>
                      <a:lnTo>
                        <a:pt x="930" y="377"/>
                      </a:lnTo>
                      <a:lnTo>
                        <a:pt x="928" y="372"/>
                      </a:lnTo>
                      <a:lnTo>
                        <a:pt x="928" y="370"/>
                      </a:lnTo>
                      <a:lnTo>
                        <a:pt x="925" y="367"/>
                      </a:lnTo>
                      <a:lnTo>
                        <a:pt x="928" y="365"/>
                      </a:lnTo>
                      <a:lnTo>
                        <a:pt x="923" y="362"/>
                      </a:lnTo>
                      <a:lnTo>
                        <a:pt x="920" y="360"/>
                      </a:lnTo>
                      <a:lnTo>
                        <a:pt x="916" y="358"/>
                      </a:lnTo>
                      <a:lnTo>
                        <a:pt x="916" y="355"/>
                      </a:lnTo>
                      <a:lnTo>
                        <a:pt x="918" y="353"/>
                      </a:lnTo>
                      <a:lnTo>
                        <a:pt x="920" y="348"/>
                      </a:lnTo>
                      <a:lnTo>
                        <a:pt x="920" y="336"/>
                      </a:lnTo>
                      <a:lnTo>
                        <a:pt x="913" y="341"/>
                      </a:lnTo>
                      <a:lnTo>
                        <a:pt x="904" y="336"/>
                      </a:lnTo>
                      <a:lnTo>
                        <a:pt x="901" y="336"/>
                      </a:lnTo>
                      <a:lnTo>
                        <a:pt x="899" y="339"/>
                      </a:lnTo>
                      <a:lnTo>
                        <a:pt x="897" y="339"/>
                      </a:lnTo>
                      <a:lnTo>
                        <a:pt x="892" y="331"/>
                      </a:lnTo>
                      <a:lnTo>
                        <a:pt x="889" y="331"/>
                      </a:lnTo>
                      <a:lnTo>
                        <a:pt x="885" y="327"/>
                      </a:lnTo>
                      <a:lnTo>
                        <a:pt x="882" y="324"/>
                      </a:lnTo>
                      <a:lnTo>
                        <a:pt x="880" y="324"/>
                      </a:lnTo>
                      <a:lnTo>
                        <a:pt x="880" y="322"/>
                      </a:lnTo>
                      <a:lnTo>
                        <a:pt x="875" y="317"/>
                      </a:lnTo>
                      <a:lnTo>
                        <a:pt x="873" y="317"/>
                      </a:lnTo>
                      <a:lnTo>
                        <a:pt x="873" y="315"/>
                      </a:lnTo>
                      <a:lnTo>
                        <a:pt x="870" y="312"/>
                      </a:lnTo>
                      <a:lnTo>
                        <a:pt x="868" y="308"/>
                      </a:lnTo>
                      <a:lnTo>
                        <a:pt x="866" y="308"/>
                      </a:lnTo>
                      <a:lnTo>
                        <a:pt x="863" y="303"/>
                      </a:lnTo>
                      <a:lnTo>
                        <a:pt x="858" y="305"/>
                      </a:lnTo>
                      <a:lnTo>
                        <a:pt x="858" y="310"/>
                      </a:lnTo>
                      <a:lnTo>
                        <a:pt x="858" y="312"/>
                      </a:lnTo>
                      <a:lnTo>
                        <a:pt x="856" y="315"/>
                      </a:lnTo>
                      <a:lnTo>
                        <a:pt x="854" y="310"/>
                      </a:lnTo>
                      <a:lnTo>
                        <a:pt x="854" y="305"/>
                      </a:lnTo>
                      <a:lnTo>
                        <a:pt x="854" y="303"/>
                      </a:lnTo>
                      <a:lnTo>
                        <a:pt x="856" y="303"/>
                      </a:lnTo>
                      <a:lnTo>
                        <a:pt x="856" y="300"/>
                      </a:lnTo>
                      <a:lnTo>
                        <a:pt x="858" y="303"/>
                      </a:lnTo>
                      <a:lnTo>
                        <a:pt x="861" y="303"/>
                      </a:lnTo>
                      <a:lnTo>
                        <a:pt x="861" y="300"/>
                      </a:lnTo>
                      <a:lnTo>
                        <a:pt x="858" y="298"/>
                      </a:lnTo>
                      <a:lnTo>
                        <a:pt x="856" y="296"/>
                      </a:lnTo>
                      <a:lnTo>
                        <a:pt x="851" y="293"/>
                      </a:lnTo>
                      <a:lnTo>
                        <a:pt x="851" y="291"/>
                      </a:lnTo>
                      <a:lnTo>
                        <a:pt x="849" y="289"/>
                      </a:lnTo>
                      <a:lnTo>
                        <a:pt x="846" y="289"/>
                      </a:lnTo>
                      <a:lnTo>
                        <a:pt x="846" y="286"/>
                      </a:lnTo>
                      <a:lnTo>
                        <a:pt x="844" y="284"/>
                      </a:lnTo>
                      <a:lnTo>
                        <a:pt x="844" y="281"/>
                      </a:lnTo>
                      <a:lnTo>
                        <a:pt x="842" y="281"/>
                      </a:lnTo>
                      <a:lnTo>
                        <a:pt x="842" y="279"/>
                      </a:lnTo>
                      <a:lnTo>
                        <a:pt x="839" y="279"/>
                      </a:lnTo>
                      <a:lnTo>
                        <a:pt x="835" y="277"/>
                      </a:lnTo>
                      <a:lnTo>
                        <a:pt x="837" y="272"/>
                      </a:lnTo>
                      <a:lnTo>
                        <a:pt x="839" y="274"/>
                      </a:lnTo>
                      <a:lnTo>
                        <a:pt x="842" y="267"/>
                      </a:lnTo>
                      <a:lnTo>
                        <a:pt x="844" y="267"/>
                      </a:lnTo>
                      <a:lnTo>
                        <a:pt x="844" y="265"/>
                      </a:lnTo>
                      <a:lnTo>
                        <a:pt x="849" y="258"/>
                      </a:lnTo>
                      <a:lnTo>
                        <a:pt x="851" y="255"/>
                      </a:lnTo>
                      <a:lnTo>
                        <a:pt x="861" y="250"/>
                      </a:lnTo>
                      <a:lnTo>
                        <a:pt x="861" y="248"/>
                      </a:lnTo>
                      <a:lnTo>
                        <a:pt x="861" y="243"/>
                      </a:lnTo>
                      <a:lnTo>
                        <a:pt x="858" y="238"/>
                      </a:lnTo>
                      <a:lnTo>
                        <a:pt x="858" y="236"/>
                      </a:lnTo>
                      <a:lnTo>
                        <a:pt x="858" y="234"/>
                      </a:lnTo>
                      <a:lnTo>
                        <a:pt x="861" y="227"/>
                      </a:lnTo>
                      <a:lnTo>
                        <a:pt x="861" y="224"/>
                      </a:lnTo>
                      <a:lnTo>
                        <a:pt x="861" y="222"/>
                      </a:lnTo>
                      <a:lnTo>
                        <a:pt x="863" y="219"/>
                      </a:lnTo>
                      <a:lnTo>
                        <a:pt x="866" y="219"/>
                      </a:lnTo>
                      <a:lnTo>
                        <a:pt x="866" y="222"/>
                      </a:lnTo>
                      <a:lnTo>
                        <a:pt x="873" y="222"/>
                      </a:lnTo>
                      <a:lnTo>
                        <a:pt x="875" y="224"/>
                      </a:lnTo>
                      <a:lnTo>
                        <a:pt x="882" y="227"/>
                      </a:lnTo>
                      <a:lnTo>
                        <a:pt x="885" y="224"/>
                      </a:lnTo>
                      <a:lnTo>
                        <a:pt x="892" y="219"/>
                      </a:lnTo>
                      <a:lnTo>
                        <a:pt x="894" y="217"/>
                      </a:lnTo>
                      <a:lnTo>
                        <a:pt x="892" y="215"/>
                      </a:lnTo>
                      <a:lnTo>
                        <a:pt x="889" y="212"/>
                      </a:lnTo>
                      <a:lnTo>
                        <a:pt x="892" y="207"/>
                      </a:lnTo>
                      <a:lnTo>
                        <a:pt x="892" y="203"/>
                      </a:lnTo>
                      <a:lnTo>
                        <a:pt x="894" y="198"/>
                      </a:lnTo>
                      <a:lnTo>
                        <a:pt x="894" y="191"/>
                      </a:lnTo>
                      <a:lnTo>
                        <a:pt x="897" y="188"/>
                      </a:lnTo>
                      <a:lnTo>
                        <a:pt x="894" y="186"/>
                      </a:lnTo>
                      <a:lnTo>
                        <a:pt x="892" y="184"/>
                      </a:lnTo>
                      <a:lnTo>
                        <a:pt x="892" y="181"/>
                      </a:lnTo>
                      <a:lnTo>
                        <a:pt x="889" y="181"/>
                      </a:lnTo>
                      <a:lnTo>
                        <a:pt x="889" y="174"/>
                      </a:lnTo>
                      <a:lnTo>
                        <a:pt x="892" y="172"/>
                      </a:lnTo>
                      <a:lnTo>
                        <a:pt x="894" y="167"/>
                      </a:lnTo>
                      <a:lnTo>
                        <a:pt x="894" y="165"/>
                      </a:lnTo>
                      <a:lnTo>
                        <a:pt x="894" y="162"/>
                      </a:lnTo>
                      <a:lnTo>
                        <a:pt x="894" y="160"/>
                      </a:lnTo>
                      <a:lnTo>
                        <a:pt x="894" y="157"/>
                      </a:lnTo>
                      <a:lnTo>
                        <a:pt x="894" y="153"/>
                      </a:lnTo>
                      <a:lnTo>
                        <a:pt x="894" y="150"/>
                      </a:lnTo>
                      <a:lnTo>
                        <a:pt x="889" y="146"/>
                      </a:lnTo>
                      <a:lnTo>
                        <a:pt x="887" y="146"/>
                      </a:lnTo>
                      <a:lnTo>
                        <a:pt x="882" y="143"/>
                      </a:lnTo>
                      <a:lnTo>
                        <a:pt x="882" y="138"/>
                      </a:lnTo>
                      <a:lnTo>
                        <a:pt x="880" y="138"/>
                      </a:lnTo>
                      <a:lnTo>
                        <a:pt x="875" y="131"/>
                      </a:lnTo>
                      <a:lnTo>
                        <a:pt x="873" y="126"/>
                      </a:lnTo>
                      <a:lnTo>
                        <a:pt x="877" y="124"/>
                      </a:lnTo>
                      <a:lnTo>
                        <a:pt x="877" y="122"/>
                      </a:lnTo>
                      <a:lnTo>
                        <a:pt x="877" y="117"/>
                      </a:lnTo>
                      <a:lnTo>
                        <a:pt x="877" y="115"/>
                      </a:lnTo>
                      <a:lnTo>
                        <a:pt x="875" y="112"/>
                      </a:lnTo>
                      <a:lnTo>
                        <a:pt x="873" y="110"/>
                      </a:lnTo>
                      <a:lnTo>
                        <a:pt x="868" y="105"/>
                      </a:lnTo>
                      <a:lnTo>
                        <a:pt x="866" y="105"/>
                      </a:lnTo>
                      <a:lnTo>
                        <a:pt x="866" y="103"/>
                      </a:lnTo>
                      <a:lnTo>
                        <a:pt x="863" y="100"/>
                      </a:lnTo>
                      <a:lnTo>
                        <a:pt x="861" y="98"/>
                      </a:lnTo>
                      <a:lnTo>
                        <a:pt x="858" y="98"/>
                      </a:lnTo>
                      <a:lnTo>
                        <a:pt x="854" y="93"/>
                      </a:lnTo>
                      <a:lnTo>
                        <a:pt x="849" y="86"/>
                      </a:lnTo>
                      <a:lnTo>
                        <a:pt x="846" y="86"/>
                      </a:lnTo>
                      <a:lnTo>
                        <a:pt x="844" y="84"/>
                      </a:lnTo>
                      <a:lnTo>
                        <a:pt x="844" y="81"/>
                      </a:lnTo>
                      <a:lnTo>
                        <a:pt x="844" y="79"/>
                      </a:lnTo>
                      <a:lnTo>
                        <a:pt x="839" y="76"/>
                      </a:lnTo>
                      <a:lnTo>
                        <a:pt x="837" y="74"/>
                      </a:lnTo>
                      <a:lnTo>
                        <a:pt x="835" y="72"/>
                      </a:lnTo>
                      <a:lnTo>
                        <a:pt x="832" y="69"/>
                      </a:lnTo>
                      <a:lnTo>
                        <a:pt x="830" y="67"/>
                      </a:lnTo>
                      <a:lnTo>
                        <a:pt x="827" y="67"/>
                      </a:lnTo>
                      <a:lnTo>
                        <a:pt x="825" y="67"/>
                      </a:lnTo>
                      <a:lnTo>
                        <a:pt x="820" y="67"/>
                      </a:lnTo>
                      <a:lnTo>
                        <a:pt x="818" y="64"/>
                      </a:lnTo>
                      <a:lnTo>
                        <a:pt x="815" y="60"/>
                      </a:lnTo>
                      <a:lnTo>
                        <a:pt x="813" y="57"/>
                      </a:lnTo>
                      <a:lnTo>
                        <a:pt x="811" y="55"/>
                      </a:lnTo>
                      <a:lnTo>
                        <a:pt x="808" y="55"/>
                      </a:lnTo>
                      <a:lnTo>
                        <a:pt x="806" y="55"/>
                      </a:lnTo>
                      <a:lnTo>
                        <a:pt x="804" y="55"/>
                      </a:lnTo>
                      <a:lnTo>
                        <a:pt x="801" y="53"/>
                      </a:lnTo>
                      <a:lnTo>
                        <a:pt x="801" y="50"/>
                      </a:lnTo>
                      <a:lnTo>
                        <a:pt x="799" y="48"/>
                      </a:lnTo>
                      <a:lnTo>
                        <a:pt x="799" y="45"/>
                      </a:lnTo>
                      <a:lnTo>
                        <a:pt x="796" y="45"/>
                      </a:lnTo>
                      <a:lnTo>
                        <a:pt x="792" y="48"/>
                      </a:lnTo>
                      <a:lnTo>
                        <a:pt x="789" y="48"/>
                      </a:lnTo>
                      <a:lnTo>
                        <a:pt x="787" y="50"/>
                      </a:lnTo>
                      <a:lnTo>
                        <a:pt x="780" y="50"/>
                      </a:lnTo>
                      <a:lnTo>
                        <a:pt x="777" y="50"/>
                      </a:lnTo>
                      <a:lnTo>
                        <a:pt x="775" y="53"/>
                      </a:lnTo>
                      <a:lnTo>
                        <a:pt x="777" y="60"/>
                      </a:lnTo>
                      <a:lnTo>
                        <a:pt x="775" y="60"/>
                      </a:lnTo>
                      <a:lnTo>
                        <a:pt x="773" y="62"/>
                      </a:lnTo>
                      <a:lnTo>
                        <a:pt x="775" y="64"/>
                      </a:lnTo>
                      <a:lnTo>
                        <a:pt x="773" y="67"/>
                      </a:lnTo>
                      <a:lnTo>
                        <a:pt x="775" y="72"/>
                      </a:lnTo>
                      <a:lnTo>
                        <a:pt x="777" y="74"/>
                      </a:lnTo>
                      <a:lnTo>
                        <a:pt x="775" y="76"/>
                      </a:lnTo>
                      <a:lnTo>
                        <a:pt x="773" y="76"/>
                      </a:lnTo>
                      <a:lnTo>
                        <a:pt x="773" y="74"/>
                      </a:lnTo>
                      <a:lnTo>
                        <a:pt x="770" y="74"/>
                      </a:lnTo>
                      <a:lnTo>
                        <a:pt x="770" y="72"/>
                      </a:lnTo>
                      <a:lnTo>
                        <a:pt x="768" y="69"/>
                      </a:lnTo>
                      <a:lnTo>
                        <a:pt x="765" y="69"/>
                      </a:lnTo>
                      <a:lnTo>
                        <a:pt x="763" y="67"/>
                      </a:lnTo>
                      <a:lnTo>
                        <a:pt x="761" y="67"/>
                      </a:lnTo>
                      <a:lnTo>
                        <a:pt x="758" y="62"/>
                      </a:lnTo>
                      <a:lnTo>
                        <a:pt x="756" y="62"/>
                      </a:lnTo>
                      <a:lnTo>
                        <a:pt x="756" y="67"/>
                      </a:lnTo>
                      <a:lnTo>
                        <a:pt x="749" y="69"/>
                      </a:lnTo>
                      <a:lnTo>
                        <a:pt x="749" y="72"/>
                      </a:lnTo>
                      <a:lnTo>
                        <a:pt x="737" y="69"/>
                      </a:lnTo>
                      <a:lnTo>
                        <a:pt x="734" y="67"/>
                      </a:lnTo>
                      <a:lnTo>
                        <a:pt x="727" y="76"/>
                      </a:lnTo>
                      <a:lnTo>
                        <a:pt x="722" y="79"/>
                      </a:lnTo>
                      <a:lnTo>
                        <a:pt x="722" y="76"/>
                      </a:lnTo>
                      <a:lnTo>
                        <a:pt x="720" y="76"/>
                      </a:lnTo>
                      <a:lnTo>
                        <a:pt x="718" y="79"/>
                      </a:lnTo>
                      <a:lnTo>
                        <a:pt x="715" y="79"/>
                      </a:lnTo>
                      <a:lnTo>
                        <a:pt x="715" y="81"/>
                      </a:lnTo>
                      <a:lnTo>
                        <a:pt x="713" y="76"/>
                      </a:lnTo>
                      <a:lnTo>
                        <a:pt x="711" y="76"/>
                      </a:lnTo>
                      <a:lnTo>
                        <a:pt x="708" y="74"/>
                      </a:lnTo>
                      <a:lnTo>
                        <a:pt x="708" y="72"/>
                      </a:lnTo>
                      <a:lnTo>
                        <a:pt x="703" y="74"/>
                      </a:lnTo>
                      <a:lnTo>
                        <a:pt x="701" y="74"/>
                      </a:lnTo>
                      <a:lnTo>
                        <a:pt x="696" y="79"/>
                      </a:lnTo>
                      <a:lnTo>
                        <a:pt x="694" y="79"/>
                      </a:lnTo>
                      <a:lnTo>
                        <a:pt x="691" y="81"/>
                      </a:lnTo>
                      <a:lnTo>
                        <a:pt x="691" y="79"/>
                      </a:lnTo>
                      <a:lnTo>
                        <a:pt x="689" y="79"/>
                      </a:lnTo>
                      <a:lnTo>
                        <a:pt x="689" y="76"/>
                      </a:lnTo>
                      <a:lnTo>
                        <a:pt x="687" y="76"/>
                      </a:lnTo>
                      <a:lnTo>
                        <a:pt x="687" y="74"/>
                      </a:lnTo>
                      <a:lnTo>
                        <a:pt x="684" y="74"/>
                      </a:lnTo>
                      <a:lnTo>
                        <a:pt x="679" y="74"/>
                      </a:lnTo>
                      <a:lnTo>
                        <a:pt x="679" y="72"/>
                      </a:lnTo>
                      <a:lnTo>
                        <a:pt x="677" y="64"/>
                      </a:lnTo>
                      <a:lnTo>
                        <a:pt x="677" y="62"/>
                      </a:lnTo>
                      <a:lnTo>
                        <a:pt x="672" y="62"/>
                      </a:lnTo>
                      <a:lnTo>
                        <a:pt x="670" y="62"/>
                      </a:lnTo>
                      <a:lnTo>
                        <a:pt x="670" y="57"/>
                      </a:lnTo>
                      <a:lnTo>
                        <a:pt x="670" y="53"/>
                      </a:lnTo>
                      <a:lnTo>
                        <a:pt x="665" y="48"/>
                      </a:lnTo>
                      <a:lnTo>
                        <a:pt x="663" y="53"/>
                      </a:lnTo>
                      <a:lnTo>
                        <a:pt x="660" y="53"/>
                      </a:lnTo>
                      <a:lnTo>
                        <a:pt x="658" y="55"/>
                      </a:lnTo>
                      <a:lnTo>
                        <a:pt x="656" y="55"/>
                      </a:lnTo>
                      <a:lnTo>
                        <a:pt x="651" y="53"/>
                      </a:lnTo>
                      <a:lnTo>
                        <a:pt x="651" y="50"/>
                      </a:lnTo>
                      <a:lnTo>
                        <a:pt x="653" y="50"/>
                      </a:lnTo>
                      <a:lnTo>
                        <a:pt x="656" y="48"/>
                      </a:lnTo>
                      <a:lnTo>
                        <a:pt x="656" y="45"/>
                      </a:lnTo>
                      <a:lnTo>
                        <a:pt x="656" y="43"/>
                      </a:lnTo>
                      <a:lnTo>
                        <a:pt x="648" y="41"/>
                      </a:lnTo>
                      <a:lnTo>
                        <a:pt x="646" y="43"/>
                      </a:lnTo>
                      <a:lnTo>
                        <a:pt x="646" y="41"/>
                      </a:lnTo>
                      <a:lnTo>
                        <a:pt x="646" y="38"/>
                      </a:lnTo>
                      <a:lnTo>
                        <a:pt x="648" y="38"/>
                      </a:lnTo>
                      <a:lnTo>
                        <a:pt x="651" y="38"/>
                      </a:lnTo>
                      <a:lnTo>
                        <a:pt x="653" y="33"/>
                      </a:lnTo>
                      <a:lnTo>
                        <a:pt x="653" y="31"/>
                      </a:lnTo>
                      <a:lnTo>
                        <a:pt x="646" y="31"/>
                      </a:lnTo>
                      <a:lnTo>
                        <a:pt x="644" y="33"/>
                      </a:lnTo>
                      <a:lnTo>
                        <a:pt x="641" y="31"/>
                      </a:lnTo>
                      <a:lnTo>
                        <a:pt x="641" y="29"/>
                      </a:lnTo>
                      <a:lnTo>
                        <a:pt x="641" y="26"/>
                      </a:lnTo>
                      <a:lnTo>
                        <a:pt x="639" y="24"/>
                      </a:lnTo>
                      <a:lnTo>
                        <a:pt x="634" y="26"/>
                      </a:lnTo>
                      <a:lnTo>
                        <a:pt x="629" y="24"/>
                      </a:lnTo>
                      <a:lnTo>
                        <a:pt x="625" y="22"/>
                      </a:lnTo>
                      <a:lnTo>
                        <a:pt x="625" y="19"/>
                      </a:lnTo>
                      <a:lnTo>
                        <a:pt x="625" y="14"/>
                      </a:lnTo>
                      <a:lnTo>
                        <a:pt x="620" y="17"/>
                      </a:lnTo>
                      <a:lnTo>
                        <a:pt x="613" y="14"/>
                      </a:lnTo>
                      <a:lnTo>
                        <a:pt x="613" y="17"/>
                      </a:lnTo>
                      <a:lnTo>
                        <a:pt x="610" y="19"/>
                      </a:lnTo>
                      <a:lnTo>
                        <a:pt x="610" y="24"/>
                      </a:lnTo>
                      <a:lnTo>
                        <a:pt x="608" y="22"/>
                      </a:lnTo>
                      <a:lnTo>
                        <a:pt x="606" y="22"/>
                      </a:lnTo>
                      <a:lnTo>
                        <a:pt x="603" y="22"/>
                      </a:lnTo>
                      <a:lnTo>
                        <a:pt x="598" y="22"/>
                      </a:lnTo>
                      <a:lnTo>
                        <a:pt x="601" y="19"/>
                      </a:lnTo>
                      <a:lnTo>
                        <a:pt x="598" y="19"/>
                      </a:lnTo>
                      <a:lnTo>
                        <a:pt x="589" y="14"/>
                      </a:lnTo>
                      <a:lnTo>
                        <a:pt x="591" y="14"/>
                      </a:lnTo>
                      <a:lnTo>
                        <a:pt x="591" y="12"/>
                      </a:lnTo>
                      <a:lnTo>
                        <a:pt x="591" y="10"/>
                      </a:lnTo>
                      <a:lnTo>
                        <a:pt x="589" y="7"/>
                      </a:lnTo>
                      <a:lnTo>
                        <a:pt x="589" y="3"/>
                      </a:lnTo>
                      <a:lnTo>
                        <a:pt x="586" y="3"/>
                      </a:lnTo>
                      <a:lnTo>
                        <a:pt x="586" y="0"/>
                      </a:lnTo>
                      <a:lnTo>
                        <a:pt x="584" y="0"/>
                      </a:lnTo>
                      <a:lnTo>
                        <a:pt x="582" y="0"/>
                      </a:lnTo>
                      <a:lnTo>
                        <a:pt x="579" y="3"/>
                      </a:lnTo>
                      <a:lnTo>
                        <a:pt x="577" y="3"/>
                      </a:lnTo>
                      <a:lnTo>
                        <a:pt x="575" y="3"/>
                      </a:lnTo>
                      <a:lnTo>
                        <a:pt x="572" y="3"/>
                      </a:lnTo>
                      <a:lnTo>
                        <a:pt x="572" y="5"/>
                      </a:lnTo>
                      <a:lnTo>
                        <a:pt x="572" y="10"/>
                      </a:lnTo>
                      <a:lnTo>
                        <a:pt x="570" y="10"/>
                      </a:lnTo>
                      <a:lnTo>
                        <a:pt x="567" y="10"/>
                      </a:lnTo>
                      <a:lnTo>
                        <a:pt x="563" y="10"/>
                      </a:lnTo>
                      <a:lnTo>
                        <a:pt x="558" y="12"/>
                      </a:lnTo>
                      <a:lnTo>
                        <a:pt x="555" y="12"/>
                      </a:lnTo>
                      <a:lnTo>
                        <a:pt x="555" y="10"/>
                      </a:lnTo>
                      <a:lnTo>
                        <a:pt x="551" y="14"/>
                      </a:lnTo>
                      <a:lnTo>
                        <a:pt x="548" y="14"/>
                      </a:lnTo>
                      <a:lnTo>
                        <a:pt x="546" y="14"/>
                      </a:lnTo>
                      <a:lnTo>
                        <a:pt x="546" y="17"/>
                      </a:lnTo>
                      <a:lnTo>
                        <a:pt x="544" y="14"/>
                      </a:lnTo>
                      <a:lnTo>
                        <a:pt x="541" y="14"/>
                      </a:lnTo>
                      <a:lnTo>
                        <a:pt x="539" y="12"/>
                      </a:lnTo>
                      <a:lnTo>
                        <a:pt x="536" y="14"/>
                      </a:lnTo>
                      <a:lnTo>
                        <a:pt x="534" y="12"/>
                      </a:lnTo>
                      <a:lnTo>
                        <a:pt x="532" y="10"/>
                      </a:lnTo>
                      <a:lnTo>
                        <a:pt x="529" y="12"/>
                      </a:lnTo>
                      <a:lnTo>
                        <a:pt x="527" y="10"/>
                      </a:lnTo>
                      <a:lnTo>
                        <a:pt x="522" y="10"/>
                      </a:lnTo>
                      <a:lnTo>
                        <a:pt x="520" y="7"/>
                      </a:lnTo>
                      <a:lnTo>
                        <a:pt x="517" y="7"/>
                      </a:lnTo>
                      <a:lnTo>
                        <a:pt x="515" y="7"/>
                      </a:lnTo>
                      <a:lnTo>
                        <a:pt x="513" y="7"/>
                      </a:lnTo>
                      <a:lnTo>
                        <a:pt x="510" y="7"/>
                      </a:lnTo>
                      <a:lnTo>
                        <a:pt x="508" y="7"/>
                      </a:lnTo>
                      <a:lnTo>
                        <a:pt x="505" y="10"/>
                      </a:lnTo>
                      <a:lnTo>
                        <a:pt x="505" y="12"/>
                      </a:lnTo>
                      <a:lnTo>
                        <a:pt x="505" y="14"/>
                      </a:lnTo>
                      <a:lnTo>
                        <a:pt x="501" y="19"/>
                      </a:lnTo>
                      <a:lnTo>
                        <a:pt x="501" y="17"/>
                      </a:lnTo>
                      <a:lnTo>
                        <a:pt x="498" y="14"/>
                      </a:lnTo>
                      <a:lnTo>
                        <a:pt x="496" y="14"/>
                      </a:lnTo>
                      <a:lnTo>
                        <a:pt x="493" y="17"/>
                      </a:lnTo>
                      <a:lnTo>
                        <a:pt x="493" y="19"/>
                      </a:lnTo>
                      <a:lnTo>
                        <a:pt x="491" y="22"/>
                      </a:lnTo>
                      <a:lnTo>
                        <a:pt x="491" y="19"/>
                      </a:lnTo>
                      <a:lnTo>
                        <a:pt x="489" y="19"/>
                      </a:lnTo>
                      <a:lnTo>
                        <a:pt x="486" y="19"/>
                      </a:lnTo>
                      <a:lnTo>
                        <a:pt x="484" y="19"/>
                      </a:lnTo>
                      <a:lnTo>
                        <a:pt x="484" y="22"/>
                      </a:lnTo>
                      <a:lnTo>
                        <a:pt x="482" y="22"/>
                      </a:lnTo>
                      <a:lnTo>
                        <a:pt x="477" y="22"/>
                      </a:lnTo>
                      <a:lnTo>
                        <a:pt x="474" y="19"/>
                      </a:lnTo>
                      <a:lnTo>
                        <a:pt x="470" y="22"/>
                      </a:lnTo>
                      <a:lnTo>
                        <a:pt x="467" y="19"/>
                      </a:lnTo>
                      <a:lnTo>
                        <a:pt x="465" y="19"/>
                      </a:lnTo>
                      <a:lnTo>
                        <a:pt x="465" y="17"/>
                      </a:lnTo>
                      <a:lnTo>
                        <a:pt x="465" y="19"/>
                      </a:lnTo>
                      <a:lnTo>
                        <a:pt x="467" y="19"/>
                      </a:lnTo>
                      <a:lnTo>
                        <a:pt x="470" y="22"/>
                      </a:lnTo>
                      <a:lnTo>
                        <a:pt x="467" y="24"/>
                      </a:lnTo>
                      <a:lnTo>
                        <a:pt x="470" y="24"/>
                      </a:lnTo>
                      <a:lnTo>
                        <a:pt x="467" y="26"/>
                      </a:lnTo>
                      <a:lnTo>
                        <a:pt x="467" y="29"/>
                      </a:lnTo>
                      <a:lnTo>
                        <a:pt x="467" y="31"/>
                      </a:lnTo>
                      <a:lnTo>
                        <a:pt x="467" y="33"/>
                      </a:lnTo>
                      <a:lnTo>
                        <a:pt x="462" y="33"/>
                      </a:lnTo>
                      <a:lnTo>
                        <a:pt x="458" y="33"/>
                      </a:lnTo>
                      <a:lnTo>
                        <a:pt x="455" y="41"/>
                      </a:lnTo>
                      <a:lnTo>
                        <a:pt x="453" y="41"/>
                      </a:lnTo>
                      <a:lnTo>
                        <a:pt x="453" y="43"/>
                      </a:lnTo>
                      <a:lnTo>
                        <a:pt x="451" y="43"/>
                      </a:lnTo>
                      <a:lnTo>
                        <a:pt x="448" y="43"/>
                      </a:lnTo>
                      <a:lnTo>
                        <a:pt x="448" y="45"/>
                      </a:lnTo>
                      <a:lnTo>
                        <a:pt x="446" y="43"/>
                      </a:lnTo>
                      <a:lnTo>
                        <a:pt x="443" y="48"/>
                      </a:lnTo>
                      <a:lnTo>
                        <a:pt x="441" y="48"/>
                      </a:lnTo>
                      <a:lnTo>
                        <a:pt x="439" y="48"/>
                      </a:lnTo>
                      <a:lnTo>
                        <a:pt x="436" y="48"/>
                      </a:lnTo>
                      <a:close/>
                    </a:path>
                  </a:pathLst>
                </a:custGeom>
                <a:solidFill>
                  <a:schemeClr val="accent6">
                    <a:lumMod val="20000"/>
                    <a:lumOff val="80000"/>
                  </a:schemeClr>
                </a:solidFill>
                <a:ln w="3175">
                  <a:solidFill>
                    <a:schemeClr val="tx1">
                      <a:lumMod val="50000"/>
                      <a:lumOff val="50000"/>
                    </a:schemeClr>
                  </a:solidFill>
                  <a:round/>
                  <a:headEnd/>
                  <a:tailEnd/>
                </a:ln>
              </xdr:spPr>
            </xdr:sp>
            <xdr:sp macro="" textlink="">
              <xdr:nvSpPr>
                <xdr:cNvPr id="32" name="Freeform 31"/>
                <xdr:cNvSpPr>
                  <a:spLocks noEditPoints="1"/>
                </xdr:cNvSpPr>
              </xdr:nvSpPr>
              <xdr:spPr bwMode="auto">
                <a:xfrm>
                  <a:off x="4671370" y="13410106"/>
                  <a:ext cx="456977" cy="342652"/>
                </a:xfrm>
                <a:custGeom>
                  <a:avLst/>
                  <a:gdLst>
                    <a:gd name="T0" fmla="*/ 119 w 379"/>
                    <a:gd name="T1" fmla="*/ 208 h 298"/>
                    <a:gd name="T2" fmla="*/ 719 w 379"/>
                    <a:gd name="T3" fmla="*/ 686 h 298"/>
                    <a:gd name="T4" fmla="*/ 735 w 379"/>
                    <a:gd name="T5" fmla="*/ 790 h 298"/>
                    <a:gd name="T6" fmla="*/ 667 w 379"/>
                    <a:gd name="T7" fmla="*/ 783 h 298"/>
                    <a:gd name="T8" fmla="*/ 529 w 379"/>
                    <a:gd name="T9" fmla="*/ 750 h 298"/>
                    <a:gd name="T10" fmla="*/ 520 w 379"/>
                    <a:gd name="T11" fmla="*/ 664 h 298"/>
                    <a:gd name="T12" fmla="*/ 29 w 379"/>
                    <a:gd name="T13" fmla="*/ 211 h 298"/>
                    <a:gd name="T14" fmla="*/ 138 w 379"/>
                    <a:gd name="T15" fmla="*/ 167 h 298"/>
                    <a:gd name="T16" fmla="*/ 275 w 379"/>
                    <a:gd name="T17" fmla="*/ 109 h 298"/>
                    <a:gd name="T18" fmla="*/ 338 w 379"/>
                    <a:gd name="T19" fmla="*/ 117 h 298"/>
                    <a:gd name="T20" fmla="*/ 364 w 379"/>
                    <a:gd name="T21" fmla="*/ 133 h 298"/>
                    <a:gd name="T22" fmla="*/ 423 w 379"/>
                    <a:gd name="T23" fmla="*/ 48 h 298"/>
                    <a:gd name="T24" fmla="*/ 560 w 379"/>
                    <a:gd name="T25" fmla="*/ 13 h 298"/>
                    <a:gd name="T26" fmla="*/ 638 w 379"/>
                    <a:gd name="T27" fmla="*/ 76 h 298"/>
                    <a:gd name="T28" fmla="*/ 647 w 379"/>
                    <a:gd name="T29" fmla="*/ 88 h 298"/>
                    <a:gd name="T30" fmla="*/ 732 w 379"/>
                    <a:gd name="T31" fmla="*/ 72 h 298"/>
                    <a:gd name="T32" fmla="*/ 868 w 379"/>
                    <a:gd name="T33" fmla="*/ 133 h 298"/>
                    <a:gd name="T34" fmla="*/ 929 w 379"/>
                    <a:gd name="T35" fmla="*/ 149 h 298"/>
                    <a:gd name="T36" fmla="*/ 1061 w 379"/>
                    <a:gd name="T37" fmla="*/ 149 h 298"/>
                    <a:gd name="T38" fmla="*/ 1113 w 379"/>
                    <a:gd name="T39" fmla="*/ 167 h 298"/>
                    <a:gd name="T40" fmla="*/ 1241 w 379"/>
                    <a:gd name="T41" fmla="*/ 123 h 298"/>
                    <a:gd name="T42" fmla="*/ 1304 w 379"/>
                    <a:gd name="T43" fmla="*/ 123 h 298"/>
                    <a:gd name="T44" fmla="*/ 1396 w 379"/>
                    <a:gd name="T45" fmla="*/ 72 h 298"/>
                    <a:gd name="T46" fmla="*/ 1404 w 379"/>
                    <a:gd name="T47" fmla="*/ 109 h 298"/>
                    <a:gd name="T48" fmla="*/ 1423 w 379"/>
                    <a:gd name="T49" fmla="*/ 167 h 298"/>
                    <a:gd name="T50" fmla="*/ 1389 w 379"/>
                    <a:gd name="T51" fmla="*/ 211 h 298"/>
                    <a:gd name="T52" fmla="*/ 1349 w 379"/>
                    <a:gd name="T53" fmla="*/ 236 h 298"/>
                    <a:gd name="T54" fmla="*/ 1327 w 379"/>
                    <a:gd name="T55" fmla="*/ 221 h 298"/>
                    <a:gd name="T56" fmla="*/ 1327 w 379"/>
                    <a:gd name="T57" fmla="*/ 236 h 298"/>
                    <a:gd name="T58" fmla="*/ 1304 w 379"/>
                    <a:gd name="T59" fmla="*/ 244 h 298"/>
                    <a:gd name="T60" fmla="*/ 1286 w 379"/>
                    <a:gd name="T61" fmla="*/ 340 h 298"/>
                    <a:gd name="T62" fmla="*/ 1211 w 379"/>
                    <a:gd name="T63" fmla="*/ 385 h 298"/>
                    <a:gd name="T64" fmla="*/ 1197 w 379"/>
                    <a:gd name="T65" fmla="*/ 464 h 298"/>
                    <a:gd name="T66" fmla="*/ 1094 w 379"/>
                    <a:gd name="T67" fmla="*/ 513 h 298"/>
                    <a:gd name="T68" fmla="*/ 1036 w 379"/>
                    <a:gd name="T69" fmla="*/ 524 h 298"/>
                    <a:gd name="T70" fmla="*/ 1004 w 379"/>
                    <a:gd name="T71" fmla="*/ 641 h 298"/>
                    <a:gd name="T72" fmla="*/ 976 w 379"/>
                    <a:gd name="T73" fmla="*/ 722 h 298"/>
                    <a:gd name="T74" fmla="*/ 976 w 379"/>
                    <a:gd name="T75" fmla="*/ 783 h 298"/>
                    <a:gd name="T76" fmla="*/ 943 w 379"/>
                    <a:gd name="T77" fmla="*/ 822 h 298"/>
                    <a:gd name="T78" fmla="*/ 868 w 379"/>
                    <a:gd name="T79" fmla="*/ 796 h 298"/>
                    <a:gd name="T80" fmla="*/ 810 w 379"/>
                    <a:gd name="T81" fmla="*/ 871 h 298"/>
                    <a:gd name="T82" fmla="*/ 882 w 379"/>
                    <a:gd name="T83" fmla="*/ 855 h 298"/>
                    <a:gd name="T84" fmla="*/ 897 w 379"/>
                    <a:gd name="T85" fmla="*/ 923 h 298"/>
                    <a:gd name="T86" fmla="*/ 829 w 379"/>
                    <a:gd name="T87" fmla="*/ 972 h 298"/>
                    <a:gd name="T88" fmla="*/ 759 w 379"/>
                    <a:gd name="T89" fmla="*/ 972 h 298"/>
                    <a:gd name="T90" fmla="*/ 732 w 379"/>
                    <a:gd name="T91" fmla="*/ 963 h 298"/>
                    <a:gd name="T92" fmla="*/ 647 w 379"/>
                    <a:gd name="T93" fmla="*/ 932 h 298"/>
                    <a:gd name="T94" fmla="*/ 612 w 379"/>
                    <a:gd name="T95" fmla="*/ 846 h 298"/>
                    <a:gd name="T96" fmla="*/ 548 w 379"/>
                    <a:gd name="T97" fmla="*/ 895 h 298"/>
                    <a:gd name="T98" fmla="*/ 529 w 379"/>
                    <a:gd name="T99" fmla="*/ 855 h 298"/>
                    <a:gd name="T100" fmla="*/ 468 w 379"/>
                    <a:gd name="T101" fmla="*/ 790 h 298"/>
                    <a:gd name="T102" fmla="*/ 393 w 379"/>
                    <a:gd name="T103" fmla="*/ 734 h 298"/>
                    <a:gd name="T104" fmla="*/ 330 w 379"/>
                    <a:gd name="T105" fmla="*/ 693 h 298"/>
                    <a:gd name="T106" fmla="*/ 256 w 379"/>
                    <a:gd name="T107" fmla="*/ 625 h 298"/>
                    <a:gd name="T108" fmla="*/ 231 w 379"/>
                    <a:gd name="T109" fmla="*/ 601 h 298"/>
                    <a:gd name="T110" fmla="*/ 173 w 379"/>
                    <a:gd name="T111" fmla="*/ 544 h 298"/>
                    <a:gd name="T112" fmla="*/ 275 w 379"/>
                    <a:gd name="T113" fmla="*/ 552 h 298"/>
                    <a:gd name="T114" fmla="*/ 364 w 379"/>
                    <a:gd name="T115" fmla="*/ 500 h 298"/>
                    <a:gd name="T116" fmla="*/ 231 w 379"/>
                    <a:gd name="T117" fmla="*/ 434 h 298"/>
                    <a:gd name="T118" fmla="*/ 244 w 379"/>
                    <a:gd name="T119" fmla="*/ 315 h 298"/>
                    <a:gd name="T120" fmla="*/ 166 w 379"/>
                    <a:gd name="T121" fmla="*/ 258 h 298"/>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0" t="0" r="r" b="b"/>
                  <a:pathLst>
                    <a:path w="379" h="298">
                      <a:moveTo>
                        <a:pt x="45" y="59"/>
                      </a:moveTo>
                      <a:lnTo>
                        <a:pt x="43" y="64"/>
                      </a:lnTo>
                      <a:lnTo>
                        <a:pt x="41" y="66"/>
                      </a:lnTo>
                      <a:lnTo>
                        <a:pt x="41" y="71"/>
                      </a:lnTo>
                      <a:lnTo>
                        <a:pt x="38" y="71"/>
                      </a:lnTo>
                      <a:lnTo>
                        <a:pt x="41" y="76"/>
                      </a:lnTo>
                      <a:lnTo>
                        <a:pt x="36" y="78"/>
                      </a:lnTo>
                      <a:lnTo>
                        <a:pt x="33" y="76"/>
                      </a:lnTo>
                      <a:lnTo>
                        <a:pt x="36" y="64"/>
                      </a:lnTo>
                      <a:lnTo>
                        <a:pt x="31" y="62"/>
                      </a:lnTo>
                      <a:lnTo>
                        <a:pt x="31" y="59"/>
                      </a:lnTo>
                      <a:lnTo>
                        <a:pt x="41" y="57"/>
                      </a:lnTo>
                      <a:lnTo>
                        <a:pt x="45" y="59"/>
                      </a:lnTo>
                      <a:close/>
                      <a:moveTo>
                        <a:pt x="148" y="200"/>
                      </a:moveTo>
                      <a:lnTo>
                        <a:pt x="160" y="200"/>
                      </a:lnTo>
                      <a:lnTo>
                        <a:pt x="165" y="202"/>
                      </a:lnTo>
                      <a:lnTo>
                        <a:pt x="177" y="207"/>
                      </a:lnTo>
                      <a:lnTo>
                        <a:pt x="179" y="209"/>
                      </a:lnTo>
                      <a:lnTo>
                        <a:pt x="184" y="207"/>
                      </a:lnTo>
                      <a:lnTo>
                        <a:pt x="188" y="207"/>
                      </a:lnTo>
                      <a:lnTo>
                        <a:pt x="191" y="214"/>
                      </a:lnTo>
                      <a:lnTo>
                        <a:pt x="198" y="209"/>
                      </a:lnTo>
                      <a:lnTo>
                        <a:pt x="196" y="217"/>
                      </a:lnTo>
                      <a:lnTo>
                        <a:pt x="196" y="221"/>
                      </a:lnTo>
                      <a:lnTo>
                        <a:pt x="191" y="224"/>
                      </a:lnTo>
                      <a:lnTo>
                        <a:pt x="188" y="224"/>
                      </a:lnTo>
                      <a:lnTo>
                        <a:pt x="186" y="226"/>
                      </a:lnTo>
                      <a:lnTo>
                        <a:pt x="186" y="228"/>
                      </a:lnTo>
                      <a:lnTo>
                        <a:pt x="188" y="231"/>
                      </a:lnTo>
                      <a:lnTo>
                        <a:pt x="193" y="238"/>
                      </a:lnTo>
                      <a:lnTo>
                        <a:pt x="200" y="238"/>
                      </a:lnTo>
                      <a:lnTo>
                        <a:pt x="203" y="233"/>
                      </a:lnTo>
                      <a:lnTo>
                        <a:pt x="205" y="233"/>
                      </a:lnTo>
                      <a:lnTo>
                        <a:pt x="208" y="243"/>
                      </a:lnTo>
                      <a:lnTo>
                        <a:pt x="200" y="247"/>
                      </a:lnTo>
                      <a:lnTo>
                        <a:pt x="198" y="243"/>
                      </a:lnTo>
                      <a:lnTo>
                        <a:pt x="196" y="245"/>
                      </a:lnTo>
                      <a:lnTo>
                        <a:pt x="191" y="243"/>
                      </a:lnTo>
                      <a:lnTo>
                        <a:pt x="181" y="243"/>
                      </a:lnTo>
                      <a:lnTo>
                        <a:pt x="174" y="236"/>
                      </a:lnTo>
                      <a:lnTo>
                        <a:pt x="174" y="238"/>
                      </a:lnTo>
                      <a:lnTo>
                        <a:pt x="169" y="236"/>
                      </a:lnTo>
                      <a:lnTo>
                        <a:pt x="165" y="236"/>
                      </a:lnTo>
                      <a:lnTo>
                        <a:pt x="162" y="240"/>
                      </a:lnTo>
                      <a:lnTo>
                        <a:pt x="150" y="238"/>
                      </a:lnTo>
                      <a:lnTo>
                        <a:pt x="150" y="236"/>
                      </a:lnTo>
                      <a:lnTo>
                        <a:pt x="148" y="228"/>
                      </a:lnTo>
                      <a:lnTo>
                        <a:pt x="146" y="228"/>
                      </a:lnTo>
                      <a:lnTo>
                        <a:pt x="141" y="226"/>
                      </a:lnTo>
                      <a:lnTo>
                        <a:pt x="138" y="226"/>
                      </a:lnTo>
                      <a:lnTo>
                        <a:pt x="138" y="221"/>
                      </a:lnTo>
                      <a:lnTo>
                        <a:pt x="131" y="221"/>
                      </a:lnTo>
                      <a:lnTo>
                        <a:pt x="131" y="219"/>
                      </a:lnTo>
                      <a:lnTo>
                        <a:pt x="134" y="219"/>
                      </a:lnTo>
                      <a:lnTo>
                        <a:pt x="129" y="217"/>
                      </a:lnTo>
                      <a:lnTo>
                        <a:pt x="131" y="214"/>
                      </a:lnTo>
                      <a:lnTo>
                        <a:pt x="134" y="209"/>
                      </a:lnTo>
                      <a:lnTo>
                        <a:pt x="131" y="207"/>
                      </a:lnTo>
                      <a:lnTo>
                        <a:pt x="134" y="205"/>
                      </a:lnTo>
                      <a:lnTo>
                        <a:pt x="136" y="200"/>
                      </a:lnTo>
                      <a:lnTo>
                        <a:pt x="138" y="202"/>
                      </a:lnTo>
                      <a:lnTo>
                        <a:pt x="141" y="200"/>
                      </a:lnTo>
                      <a:lnTo>
                        <a:pt x="148" y="200"/>
                      </a:lnTo>
                      <a:close/>
                      <a:moveTo>
                        <a:pt x="7" y="97"/>
                      </a:moveTo>
                      <a:lnTo>
                        <a:pt x="2" y="85"/>
                      </a:lnTo>
                      <a:lnTo>
                        <a:pt x="2" y="76"/>
                      </a:lnTo>
                      <a:lnTo>
                        <a:pt x="0" y="66"/>
                      </a:lnTo>
                      <a:lnTo>
                        <a:pt x="2" y="66"/>
                      </a:lnTo>
                      <a:lnTo>
                        <a:pt x="5" y="64"/>
                      </a:lnTo>
                      <a:lnTo>
                        <a:pt x="7" y="64"/>
                      </a:lnTo>
                      <a:lnTo>
                        <a:pt x="10" y="64"/>
                      </a:lnTo>
                      <a:lnTo>
                        <a:pt x="7" y="62"/>
                      </a:lnTo>
                      <a:lnTo>
                        <a:pt x="12" y="64"/>
                      </a:lnTo>
                      <a:lnTo>
                        <a:pt x="14" y="57"/>
                      </a:lnTo>
                      <a:lnTo>
                        <a:pt x="24" y="54"/>
                      </a:lnTo>
                      <a:lnTo>
                        <a:pt x="24" y="50"/>
                      </a:lnTo>
                      <a:lnTo>
                        <a:pt x="26" y="47"/>
                      </a:lnTo>
                      <a:lnTo>
                        <a:pt x="29" y="50"/>
                      </a:lnTo>
                      <a:lnTo>
                        <a:pt x="33" y="47"/>
                      </a:lnTo>
                      <a:lnTo>
                        <a:pt x="36" y="50"/>
                      </a:lnTo>
                      <a:lnTo>
                        <a:pt x="38" y="50"/>
                      </a:lnTo>
                      <a:lnTo>
                        <a:pt x="50" y="45"/>
                      </a:lnTo>
                      <a:lnTo>
                        <a:pt x="53" y="52"/>
                      </a:lnTo>
                      <a:lnTo>
                        <a:pt x="57" y="47"/>
                      </a:lnTo>
                      <a:lnTo>
                        <a:pt x="64" y="47"/>
                      </a:lnTo>
                      <a:lnTo>
                        <a:pt x="67" y="43"/>
                      </a:lnTo>
                      <a:lnTo>
                        <a:pt x="67" y="31"/>
                      </a:lnTo>
                      <a:lnTo>
                        <a:pt x="72" y="31"/>
                      </a:lnTo>
                      <a:lnTo>
                        <a:pt x="74" y="33"/>
                      </a:lnTo>
                      <a:lnTo>
                        <a:pt x="72" y="33"/>
                      </a:lnTo>
                      <a:lnTo>
                        <a:pt x="74" y="35"/>
                      </a:lnTo>
                      <a:lnTo>
                        <a:pt x="74" y="33"/>
                      </a:lnTo>
                      <a:lnTo>
                        <a:pt x="74" y="28"/>
                      </a:lnTo>
                      <a:lnTo>
                        <a:pt x="81" y="23"/>
                      </a:lnTo>
                      <a:lnTo>
                        <a:pt x="76" y="28"/>
                      </a:lnTo>
                      <a:lnTo>
                        <a:pt x="88" y="35"/>
                      </a:lnTo>
                      <a:lnTo>
                        <a:pt x="93" y="33"/>
                      </a:lnTo>
                      <a:lnTo>
                        <a:pt x="93" y="35"/>
                      </a:lnTo>
                      <a:lnTo>
                        <a:pt x="91" y="35"/>
                      </a:lnTo>
                      <a:lnTo>
                        <a:pt x="88" y="35"/>
                      </a:lnTo>
                      <a:lnTo>
                        <a:pt x="93" y="40"/>
                      </a:lnTo>
                      <a:lnTo>
                        <a:pt x="95" y="40"/>
                      </a:lnTo>
                      <a:lnTo>
                        <a:pt x="93" y="38"/>
                      </a:lnTo>
                      <a:lnTo>
                        <a:pt x="98" y="43"/>
                      </a:lnTo>
                      <a:lnTo>
                        <a:pt x="103" y="45"/>
                      </a:lnTo>
                      <a:lnTo>
                        <a:pt x="107" y="52"/>
                      </a:lnTo>
                      <a:lnTo>
                        <a:pt x="103" y="45"/>
                      </a:lnTo>
                      <a:lnTo>
                        <a:pt x="95" y="40"/>
                      </a:lnTo>
                      <a:lnTo>
                        <a:pt x="95" y="38"/>
                      </a:lnTo>
                      <a:lnTo>
                        <a:pt x="95" y="40"/>
                      </a:lnTo>
                      <a:lnTo>
                        <a:pt x="95" y="35"/>
                      </a:lnTo>
                      <a:lnTo>
                        <a:pt x="93" y="35"/>
                      </a:lnTo>
                      <a:lnTo>
                        <a:pt x="95" y="35"/>
                      </a:lnTo>
                      <a:lnTo>
                        <a:pt x="95" y="33"/>
                      </a:lnTo>
                      <a:lnTo>
                        <a:pt x="91" y="26"/>
                      </a:lnTo>
                      <a:lnTo>
                        <a:pt x="98" y="21"/>
                      </a:lnTo>
                      <a:lnTo>
                        <a:pt x="105" y="16"/>
                      </a:lnTo>
                      <a:lnTo>
                        <a:pt x="105" y="14"/>
                      </a:lnTo>
                      <a:lnTo>
                        <a:pt x="107" y="12"/>
                      </a:lnTo>
                      <a:lnTo>
                        <a:pt x="110" y="14"/>
                      </a:lnTo>
                      <a:lnTo>
                        <a:pt x="110" y="12"/>
                      </a:lnTo>
                      <a:lnTo>
                        <a:pt x="110" y="9"/>
                      </a:lnTo>
                      <a:lnTo>
                        <a:pt x="110" y="7"/>
                      </a:lnTo>
                      <a:lnTo>
                        <a:pt x="119" y="7"/>
                      </a:lnTo>
                      <a:lnTo>
                        <a:pt x="122" y="7"/>
                      </a:lnTo>
                      <a:lnTo>
                        <a:pt x="124" y="7"/>
                      </a:lnTo>
                      <a:lnTo>
                        <a:pt x="129" y="7"/>
                      </a:lnTo>
                      <a:lnTo>
                        <a:pt x="138" y="7"/>
                      </a:lnTo>
                      <a:lnTo>
                        <a:pt x="141" y="7"/>
                      </a:lnTo>
                      <a:lnTo>
                        <a:pt x="146" y="4"/>
                      </a:lnTo>
                      <a:lnTo>
                        <a:pt x="146" y="2"/>
                      </a:lnTo>
                      <a:lnTo>
                        <a:pt x="148" y="4"/>
                      </a:lnTo>
                      <a:lnTo>
                        <a:pt x="153" y="0"/>
                      </a:lnTo>
                      <a:lnTo>
                        <a:pt x="157" y="7"/>
                      </a:lnTo>
                      <a:lnTo>
                        <a:pt x="162" y="12"/>
                      </a:lnTo>
                      <a:lnTo>
                        <a:pt x="160" y="12"/>
                      </a:lnTo>
                      <a:lnTo>
                        <a:pt x="165" y="12"/>
                      </a:lnTo>
                      <a:lnTo>
                        <a:pt x="167" y="19"/>
                      </a:lnTo>
                      <a:lnTo>
                        <a:pt x="167" y="21"/>
                      </a:lnTo>
                      <a:lnTo>
                        <a:pt x="167" y="23"/>
                      </a:lnTo>
                      <a:lnTo>
                        <a:pt x="169" y="26"/>
                      </a:lnTo>
                      <a:lnTo>
                        <a:pt x="167" y="26"/>
                      </a:lnTo>
                      <a:lnTo>
                        <a:pt x="169" y="28"/>
                      </a:lnTo>
                      <a:lnTo>
                        <a:pt x="169" y="31"/>
                      </a:lnTo>
                      <a:lnTo>
                        <a:pt x="174" y="31"/>
                      </a:lnTo>
                      <a:lnTo>
                        <a:pt x="174" y="33"/>
                      </a:lnTo>
                      <a:lnTo>
                        <a:pt x="174" y="31"/>
                      </a:lnTo>
                      <a:lnTo>
                        <a:pt x="169" y="31"/>
                      </a:lnTo>
                      <a:lnTo>
                        <a:pt x="172" y="26"/>
                      </a:lnTo>
                      <a:lnTo>
                        <a:pt x="169" y="26"/>
                      </a:lnTo>
                      <a:lnTo>
                        <a:pt x="169" y="19"/>
                      </a:lnTo>
                      <a:lnTo>
                        <a:pt x="167" y="16"/>
                      </a:lnTo>
                      <a:lnTo>
                        <a:pt x="169" y="14"/>
                      </a:lnTo>
                      <a:lnTo>
                        <a:pt x="174" y="14"/>
                      </a:lnTo>
                      <a:lnTo>
                        <a:pt x="177" y="12"/>
                      </a:lnTo>
                      <a:lnTo>
                        <a:pt x="179" y="14"/>
                      </a:lnTo>
                      <a:lnTo>
                        <a:pt x="179" y="16"/>
                      </a:lnTo>
                      <a:lnTo>
                        <a:pt x="184" y="19"/>
                      </a:lnTo>
                      <a:lnTo>
                        <a:pt x="186" y="19"/>
                      </a:lnTo>
                      <a:lnTo>
                        <a:pt x="191" y="21"/>
                      </a:lnTo>
                      <a:lnTo>
                        <a:pt x="196" y="19"/>
                      </a:lnTo>
                      <a:lnTo>
                        <a:pt x="198" y="23"/>
                      </a:lnTo>
                      <a:lnTo>
                        <a:pt x="200" y="26"/>
                      </a:lnTo>
                      <a:lnTo>
                        <a:pt x="203" y="23"/>
                      </a:lnTo>
                      <a:lnTo>
                        <a:pt x="208" y="23"/>
                      </a:lnTo>
                      <a:lnTo>
                        <a:pt x="210" y="28"/>
                      </a:lnTo>
                      <a:lnTo>
                        <a:pt x="212" y="28"/>
                      </a:lnTo>
                      <a:lnTo>
                        <a:pt x="217" y="35"/>
                      </a:lnTo>
                      <a:lnTo>
                        <a:pt x="224" y="38"/>
                      </a:lnTo>
                      <a:lnTo>
                        <a:pt x="227" y="40"/>
                      </a:lnTo>
                      <a:lnTo>
                        <a:pt x="229" y="40"/>
                      </a:lnTo>
                      <a:lnTo>
                        <a:pt x="231" y="40"/>
                      </a:lnTo>
                      <a:lnTo>
                        <a:pt x="236" y="43"/>
                      </a:lnTo>
                      <a:lnTo>
                        <a:pt x="236" y="45"/>
                      </a:lnTo>
                      <a:lnTo>
                        <a:pt x="239" y="45"/>
                      </a:lnTo>
                      <a:lnTo>
                        <a:pt x="241" y="45"/>
                      </a:lnTo>
                      <a:lnTo>
                        <a:pt x="241" y="50"/>
                      </a:lnTo>
                      <a:lnTo>
                        <a:pt x="241" y="47"/>
                      </a:lnTo>
                      <a:lnTo>
                        <a:pt x="243" y="47"/>
                      </a:lnTo>
                      <a:lnTo>
                        <a:pt x="243" y="45"/>
                      </a:lnTo>
                      <a:lnTo>
                        <a:pt x="248" y="47"/>
                      </a:lnTo>
                      <a:lnTo>
                        <a:pt x="258" y="50"/>
                      </a:lnTo>
                      <a:lnTo>
                        <a:pt x="265" y="45"/>
                      </a:lnTo>
                      <a:lnTo>
                        <a:pt x="262" y="47"/>
                      </a:lnTo>
                      <a:lnTo>
                        <a:pt x="265" y="50"/>
                      </a:lnTo>
                      <a:lnTo>
                        <a:pt x="267" y="45"/>
                      </a:lnTo>
                      <a:lnTo>
                        <a:pt x="270" y="43"/>
                      </a:lnTo>
                      <a:lnTo>
                        <a:pt x="274" y="45"/>
                      </a:lnTo>
                      <a:lnTo>
                        <a:pt x="274" y="43"/>
                      </a:lnTo>
                      <a:lnTo>
                        <a:pt x="277" y="45"/>
                      </a:lnTo>
                      <a:lnTo>
                        <a:pt x="274" y="47"/>
                      </a:lnTo>
                      <a:lnTo>
                        <a:pt x="277" y="47"/>
                      </a:lnTo>
                      <a:lnTo>
                        <a:pt x="277" y="50"/>
                      </a:lnTo>
                      <a:lnTo>
                        <a:pt x="279" y="47"/>
                      </a:lnTo>
                      <a:lnTo>
                        <a:pt x="282" y="50"/>
                      </a:lnTo>
                      <a:lnTo>
                        <a:pt x="286" y="50"/>
                      </a:lnTo>
                      <a:lnTo>
                        <a:pt x="284" y="50"/>
                      </a:lnTo>
                      <a:lnTo>
                        <a:pt x="286" y="47"/>
                      </a:lnTo>
                      <a:lnTo>
                        <a:pt x="289" y="47"/>
                      </a:lnTo>
                      <a:lnTo>
                        <a:pt x="291" y="50"/>
                      </a:lnTo>
                      <a:lnTo>
                        <a:pt x="291" y="52"/>
                      </a:lnTo>
                      <a:lnTo>
                        <a:pt x="291" y="50"/>
                      </a:lnTo>
                      <a:lnTo>
                        <a:pt x="296" y="45"/>
                      </a:lnTo>
                      <a:lnTo>
                        <a:pt x="317" y="38"/>
                      </a:lnTo>
                      <a:lnTo>
                        <a:pt x="322" y="43"/>
                      </a:lnTo>
                      <a:lnTo>
                        <a:pt x="322" y="40"/>
                      </a:lnTo>
                      <a:lnTo>
                        <a:pt x="322" y="38"/>
                      </a:lnTo>
                      <a:lnTo>
                        <a:pt x="324" y="38"/>
                      </a:lnTo>
                      <a:lnTo>
                        <a:pt x="324" y="43"/>
                      </a:lnTo>
                      <a:lnTo>
                        <a:pt x="324" y="38"/>
                      </a:lnTo>
                      <a:lnTo>
                        <a:pt x="327" y="38"/>
                      </a:lnTo>
                      <a:lnTo>
                        <a:pt x="327" y="35"/>
                      </a:lnTo>
                      <a:lnTo>
                        <a:pt x="329" y="35"/>
                      </a:lnTo>
                      <a:lnTo>
                        <a:pt x="332" y="35"/>
                      </a:lnTo>
                      <a:lnTo>
                        <a:pt x="334" y="35"/>
                      </a:lnTo>
                      <a:lnTo>
                        <a:pt x="336" y="38"/>
                      </a:lnTo>
                      <a:lnTo>
                        <a:pt x="334" y="40"/>
                      </a:lnTo>
                      <a:lnTo>
                        <a:pt x="339" y="40"/>
                      </a:lnTo>
                      <a:lnTo>
                        <a:pt x="341" y="40"/>
                      </a:lnTo>
                      <a:lnTo>
                        <a:pt x="341" y="38"/>
                      </a:lnTo>
                      <a:lnTo>
                        <a:pt x="339" y="40"/>
                      </a:lnTo>
                      <a:lnTo>
                        <a:pt x="336" y="35"/>
                      </a:lnTo>
                      <a:lnTo>
                        <a:pt x="346" y="31"/>
                      </a:lnTo>
                      <a:lnTo>
                        <a:pt x="348" y="23"/>
                      </a:lnTo>
                      <a:lnTo>
                        <a:pt x="351" y="23"/>
                      </a:lnTo>
                      <a:lnTo>
                        <a:pt x="353" y="21"/>
                      </a:lnTo>
                      <a:lnTo>
                        <a:pt x="353" y="23"/>
                      </a:lnTo>
                      <a:lnTo>
                        <a:pt x="365" y="16"/>
                      </a:lnTo>
                      <a:lnTo>
                        <a:pt x="367" y="19"/>
                      </a:lnTo>
                      <a:lnTo>
                        <a:pt x="365" y="21"/>
                      </a:lnTo>
                      <a:lnTo>
                        <a:pt x="365" y="26"/>
                      </a:lnTo>
                      <a:lnTo>
                        <a:pt x="367" y="26"/>
                      </a:lnTo>
                      <a:lnTo>
                        <a:pt x="365" y="28"/>
                      </a:lnTo>
                      <a:lnTo>
                        <a:pt x="367" y="28"/>
                      </a:lnTo>
                      <a:lnTo>
                        <a:pt x="365" y="31"/>
                      </a:lnTo>
                      <a:lnTo>
                        <a:pt x="363" y="31"/>
                      </a:lnTo>
                      <a:lnTo>
                        <a:pt x="365" y="31"/>
                      </a:lnTo>
                      <a:lnTo>
                        <a:pt x="363" y="31"/>
                      </a:lnTo>
                      <a:lnTo>
                        <a:pt x="365" y="31"/>
                      </a:lnTo>
                      <a:lnTo>
                        <a:pt x="367" y="33"/>
                      </a:lnTo>
                      <a:lnTo>
                        <a:pt x="375" y="33"/>
                      </a:lnTo>
                      <a:lnTo>
                        <a:pt x="375" y="35"/>
                      </a:lnTo>
                      <a:lnTo>
                        <a:pt x="377" y="35"/>
                      </a:lnTo>
                      <a:lnTo>
                        <a:pt x="377" y="43"/>
                      </a:lnTo>
                      <a:lnTo>
                        <a:pt x="379" y="47"/>
                      </a:lnTo>
                      <a:lnTo>
                        <a:pt x="377" y="47"/>
                      </a:lnTo>
                      <a:lnTo>
                        <a:pt x="375" y="47"/>
                      </a:lnTo>
                      <a:lnTo>
                        <a:pt x="375" y="50"/>
                      </a:lnTo>
                      <a:lnTo>
                        <a:pt x="375" y="47"/>
                      </a:lnTo>
                      <a:lnTo>
                        <a:pt x="372" y="50"/>
                      </a:lnTo>
                      <a:lnTo>
                        <a:pt x="370" y="50"/>
                      </a:lnTo>
                      <a:lnTo>
                        <a:pt x="367" y="50"/>
                      </a:lnTo>
                      <a:lnTo>
                        <a:pt x="367" y="52"/>
                      </a:lnTo>
                      <a:lnTo>
                        <a:pt x="365" y="52"/>
                      </a:lnTo>
                      <a:lnTo>
                        <a:pt x="365" y="54"/>
                      </a:lnTo>
                      <a:lnTo>
                        <a:pt x="365" y="57"/>
                      </a:lnTo>
                      <a:lnTo>
                        <a:pt x="365" y="59"/>
                      </a:lnTo>
                      <a:lnTo>
                        <a:pt x="365" y="62"/>
                      </a:lnTo>
                      <a:lnTo>
                        <a:pt x="363" y="62"/>
                      </a:lnTo>
                      <a:lnTo>
                        <a:pt x="363" y="64"/>
                      </a:lnTo>
                      <a:lnTo>
                        <a:pt x="360" y="64"/>
                      </a:lnTo>
                      <a:lnTo>
                        <a:pt x="360" y="66"/>
                      </a:lnTo>
                      <a:lnTo>
                        <a:pt x="358" y="66"/>
                      </a:lnTo>
                      <a:lnTo>
                        <a:pt x="355" y="66"/>
                      </a:lnTo>
                      <a:lnTo>
                        <a:pt x="358" y="69"/>
                      </a:lnTo>
                      <a:lnTo>
                        <a:pt x="355" y="69"/>
                      </a:lnTo>
                      <a:lnTo>
                        <a:pt x="353" y="69"/>
                      </a:lnTo>
                      <a:lnTo>
                        <a:pt x="353" y="66"/>
                      </a:lnTo>
                      <a:lnTo>
                        <a:pt x="353" y="69"/>
                      </a:lnTo>
                      <a:lnTo>
                        <a:pt x="353" y="71"/>
                      </a:lnTo>
                      <a:lnTo>
                        <a:pt x="351" y="71"/>
                      </a:lnTo>
                      <a:lnTo>
                        <a:pt x="353" y="71"/>
                      </a:lnTo>
                      <a:lnTo>
                        <a:pt x="351" y="71"/>
                      </a:lnTo>
                      <a:lnTo>
                        <a:pt x="348" y="71"/>
                      </a:lnTo>
                      <a:lnTo>
                        <a:pt x="351" y="69"/>
                      </a:lnTo>
                      <a:lnTo>
                        <a:pt x="348" y="69"/>
                      </a:lnTo>
                      <a:lnTo>
                        <a:pt x="348" y="66"/>
                      </a:lnTo>
                      <a:lnTo>
                        <a:pt x="348" y="69"/>
                      </a:lnTo>
                      <a:lnTo>
                        <a:pt x="348" y="66"/>
                      </a:lnTo>
                      <a:lnTo>
                        <a:pt x="346" y="66"/>
                      </a:lnTo>
                      <a:lnTo>
                        <a:pt x="348" y="69"/>
                      </a:lnTo>
                      <a:lnTo>
                        <a:pt x="346" y="69"/>
                      </a:lnTo>
                      <a:lnTo>
                        <a:pt x="348" y="69"/>
                      </a:lnTo>
                      <a:lnTo>
                        <a:pt x="346" y="69"/>
                      </a:lnTo>
                      <a:lnTo>
                        <a:pt x="348" y="69"/>
                      </a:lnTo>
                      <a:lnTo>
                        <a:pt x="348" y="71"/>
                      </a:lnTo>
                      <a:lnTo>
                        <a:pt x="346" y="71"/>
                      </a:lnTo>
                      <a:lnTo>
                        <a:pt x="348" y="71"/>
                      </a:lnTo>
                      <a:lnTo>
                        <a:pt x="348" y="74"/>
                      </a:lnTo>
                      <a:lnTo>
                        <a:pt x="346" y="71"/>
                      </a:lnTo>
                      <a:lnTo>
                        <a:pt x="346" y="74"/>
                      </a:lnTo>
                      <a:lnTo>
                        <a:pt x="346" y="71"/>
                      </a:lnTo>
                      <a:lnTo>
                        <a:pt x="344" y="71"/>
                      </a:lnTo>
                      <a:lnTo>
                        <a:pt x="346" y="71"/>
                      </a:lnTo>
                      <a:lnTo>
                        <a:pt x="344" y="74"/>
                      </a:lnTo>
                      <a:lnTo>
                        <a:pt x="341" y="71"/>
                      </a:lnTo>
                      <a:lnTo>
                        <a:pt x="341" y="69"/>
                      </a:lnTo>
                      <a:lnTo>
                        <a:pt x="339" y="69"/>
                      </a:lnTo>
                      <a:lnTo>
                        <a:pt x="339" y="74"/>
                      </a:lnTo>
                      <a:lnTo>
                        <a:pt x="341" y="74"/>
                      </a:lnTo>
                      <a:lnTo>
                        <a:pt x="339" y="78"/>
                      </a:lnTo>
                      <a:lnTo>
                        <a:pt x="339" y="81"/>
                      </a:lnTo>
                      <a:lnTo>
                        <a:pt x="336" y="83"/>
                      </a:lnTo>
                      <a:lnTo>
                        <a:pt x="339" y="85"/>
                      </a:lnTo>
                      <a:lnTo>
                        <a:pt x="339" y="90"/>
                      </a:lnTo>
                      <a:lnTo>
                        <a:pt x="341" y="93"/>
                      </a:lnTo>
                      <a:lnTo>
                        <a:pt x="341" y="95"/>
                      </a:lnTo>
                      <a:lnTo>
                        <a:pt x="339" y="97"/>
                      </a:lnTo>
                      <a:lnTo>
                        <a:pt x="339" y="100"/>
                      </a:lnTo>
                      <a:lnTo>
                        <a:pt x="336" y="102"/>
                      </a:lnTo>
                      <a:lnTo>
                        <a:pt x="334" y="102"/>
                      </a:lnTo>
                      <a:lnTo>
                        <a:pt x="334" y="104"/>
                      </a:lnTo>
                      <a:lnTo>
                        <a:pt x="332" y="107"/>
                      </a:lnTo>
                      <a:lnTo>
                        <a:pt x="327" y="107"/>
                      </a:lnTo>
                      <a:lnTo>
                        <a:pt x="327" y="109"/>
                      </a:lnTo>
                      <a:lnTo>
                        <a:pt x="327" y="112"/>
                      </a:lnTo>
                      <a:lnTo>
                        <a:pt x="324" y="114"/>
                      </a:lnTo>
                      <a:lnTo>
                        <a:pt x="322" y="112"/>
                      </a:lnTo>
                      <a:lnTo>
                        <a:pt x="317" y="114"/>
                      </a:lnTo>
                      <a:lnTo>
                        <a:pt x="317" y="116"/>
                      </a:lnTo>
                      <a:lnTo>
                        <a:pt x="315" y="116"/>
                      </a:lnTo>
                      <a:lnTo>
                        <a:pt x="317" y="121"/>
                      </a:lnTo>
                      <a:lnTo>
                        <a:pt x="315" y="126"/>
                      </a:lnTo>
                      <a:lnTo>
                        <a:pt x="313" y="128"/>
                      </a:lnTo>
                      <a:lnTo>
                        <a:pt x="313" y="131"/>
                      </a:lnTo>
                      <a:lnTo>
                        <a:pt x="315" y="135"/>
                      </a:lnTo>
                      <a:lnTo>
                        <a:pt x="313" y="135"/>
                      </a:lnTo>
                      <a:lnTo>
                        <a:pt x="315" y="138"/>
                      </a:lnTo>
                      <a:lnTo>
                        <a:pt x="315" y="135"/>
                      </a:lnTo>
                      <a:lnTo>
                        <a:pt x="313" y="140"/>
                      </a:lnTo>
                      <a:lnTo>
                        <a:pt x="313" y="143"/>
                      </a:lnTo>
                      <a:lnTo>
                        <a:pt x="310" y="143"/>
                      </a:lnTo>
                      <a:lnTo>
                        <a:pt x="303" y="143"/>
                      </a:lnTo>
                      <a:lnTo>
                        <a:pt x="301" y="145"/>
                      </a:lnTo>
                      <a:lnTo>
                        <a:pt x="298" y="150"/>
                      </a:lnTo>
                      <a:lnTo>
                        <a:pt x="298" y="152"/>
                      </a:lnTo>
                      <a:lnTo>
                        <a:pt x="296" y="155"/>
                      </a:lnTo>
                      <a:lnTo>
                        <a:pt x="293" y="155"/>
                      </a:lnTo>
                      <a:lnTo>
                        <a:pt x="291" y="155"/>
                      </a:lnTo>
                      <a:lnTo>
                        <a:pt x="286" y="155"/>
                      </a:lnTo>
                      <a:lnTo>
                        <a:pt x="284" y="157"/>
                      </a:lnTo>
                      <a:lnTo>
                        <a:pt x="282" y="157"/>
                      </a:lnTo>
                      <a:lnTo>
                        <a:pt x="279" y="155"/>
                      </a:lnTo>
                      <a:lnTo>
                        <a:pt x="279" y="152"/>
                      </a:lnTo>
                      <a:lnTo>
                        <a:pt x="277" y="152"/>
                      </a:lnTo>
                      <a:lnTo>
                        <a:pt x="274" y="152"/>
                      </a:lnTo>
                      <a:lnTo>
                        <a:pt x="274" y="155"/>
                      </a:lnTo>
                      <a:lnTo>
                        <a:pt x="274" y="157"/>
                      </a:lnTo>
                      <a:lnTo>
                        <a:pt x="272" y="157"/>
                      </a:lnTo>
                      <a:lnTo>
                        <a:pt x="270" y="157"/>
                      </a:lnTo>
                      <a:lnTo>
                        <a:pt x="270" y="162"/>
                      </a:lnTo>
                      <a:lnTo>
                        <a:pt x="270" y="169"/>
                      </a:lnTo>
                      <a:lnTo>
                        <a:pt x="267" y="169"/>
                      </a:lnTo>
                      <a:lnTo>
                        <a:pt x="265" y="169"/>
                      </a:lnTo>
                      <a:lnTo>
                        <a:pt x="267" y="171"/>
                      </a:lnTo>
                      <a:lnTo>
                        <a:pt x="267" y="174"/>
                      </a:lnTo>
                      <a:lnTo>
                        <a:pt x="267" y="178"/>
                      </a:lnTo>
                      <a:lnTo>
                        <a:pt x="270" y="186"/>
                      </a:lnTo>
                      <a:lnTo>
                        <a:pt x="265" y="190"/>
                      </a:lnTo>
                      <a:lnTo>
                        <a:pt x="262" y="193"/>
                      </a:lnTo>
                      <a:lnTo>
                        <a:pt x="262" y="195"/>
                      </a:lnTo>
                      <a:lnTo>
                        <a:pt x="262" y="200"/>
                      </a:lnTo>
                      <a:lnTo>
                        <a:pt x="260" y="200"/>
                      </a:lnTo>
                      <a:lnTo>
                        <a:pt x="260" y="202"/>
                      </a:lnTo>
                      <a:lnTo>
                        <a:pt x="260" y="205"/>
                      </a:lnTo>
                      <a:lnTo>
                        <a:pt x="262" y="207"/>
                      </a:lnTo>
                      <a:lnTo>
                        <a:pt x="262" y="214"/>
                      </a:lnTo>
                      <a:lnTo>
                        <a:pt x="260" y="214"/>
                      </a:lnTo>
                      <a:lnTo>
                        <a:pt x="258" y="214"/>
                      </a:lnTo>
                      <a:lnTo>
                        <a:pt x="255" y="217"/>
                      </a:lnTo>
                      <a:lnTo>
                        <a:pt x="253" y="217"/>
                      </a:lnTo>
                      <a:lnTo>
                        <a:pt x="251" y="217"/>
                      </a:lnTo>
                      <a:lnTo>
                        <a:pt x="251" y="219"/>
                      </a:lnTo>
                      <a:lnTo>
                        <a:pt x="251" y="221"/>
                      </a:lnTo>
                      <a:lnTo>
                        <a:pt x="253" y="226"/>
                      </a:lnTo>
                      <a:lnTo>
                        <a:pt x="253" y="231"/>
                      </a:lnTo>
                      <a:lnTo>
                        <a:pt x="251" y="233"/>
                      </a:lnTo>
                      <a:lnTo>
                        <a:pt x="253" y="233"/>
                      </a:lnTo>
                      <a:lnTo>
                        <a:pt x="253" y="236"/>
                      </a:lnTo>
                      <a:lnTo>
                        <a:pt x="255" y="236"/>
                      </a:lnTo>
                      <a:lnTo>
                        <a:pt x="258" y="236"/>
                      </a:lnTo>
                      <a:lnTo>
                        <a:pt x="258" y="238"/>
                      </a:lnTo>
                      <a:lnTo>
                        <a:pt x="258" y="240"/>
                      </a:lnTo>
                      <a:lnTo>
                        <a:pt x="258" y="243"/>
                      </a:lnTo>
                      <a:lnTo>
                        <a:pt x="255" y="243"/>
                      </a:lnTo>
                      <a:lnTo>
                        <a:pt x="253" y="243"/>
                      </a:lnTo>
                      <a:lnTo>
                        <a:pt x="251" y="243"/>
                      </a:lnTo>
                      <a:lnTo>
                        <a:pt x="248" y="243"/>
                      </a:lnTo>
                      <a:lnTo>
                        <a:pt x="248" y="245"/>
                      </a:lnTo>
                      <a:lnTo>
                        <a:pt x="246" y="247"/>
                      </a:lnTo>
                      <a:lnTo>
                        <a:pt x="241" y="247"/>
                      </a:lnTo>
                      <a:lnTo>
                        <a:pt x="236" y="247"/>
                      </a:lnTo>
                      <a:lnTo>
                        <a:pt x="239" y="247"/>
                      </a:lnTo>
                      <a:lnTo>
                        <a:pt x="239" y="245"/>
                      </a:lnTo>
                      <a:lnTo>
                        <a:pt x="236" y="243"/>
                      </a:lnTo>
                      <a:lnTo>
                        <a:pt x="239" y="243"/>
                      </a:lnTo>
                      <a:lnTo>
                        <a:pt x="234" y="240"/>
                      </a:lnTo>
                      <a:lnTo>
                        <a:pt x="231" y="240"/>
                      </a:lnTo>
                      <a:lnTo>
                        <a:pt x="229" y="238"/>
                      </a:lnTo>
                      <a:lnTo>
                        <a:pt x="227" y="240"/>
                      </a:lnTo>
                      <a:lnTo>
                        <a:pt x="227" y="243"/>
                      </a:lnTo>
                      <a:lnTo>
                        <a:pt x="222" y="243"/>
                      </a:lnTo>
                      <a:lnTo>
                        <a:pt x="222" y="245"/>
                      </a:lnTo>
                      <a:lnTo>
                        <a:pt x="222" y="247"/>
                      </a:lnTo>
                      <a:lnTo>
                        <a:pt x="219" y="247"/>
                      </a:lnTo>
                      <a:lnTo>
                        <a:pt x="219" y="250"/>
                      </a:lnTo>
                      <a:lnTo>
                        <a:pt x="217" y="250"/>
                      </a:lnTo>
                      <a:lnTo>
                        <a:pt x="215" y="255"/>
                      </a:lnTo>
                      <a:lnTo>
                        <a:pt x="210" y="252"/>
                      </a:lnTo>
                      <a:lnTo>
                        <a:pt x="212" y="262"/>
                      </a:lnTo>
                      <a:lnTo>
                        <a:pt x="215" y="262"/>
                      </a:lnTo>
                      <a:lnTo>
                        <a:pt x="217" y="262"/>
                      </a:lnTo>
                      <a:lnTo>
                        <a:pt x="219" y="262"/>
                      </a:lnTo>
                      <a:lnTo>
                        <a:pt x="219" y="264"/>
                      </a:lnTo>
                      <a:lnTo>
                        <a:pt x="222" y="269"/>
                      </a:lnTo>
                      <a:lnTo>
                        <a:pt x="224" y="267"/>
                      </a:lnTo>
                      <a:lnTo>
                        <a:pt x="227" y="259"/>
                      </a:lnTo>
                      <a:lnTo>
                        <a:pt x="227" y="257"/>
                      </a:lnTo>
                      <a:lnTo>
                        <a:pt x="229" y="257"/>
                      </a:lnTo>
                      <a:lnTo>
                        <a:pt x="231" y="257"/>
                      </a:lnTo>
                      <a:lnTo>
                        <a:pt x="234" y="259"/>
                      </a:lnTo>
                      <a:lnTo>
                        <a:pt x="234" y="257"/>
                      </a:lnTo>
                      <a:lnTo>
                        <a:pt x="234" y="262"/>
                      </a:lnTo>
                      <a:lnTo>
                        <a:pt x="234" y="264"/>
                      </a:lnTo>
                      <a:lnTo>
                        <a:pt x="234" y="269"/>
                      </a:lnTo>
                      <a:lnTo>
                        <a:pt x="236" y="269"/>
                      </a:lnTo>
                      <a:lnTo>
                        <a:pt x="236" y="274"/>
                      </a:lnTo>
                      <a:lnTo>
                        <a:pt x="234" y="274"/>
                      </a:lnTo>
                      <a:lnTo>
                        <a:pt x="234" y="276"/>
                      </a:lnTo>
                      <a:lnTo>
                        <a:pt x="234" y="278"/>
                      </a:lnTo>
                      <a:lnTo>
                        <a:pt x="234" y="281"/>
                      </a:lnTo>
                      <a:lnTo>
                        <a:pt x="234" y="283"/>
                      </a:lnTo>
                      <a:lnTo>
                        <a:pt x="231" y="283"/>
                      </a:lnTo>
                      <a:lnTo>
                        <a:pt x="229" y="286"/>
                      </a:lnTo>
                      <a:lnTo>
                        <a:pt x="229" y="288"/>
                      </a:lnTo>
                      <a:lnTo>
                        <a:pt x="229" y="293"/>
                      </a:lnTo>
                      <a:lnTo>
                        <a:pt x="224" y="290"/>
                      </a:lnTo>
                      <a:lnTo>
                        <a:pt x="222" y="288"/>
                      </a:lnTo>
                      <a:lnTo>
                        <a:pt x="217" y="290"/>
                      </a:lnTo>
                      <a:lnTo>
                        <a:pt x="217" y="293"/>
                      </a:lnTo>
                      <a:lnTo>
                        <a:pt x="208" y="290"/>
                      </a:lnTo>
                      <a:lnTo>
                        <a:pt x="208" y="288"/>
                      </a:lnTo>
                      <a:lnTo>
                        <a:pt x="210" y="286"/>
                      </a:lnTo>
                      <a:lnTo>
                        <a:pt x="210" y="283"/>
                      </a:lnTo>
                      <a:lnTo>
                        <a:pt x="208" y="283"/>
                      </a:lnTo>
                      <a:lnTo>
                        <a:pt x="208" y="286"/>
                      </a:lnTo>
                      <a:lnTo>
                        <a:pt x="205" y="286"/>
                      </a:lnTo>
                      <a:lnTo>
                        <a:pt x="203" y="290"/>
                      </a:lnTo>
                      <a:lnTo>
                        <a:pt x="205" y="293"/>
                      </a:lnTo>
                      <a:lnTo>
                        <a:pt x="198" y="293"/>
                      </a:lnTo>
                      <a:lnTo>
                        <a:pt x="196" y="290"/>
                      </a:lnTo>
                      <a:lnTo>
                        <a:pt x="193" y="293"/>
                      </a:lnTo>
                      <a:lnTo>
                        <a:pt x="191" y="293"/>
                      </a:lnTo>
                      <a:lnTo>
                        <a:pt x="191" y="295"/>
                      </a:lnTo>
                      <a:lnTo>
                        <a:pt x="191" y="298"/>
                      </a:lnTo>
                      <a:lnTo>
                        <a:pt x="188" y="298"/>
                      </a:lnTo>
                      <a:lnTo>
                        <a:pt x="188" y="295"/>
                      </a:lnTo>
                      <a:lnTo>
                        <a:pt x="188" y="293"/>
                      </a:lnTo>
                      <a:lnTo>
                        <a:pt x="191" y="293"/>
                      </a:lnTo>
                      <a:lnTo>
                        <a:pt x="191" y="290"/>
                      </a:lnTo>
                      <a:lnTo>
                        <a:pt x="188" y="288"/>
                      </a:lnTo>
                      <a:lnTo>
                        <a:pt x="186" y="290"/>
                      </a:lnTo>
                      <a:lnTo>
                        <a:pt x="181" y="290"/>
                      </a:lnTo>
                      <a:lnTo>
                        <a:pt x="181" y="293"/>
                      </a:lnTo>
                      <a:lnTo>
                        <a:pt x="179" y="293"/>
                      </a:lnTo>
                      <a:lnTo>
                        <a:pt x="177" y="288"/>
                      </a:lnTo>
                      <a:lnTo>
                        <a:pt x="174" y="286"/>
                      </a:lnTo>
                      <a:lnTo>
                        <a:pt x="172" y="286"/>
                      </a:lnTo>
                      <a:lnTo>
                        <a:pt x="172" y="281"/>
                      </a:lnTo>
                      <a:lnTo>
                        <a:pt x="169" y="281"/>
                      </a:lnTo>
                      <a:lnTo>
                        <a:pt x="169" y="283"/>
                      </a:lnTo>
                      <a:lnTo>
                        <a:pt x="167" y="283"/>
                      </a:lnTo>
                      <a:lnTo>
                        <a:pt x="165" y="283"/>
                      </a:lnTo>
                      <a:lnTo>
                        <a:pt x="167" y="276"/>
                      </a:lnTo>
                      <a:lnTo>
                        <a:pt x="169" y="271"/>
                      </a:lnTo>
                      <a:lnTo>
                        <a:pt x="169" y="264"/>
                      </a:lnTo>
                      <a:lnTo>
                        <a:pt x="169" y="259"/>
                      </a:lnTo>
                      <a:lnTo>
                        <a:pt x="165" y="257"/>
                      </a:lnTo>
                      <a:lnTo>
                        <a:pt x="162" y="257"/>
                      </a:lnTo>
                      <a:lnTo>
                        <a:pt x="160" y="255"/>
                      </a:lnTo>
                      <a:lnTo>
                        <a:pt x="160" y="252"/>
                      </a:lnTo>
                      <a:lnTo>
                        <a:pt x="157" y="252"/>
                      </a:lnTo>
                      <a:lnTo>
                        <a:pt x="155" y="250"/>
                      </a:lnTo>
                      <a:lnTo>
                        <a:pt x="153" y="252"/>
                      </a:lnTo>
                      <a:lnTo>
                        <a:pt x="150" y="257"/>
                      </a:lnTo>
                      <a:lnTo>
                        <a:pt x="150" y="259"/>
                      </a:lnTo>
                      <a:lnTo>
                        <a:pt x="148" y="264"/>
                      </a:lnTo>
                      <a:lnTo>
                        <a:pt x="146" y="264"/>
                      </a:lnTo>
                      <a:lnTo>
                        <a:pt x="146" y="267"/>
                      </a:lnTo>
                      <a:lnTo>
                        <a:pt x="143" y="269"/>
                      </a:lnTo>
                      <a:lnTo>
                        <a:pt x="141" y="267"/>
                      </a:lnTo>
                      <a:lnTo>
                        <a:pt x="141" y="269"/>
                      </a:lnTo>
                      <a:lnTo>
                        <a:pt x="141" y="271"/>
                      </a:lnTo>
                      <a:lnTo>
                        <a:pt x="138" y="271"/>
                      </a:lnTo>
                      <a:lnTo>
                        <a:pt x="138" y="269"/>
                      </a:lnTo>
                      <a:lnTo>
                        <a:pt x="136" y="267"/>
                      </a:lnTo>
                      <a:lnTo>
                        <a:pt x="134" y="264"/>
                      </a:lnTo>
                      <a:lnTo>
                        <a:pt x="138" y="262"/>
                      </a:lnTo>
                      <a:lnTo>
                        <a:pt x="138" y="259"/>
                      </a:lnTo>
                      <a:lnTo>
                        <a:pt x="138" y="257"/>
                      </a:lnTo>
                      <a:lnTo>
                        <a:pt x="138" y="255"/>
                      </a:lnTo>
                      <a:lnTo>
                        <a:pt x="136" y="257"/>
                      </a:lnTo>
                      <a:lnTo>
                        <a:pt x="134" y="257"/>
                      </a:lnTo>
                      <a:lnTo>
                        <a:pt x="134" y="255"/>
                      </a:lnTo>
                      <a:lnTo>
                        <a:pt x="134" y="252"/>
                      </a:lnTo>
                      <a:lnTo>
                        <a:pt x="134" y="250"/>
                      </a:lnTo>
                      <a:lnTo>
                        <a:pt x="131" y="247"/>
                      </a:lnTo>
                      <a:lnTo>
                        <a:pt x="129" y="245"/>
                      </a:lnTo>
                      <a:lnTo>
                        <a:pt x="122" y="243"/>
                      </a:lnTo>
                      <a:lnTo>
                        <a:pt x="122" y="238"/>
                      </a:lnTo>
                      <a:lnTo>
                        <a:pt x="124" y="236"/>
                      </a:lnTo>
                      <a:lnTo>
                        <a:pt x="122" y="233"/>
                      </a:lnTo>
                      <a:lnTo>
                        <a:pt x="122" y="231"/>
                      </a:lnTo>
                      <a:lnTo>
                        <a:pt x="117" y="228"/>
                      </a:lnTo>
                      <a:lnTo>
                        <a:pt x="115" y="228"/>
                      </a:lnTo>
                      <a:lnTo>
                        <a:pt x="115" y="226"/>
                      </a:lnTo>
                      <a:lnTo>
                        <a:pt x="110" y="226"/>
                      </a:lnTo>
                      <a:lnTo>
                        <a:pt x="105" y="226"/>
                      </a:lnTo>
                      <a:lnTo>
                        <a:pt x="103" y="228"/>
                      </a:lnTo>
                      <a:lnTo>
                        <a:pt x="103" y="221"/>
                      </a:lnTo>
                      <a:lnTo>
                        <a:pt x="98" y="221"/>
                      </a:lnTo>
                      <a:lnTo>
                        <a:pt x="95" y="219"/>
                      </a:lnTo>
                      <a:lnTo>
                        <a:pt x="98" y="219"/>
                      </a:lnTo>
                      <a:lnTo>
                        <a:pt x="95" y="219"/>
                      </a:lnTo>
                      <a:lnTo>
                        <a:pt x="95" y="217"/>
                      </a:lnTo>
                      <a:lnTo>
                        <a:pt x="93" y="217"/>
                      </a:lnTo>
                      <a:lnTo>
                        <a:pt x="91" y="217"/>
                      </a:lnTo>
                      <a:lnTo>
                        <a:pt x="88" y="214"/>
                      </a:lnTo>
                      <a:lnTo>
                        <a:pt x="88" y="209"/>
                      </a:lnTo>
                      <a:lnTo>
                        <a:pt x="86" y="209"/>
                      </a:lnTo>
                      <a:lnTo>
                        <a:pt x="81" y="207"/>
                      </a:lnTo>
                      <a:lnTo>
                        <a:pt x="81" y="212"/>
                      </a:lnTo>
                      <a:lnTo>
                        <a:pt x="76" y="207"/>
                      </a:lnTo>
                      <a:lnTo>
                        <a:pt x="74" y="209"/>
                      </a:lnTo>
                      <a:lnTo>
                        <a:pt x="67" y="212"/>
                      </a:lnTo>
                      <a:lnTo>
                        <a:pt x="69" y="209"/>
                      </a:lnTo>
                      <a:lnTo>
                        <a:pt x="72" y="202"/>
                      </a:lnTo>
                      <a:lnTo>
                        <a:pt x="64" y="197"/>
                      </a:lnTo>
                      <a:lnTo>
                        <a:pt x="67" y="193"/>
                      </a:lnTo>
                      <a:lnTo>
                        <a:pt x="67" y="188"/>
                      </a:lnTo>
                      <a:lnTo>
                        <a:pt x="69" y="186"/>
                      </a:lnTo>
                      <a:lnTo>
                        <a:pt x="72" y="183"/>
                      </a:lnTo>
                      <a:lnTo>
                        <a:pt x="74" y="178"/>
                      </a:lnTo>
                      <a:lnTo>
                        <a:pt x="76" y="174"/>
                      </a:lnTo>
                      <a:lnTo>
                        <a:pt x="74" y="174"/>
                      </a:lnTo>
                      <a:lnTo>
                        <a:pt x="74" y="171"/>
                      </a:lnTo>
                      <a:lnTo>
                        <a:pt x="72" y="171"/>
                      </a:lnTo>
                      <a:lnTo>
                        <a:pt x="69" y="176"/>
                      </a:lnTo>
                      <a:lnTo>
                        <a:pt x="64" y="181"/>
                      </a:lnTo>
                      <a:lnTo>
                        <a:pt x="60" y="181"/>
                      </a:lnTo>
                      <a:lnTo>
                        <a:pt x="57" y="178"/>
                      </a:lnTo>
                      <a:lnTo>
                        <a:pt x="53" y="186"/>
                      </a:lnTo>
                      <a:lnTo>
                        <a:pt x="50" y="186"/>
                      </a:lnTo>
                      <a:lnTo>
                        <a:pt x="53" y="190"/>
                      </a:lnTo>
                      <a:lnTo>
                        <a:pt x="50" y="188"/>
                      </a:lnTo>
                      <a:lnTo>
                        <a:pt x="36" y="176"/>
                      </a:lnTo>
                      <a:lnTo>
                        <a:pt x="36" y="171"/>
                      </a:lnTo>
                      <a:lnTo>
                        <a:pt x="38" y="171"/>
                      </a:lnTo>
                      <a:lnTo>
                        <a:pt x="38" y="166"/>
                      </a:lnTo>
                      <a:lnTo>
                        <a:pt x="45" y="164"/>
                      </a:lnTo>
                      <a:lnTo>
                        <a:pt x="45" y="162"/>
                      </a:lnTo>
                      <a:lnTo>
                        <a:pt x="48" y="157"/>
                      </a:lnTo>
                      <a:lnTo>
                        <a:pt x="48" y="155"/>
                      </a:lnTo>
                      <a:lnTo>
                        <a:pt x="50" y="152"/>
                      </a:lnTo>
                      <a:lnTo>
                        <a:pt x="53" y="155"/>
                      </a:lnTo>
                      <a:lnTo>
                        <a:pt x="60" y="155"/>
                      </a:lnTo>
                      <a:lnTo>
                        <a:pt x="67" y="157"/>
                      </a:lnTo>
                      <a:lnTo>
                        <a:pt x="67" y="164"/>
                      </a:lnTo>
                      <a:lnTo>
                        <a:pt x="69" y="164"/>
                      </a:lnTo>
                      <a:lnTo>
                        <a:pt x="72" y="166"/>
                      </a:lnTo>
                      <a:lnTo>
                        <a:pt x="74" y="166"/>
                      </a:lnTo>
                      <a:lnTo>
                        <a:pt x="76" y="164"/>
                      </a:lnTo>
                      <a:lnTo>
                        <a:pt x="79" y="169"/>
                      </a:lnTo>
                      <a:lnTo>
                        <a:pt x="95" y="164"/>
                      </a:lnTo>
                      <a:lnTo>
                        <a:pt x="98" y="159"/>
                      </a:lnTo>
                      <a:lnTo>
                        <a:pt x="100" y="159"/>
                      </a:lnTo>
                      <a:lnTo>
                        <a:pt x="103" y="157"/>
                      </a:lnTo>
                      <a:lnTo>
                        <a:pt x="100" y="152"/>
                      </a:lnTo>
                      <a:lnTo>
                        <a:pt x="95" y="152"/>
                      </a:lnTo>
                      <a:lnTo>
                        <a:pt x="95" y="150"/>
                      </a:lnTo>
                      <a:lnTo>
                        <a:pt x="91" y="147"/>
                      </a:lnTo>
                      <a:lnTo>
                        <a:pt x="88" y="145"/>
                      </a:lnTo>
                      <a:lnTo>
                        <a:pt x="91" y="143"/>
                      </a:lnTo>
                      <a:lnTo>
                        <a:pt x="86" y="138"/>
                      </a:lnTo>
                      <a:lnTo>
                        <a:pt x="86" y="135"/>
                      </a:lnTo>
                      <a:lnTo>
                        <a:pt x="81" y="135"/>
                      </a:lnTo>
                      <a:lnTo>
                        <a:pt x="79" y="138"/>
                      </a:lnTo>
                      <a:lnTo>
                        <a:pt x="72" y="135"/>
                      </a:lnTo>
                      <a:lnTo>
                        <a:pt x="67" y="135"/>
                      </a:lnTo>
                      <a:lnTo>
                        <a:pt x="60" y="131"/>
                      </a:lnTo>
                      <a:lnTo>
                        <a:pt x="62" y="128"/>
                      </a:lnTo>
                      <a:lnTo>
                        <a:pt x="67" y="128"/>
                      </a:lnTo>
                      <a:lnTo>
                        <a:pt x="67" y="116"/>
                      </a:lnTo>
                      <a:lnTo>
                        <a:pt x="64" y="114"/>
                      </a:lnTo>
                      <a:lnTo>
                        <a:pt x="69" y="109"/>
                      </a:lnTo>
                      <a:lnTo>
                        <a:pt x="67" y="104"/>
                      </a:lnTo>
                      <a:lnTo>
                        <a:pt x="67" y="107"/>
                      </a:lnTo>
                      <a:lnTo>
                        <a:pt x="62" y="104"/>
                      </a:lnTo>
                      <a:lnTo>
                        <a:pt x="60" y="102"/>
                      </a:lnTo>
                      <a:lnTo>
                        <a:pt x="64" y="95"/>
                      </a:lnTo>
                      <a:lnTo>
                        <a:pt x="62" y="93"/>
                      </a:lnTo>
                      <a:lnTo>
                        <a:pt x="64" y="93"/>
                      </a:lnTo>
                      <a:lnTo>
                        <a:pt x="67" y="90"/>
                      </a:lnTo>
                      <a:lnTo>
                        <a:pt x="67" y="85"/>
                      </a:lnTo>
                      <a:lnTo>
                        <a:pt x="62" y="83"/>
                      </a:lnTo>
                      <a:lnTo>
                        <a:pt x="57" y="85"/>
                      </a:lnTo>
                      <a:lnTo>
                        <a:pt x="55" y="85"/>
                      </a:lnTo>
                      <a:lnTo>
                        <a:pt x="53" y="83"/>
                      </a:lnTo>
                      <a:lnTo>
                        <a:pt x="50" y="85"/>
                      </a:lnTo>
                      <a:lnTo>
                        <a:pt x="43" y="78"/>
                      </a:lnTo>
                      <a:lnTo>
                        <a:pt x="38" y="78"/>
                      </a:lnTo>
                      <a:lnTo>
                        <a:pt x="38" y="81"/>
                      </a:lnTo>
                      <a:lnTo>
                        <a:pt x="33" y="83"/>
                      </a:lnTo>
                      <a:lnTo>
                        <a:pt x="31" y="85"/>
                      </a:lnTo>
                      <a:lnTo>
                        <a:pt x="24" y="88"/>
                      </a:lnTo>
                      <a:lnTo>
                        <a:pt x="22" y="90"/>
                      </a:lnTo>
                      <a:lnTo>
                        <a:pt x="17" y="93"/>
                      </a:lnTo>
                      <a:lnTo>
                        <a:pt x="14" y="95"/>
                      </a:lnTo>
                      <a:lnTo>
                        <a:pt x="7" y="97"/>
                      </a:lnTo>
                      <a:close/>
                    </a:path>
                  </a:pathLst>
                </a:custGeom>
                <a:solidFill>
                  <a:schemeClr val="accent6"/>
                </a:solidFill>
                <a:ln w="3175">
                  <a:solidFill>
                    <a:schemeClr val="tx1">
                      <a:lumMod val="50000"/>
                      <a:lumOff val="50000"/>
                    </a:schemeClr>
                  </a:solidFill>
                  <a:round/>
                  <a:headEnd/>
                  <a:tailEnd/>
                </a:ln>
                <a:extLst/>
              </xdr:spPr>
            </xdr:sp>
            <xdr:sp macro="" textlink="">
              <xdr:nvSpPr>
                <xdr:cNvPr id="33" name="Freeform 35"/>
                <xdr:cNvSpPr>
                  <a:spLocks noEditPoints="1"/>
                </xdr:cNvSpPr>
              </xdr:nvSpPr>
              <xdr:spPr bwMode="auto">
                <a:xfrm>
                  <a:off x="4978470" y="15048995"/>
                  <a:ext cx="487828" cy="486550"/>
                </a:xfrm>
                <a:custGeom>
                  <a:avLst/>
                  <a:gdLst>
                    <a:gd name="T0" fmla="*/ 1567 w 399"/>
                    <a:gd name="T1" fmla="*/ 1134 h 419"/>
                    <a:gd name="T2" fmla="*/ 774 w 399"/>
                    <a:gd name="T3" fmla="*/ 1464 h 419"/>
                    <a:gd name="T4" fmla="*/ 822 w 399"/>
                    <a:gd name="T5" fmla="*/ 1454 h 419"/>
                    <a:gd name="T6" fmla="*/ 895 w 399"/>
                    <a:gd name="T7" fmla="*/ 1430 h 419"/>
                    <a:gd name="T8" fmla="*/ 965 w 399"/>
                    <a:gd name="T9" fmla="*/ 1328 h 419"/>
                    <a:gd name="T10" fmla="*/ 1073 w 399"/>
                    <a:gd name="T11" fmla="*/ 1294 h 419"/>
                    <a:gd name="T12" fmla="*/ 1183 w 399"/>
                    <a:gd name="T13" fmla="*/ 1286 h 419"/>
                    <a:gd name="T14" fmla="*/ 1238 w 399"/>
                    <a:gd name="T15" fmla="*/ 1318 h 419"/>
                    <a:gd name="T16" fmla="*/ 1283 w 399"/>
                    <a:gd name="T17" fmla="*/ 1268 h 419"/>
                    <a:gd name="T18" fmla="*/ 1351 w 399"/>
                    <a:gd name="T19" fmla="*/ 1257 h 419"/>
                    <a:gd name="T20" fmla="*/ 1381 w 399"/>
                    <a:gd name="T21" fmla="*/ 1249 h 419"/>
                    <a:gd name="T22" fmla="*/ 1391 w 399"/>
                    <a:gd name="T23" fmla="*/ 1286 h 419"/>
                    <a:gd name="T24" fmla="*/ 1469 w 399"/>
                    <a:gd name="T25" fmla="*/ 1257 h 419"/>
                    <a:gd name="T26" fmla="*/ 1561 w 399"/>
                    <a:gd name="T27" fmla="*/ 1249 h 419"/>
                    <a:gd name="T28" fmla="*/ 1660 w 399"/>
                    <a:gd name="T29" fmla="*/ 1208 h 419"/>
                    <a:gd name="T30" fmla="*/ 1599 w 399"/>
                    <a:gd name="T31" fmla="*/ 1198 h 419"/>
                    <a:gd name="T32" fmla="*/ 1518 w 399"/>
                    <a:gd name="T33" fmla="*/ 1072 h 419"/>
                    <a:gd name="T34" fmla="*/ 1589 w 399"/>
                    <a:gd name="T35" fmla="*/ 1022 h 419"/>
                    <a:gd name="T36" fmla="*/ 1567 w 399"/>
                    <a:gd name="T37" fmla="*/ 978 h 419"/>
                    <a:gd name="T38" fmla="*/ 1439 w 399"/>
                    <a:gd name="T39" fmla="*/ 893 h 419"/>
                    <a:gd name="T40" fmla="*/ 1338 w 399"/>
                    <a:gd name="T41" fmla="*/ 758 h 419"/>
                    <a:gd name="T42" fmla="*/ 1301 w 399"/>
                    <a:gd name="T43" fmla="*/ 664 h 419"/>
                    <a:gd name="T44" fmla="*/ 1361 w 399"/>
                    <a:gd name="T45" fmla="*/ 503 h 419"/>
                    <a:gd name="T46" fmla="*/ 1238 w 399"/>
                    <a:gd name="T47" fmla="*/ 418 h 419"/>
                    <a:gd name="T48" fmla="*/ 1261 w 399"/>
                    <a:gd name="T49" fmla="*/ 334 h 419"/>
                    <a:gd name="T50" fmla="*/ 1320 w 399"/>
                    <a:gd name="T51" fmla="*/ 197 h 419"/>
                    <a:gd name="T52" fmla="*/ 1203 w 399"/>
                    <a:gd name="T53" fmla="*/ 49 h 419"/>
                    <a:gd name="T54" fmla="*/ 1073 w 399"/>
                    <a:gd name="T55" fmla="*/ 26 h 419"/>
                    <a:gd name="T56" fmla="*/ 994 w 399"/>
                    <a:gd name="T57" fmla="*/ 87 h 419"/>
                    <a:gd name="T58" fmla="*/ 884 w 399"/>
                    <a:gd name="T59" fmla="*/ 119 h 419"/>
                    <a:gd name="T60" fmla="*/ 836 w 399"/>
                    <a:gd name="T61" fmla="*/ 246 h 419"/>
                    <a:gd name="T62" fmla="*/ 867 w 399"/>
                    <a:gd name="T63" fmla="*/ 382 h 419"/>
                    <a:gd name="T64" fmla="*/ 788 w 399"/>
                    <a:gd name="T65" fmla="*/ 461 h 419"/>
                    <a:gd name="T66" fmla="*/ 665 w 399"/>
                    <a:gd name="T67" fmla="*/ 486 h 419"/>
                    <a:gd name="T68" fmla="*/ 656 w 399"/>
                    <a:gd name="T69" fmla="*/ 441 h 419"/>
                    <a:gd name="T70" fmla="*/ 625 w 399"/>
                    <a:gd name="T71" fmla="*/ 433 h 419"/>
                    <a:gd name="T72" fmla="*/ 587 w 399"/>
                    <a:gd name="T73" fmla="*/ 418 h 419"/>
                    <a:gd name="T74" fmla="*/ 558 w 399"/>
                    <a:gd name="T75" fmla="*/ 425 h 419"/>
                    <a:gd name="T76" fmla="*/ 528 w 399"/>
                    <a:gd name="T77" fmla="*/ 441 h 419"/>
                    <a:gd name="T78" fmla="*/ 450 w 399"/>
                    <a:gd name="T79" fmla="*/ 503 h 419"/>
                    <a:gd name="T80" fmla="*/ 320 w 399"/>
                    <a:gd name="T81" fmla="*/ 503 h 419"/>
                    <a:gd name="T82" fmla="*/ 230 w 399"/>
                    <a:gd name="T83" fmla="*/ 574 h 419"/>
                    <a:gd name="T84" fmla="*/ 127 w 399"/>
                    <a:gd name="T85" fmla="*/ 614 h 419"/>
                    <a:gd name="T86" fmla="*/ 94 w 399"/>
                    <a:gd name="T87" fmla="*/ 681 h 419"/>
                    <a:gd name="T88" fmla="*/ 29 w 399"/>
                    <a:gd name="T89" fmla="*/ 738 h 419"/>
                    <a:gd name="T90" fmla="*/ 41 w 399"/>
                    <a:gd name="T91" fmla="*/ 817 h 419"/>
                    <a:gd name="T92" fmla="*/ 94 w 399"/>
                    <a:gd name="T93" fmla="*/ 893 h 419"/>
                    <a:gd name="T94" fmla="*/ 157 w 399"/>
                    <a:gd name="T95" fmla="*/ 937 h 419"/>
                    <a:gd name="T96" fmla="*/ 230 w 399"/>
                    <a:gd name="T97" fmla="*/ 937 h 419"/>
                    <a:gd name="T98" fmla="*/ 269 w 399"/>
                    <a:gd name="T99" fmla="*/ 962 h 419"/>
                    <a:gd name="T100" fmla="*/ 307 w 399"/>
                    <a:gd name="T101" fmla="*/ 962 h 419"/>
                    <a:gd name="T102" fmla="*/ 358 w 399"/>
                    <a:gd name="T103" fmla="*/ 962 h 419"/>
                    <a:gd name="T104" fmla="*/ 350 w 399"/>
                    <a:gd name="T105" fmla="*/ 1015 h 419"/>
                    <a:gd name="T106" fmla="*/ 358 w 399"/>
                    <a:gd name="T107" fmla="*/ 1114 h 419"/>
                    <a:gd name="T108" fmla="*/ 340 w 399"/>
                    <a:gd name="T109" fmla="*/ 1165 h 419"/>
                    <a:gd name="T110" fmla="*/ 370 w 399"/>
                    <a:gd name="T111" fmla="*/ 1224 h 419"/>
                    <a:gd name="T112" fmla="*/ 402 w 399"/>
                    <a:gd name="T113" fmla="*/ 1268 h 419"/>
                    <a:gd name="T114" fmla="*/ 547 w 399"/>
                    <a:gd name="T115" fmla="*/ 1440 h 419"/>
                    <a:gd name="T116" fmla="*/ 685 w 399"/>
                    <a:gd name="T117" fmla="*/ 1464 h 419"/>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399" h="419">
                      <a:moveTo>
                        <a:pt x="372" y="317"/>
                      </a:moveTo>
                      <a:lnTo>
                        <a:pt x="370" y="317"/>
                      </a:lnTo>
                      <a:lnTo>
                        <a:pt x="372" y="317"/>
                      </a:lnTo>
                      <a:close/>
                      <a:moveTo>
                        <a:pt x="379" y="319"/>
                      </a:moveTo>
                      <a:lnTo>
                        <a:pt x="379" y="317"/>
                      </a:lnTo>
                      <a:lnTo>
                        <a:pt x="377" y="317"/>
                      </a:lnTo>
                      <a:lnTo>
                        <a:pt x="379" y="319"/>
                      </a:lnTo>
                      <a:close/>
                      <a:moveTo>
                        <a:pt x="174" y="419"/>
                      </a:moveTo>
                      <a:lnTo>
                        <a:pt x="179" y="419"/>
                      </a:lnTo>
                      <a:lnTo>
                        <a:pt x="179" y="417"/>
                      </a:lnTo>
                      <a:lnTo>
                        <a:pt x="182" y="417"/>
                      </a:lnTo>
                      <a:lnTo>
                        <a:pt x="186" y="410"/>
                      </a:lnTo>
                      <a:lnTo>
                        <a:pt x="191" y="410"/>
                      </a:lnTo>
                      <a:lnTo>
                        <a:pt x="193" y="407"/>
                      </a:lnTo>
                      <a:lnTo>
                        <a:pt x="193" y="410"/>
                      </a:lnTo>
                      <a:lnTo>
                        <a:pt x="196" y="410"/>
                      </a:lnTo>
                      <a:lnTo>
                        <a:pt x="196" y="407"/>
                      </a:lnTo>
                      <a:lnTo>
                        <a:pt x="198" y="407"/>
                      </a:lnTo>
                      <a:lnTo>
                        <a:pt x="205" y="400"/>
                      </a:lnTo>
                      <a:lnTo>
                        <a:pt x="210" y="400"/>
                      </a:lnTo>
                      <a:lnTo>
                        <a:pt x="210" y="403"/>
                      </a:lnTo>
                      <a:lnTo>
                        <a:pt x="215" y="403"/>
                      </a:lnTo>
                      <a:lnTo>
                        <a:pt x="217" y="400"/>
                      </a:lnTo>
                      <a:lnTo>
                        <a:pt x="215" y="400"/>
                      </a:lnTo>
                      <a:lnTo>
                        <a:pt x="215" y="396"/>
                      </a:lnTo>
                      <a:lnTo>
                        <a:pt x="220" y="386"/>
                      </a:lnTo>
                      <a:lnTo>
                        <a:pt x="227" y="381"/>
                      </a:lnTo>
                      <a:lnTo>
                        <a:pt x="224" y="379"/>
                      </a:lnTo>
                      <a:lnTo>
                        <a:pt x="229" y="379"/>
                      </a:lnTo>
                      <a:lnTo>
                        <a:pt x="232" y="372"/>
                      </a:lnTo>
                      <a:lnTo>
                        <a:pt x="236" y="369"/>
                      </a:lnTo>
                      <a:lnTo>
                        <a:pt x="239" y="365"/>
                      </a:lnTo>
                      <a:lnTo>
                        <a:pt x="244" y="362"/>
                      </a:lnTo>
                      <a:lnTo>
                        <a:pt x="246" y="360"/>
                      </a:lnTo>
                      <a:lnTo>
                        <a:pt x="255" y="362"/>
                      </a:lnTo>
                      <a:lnTo>
                        <a:pt x="258" y="362"/>
                      </a:lnTo>
                      <a:lnTo>
                        <a:pt x="260" y="362"/>
                      </a:lnTo>
                      <a:lnTo>
                        <a:pt x="263" y="362"/>
                      </a:lnTo>
                      <a:lnTo>
                        <a:pt x="263" y="360"/>
                      </a:lnTo>
                      <a:lnTo>
                        <a:pt x="265" y="357"/>
                      </a:lnTo>
                      <a:lnTo>
                        <a:pt x="277" y="357"/>
                      </a:lnTo>
                      <a:lnTo>
                        <a:pt x="284" y="360"/>
                      </a:lnTo>
                      <a:lnTo>
                        <a:pt x="284" y="362"/>
                      </a:lnTo>
                      <a:lnTo>
                        <a:pt x="282" y="365"/>
                      </a:lnTo>
                      <a:lnTo>
                        <a:pt x="284" y="367"/>
                      </a:lnTo>
                      <a:lnTo>
                        <a:pt x="294" y="367"/>
                      </a:lnTo>
                      <a:lnTo>
                        <a:pt x="296" y="369"/>
                      </a:lnTo>
                      <a:lnTo>
                        <a:pt x="298" y="369"/>
                      </a:lnTo>
                      <a:lnTo>
                        <a:pt x="298" y="367"/>
                      </a:lnTo>
                      <a:lnTo>
                        <a:pt x="294" y="362"/>
                      </a:lnTo>
                      <a:lnTo>
                        <a:pt x="298" y="357"/>
                      </a:lnTo>
                      <a:lnTo>
                        <a:pt x="303" y="357"/>
                      </a:lnTo>
                      <a:lnTo>
                        <a:pt x="308" y="353"/>
                      </a:lnTo>
                      <a:lnTo>
                        <a:pt x="308" y="355"/>
                      </a:lnTo>
                      <a:lnTo>
                        <a:pt x="310" y="353"/>
                      </a:lnTo>
                      <a:lnTo>
                        <a:pt x="320" y="355"/>
                      </a:lnTo>
                      <a:lnTo>
                        <a:pt x="322" y="353"/>
                      </a:lnTo>
                      <a:lnTo>
                        <a:pt x="325" y="353"/>
                      </a:lnTo>
                      <a:lnTo>
                        <a:pt x="322" y="353"/>
                      </a:lnTo>
                      <a:lnTo>
                        <a:pt x="325" y="353"/>
                      </a:lnTo>
                      <a:lnTo>
                        <a:pt x="327" y="353"/>
                      </a:lnTo>
                      <a:lnTo>
                        <a:pt x="329" y="353"/>
                      </a:lnTo>
                      <a:lnTo>
                        <a:pt x="325" y="348"/>
                      </a:lnTo>
                      <a:lnTo>
                        <a:pt x="327" y="348"/>
                      </a:lnTo>
                      <a:lnTo>
                        <a:pt x="332" y="348"/>
                      </a:lnTo>
                      <a:lnTo>
                        <a:pt x="332" y="350"/>
                      </a:lnTo>
                      <a:lnTo>
                        <a:pt x="329" y="353"/>
                      </a:lnTo>
                      <a:lnTo>
                        <a:pt x="332" y="353"/>
                      </a:lnTo>
                      <a:lnTo>
                        <a:pt x="329" y="353"/>
                      </a:lnTo>
                      <a:lnTo>
                        <a:pt x="332" y="355"/>
                      </a:lnTo>
                      <a:lnTo>
                        <a:pt x="339" y="357"/>
                      </a:lnTo>
                      <a:lnTo>
                        <a:pt x="334" y="360"/>
                      </a:lnTo>
                      <a:lnTo>
                        <a:pt x="332" y="357"/>
                      </a:lnTo>
                      <a:lnTo>
                        <a:pt x="334" y="360"/>
                      </a:lnTo>
                      <a:lnTo>
                        <a:pt x="344" y="360"/>
                      </a:lnTo>
                      <a:lnTo>
                        <a:pt x="351" y="357"/>
                      </a:lnTo>
                      <a:lnTo>
                        <a:pt x="353" y="357"/>
                      </a:lnTo>
                      <a:lnTo>
                        <a:pt x="353" y="353"/>
                      </a:lnTo>
                      <a:lnTo>
                        <a:pt x="360" y="353"/>
                      </a:lnTo>
                      <a:lnTo>
                        <a:pt x="360" y="350"/>
                      </a:lnTo>
                      <a:lnTo>
                        <a:pt x="363" y="353"/>
                      </a:lnTo>
                      <a:lnTo>
                        <a:pt x="368" y="355"/>
                      </a:lnTo>
                      <a:lnTo>
                        <a:pt x="372" y="353"/>
                      </a:lnTo>
                      <a:lnTo>
                        <a:pt x="375" y="350"/>
                      </a:lnTo>
                      <a:lnTo>
                        <a:pt x="377" y="348"/>
                      </a:lnTo>
                      <a:lnTo>
                        <a:pt x="384" y="348"/>
                      </a:lnTo>
                      <a:lnTo>
                        <a:pt x="391" y="346"/>
                      </a:lnTo>
                      <a:lnTo>
                        <a:pt x="394" y="341"/>
                      </a:lnTo>
                      <a:lnTo>
                        <a:pt x="396" y="338"/>
                      </a:lnTo>
                      <a:lnTo>
                        <a:pt x="399" y="338"/>
                      </a:lnTo>
                      <a:lnTo>
                        <a:pt x="399" y="336"/>
                      </a:lnTo>
                      <a:lnTo>
                        <a:pt x="396" y="336"/>
                      </a:lnTo>
                      <a:lnTo>
                        <a:pt x="391" y="331"/>
                      </a:lnTo>
                      <a:lnTo>
                        <a:pt x="389" y="336"/>
                      </a:lnTo>
                      <a:lnTo>
                        <a:pt x="387" y="338"/>
                      </a:lnTo>
                      <a:lnTo>
                        <a:pt x="384" y="336"/>
                      </a:lnTo>
                      <a:lnTo>
                        <a:pt x="384" y="334"/>
                      </a:lnTo>
                      <a:lnTo>
                        <a:pt x="372" y="331"/>
                      </a:lnTo>
                      <a:lnTo>
                        <a:pt x="365" y="324"/>
                      </a:lnTo>
                      <a:lnTo>
                        <a:pt x="358" y="312"/>
                      </a:lnTo>
                      <a:lnTo>
                        <a:pt x="360" y="303"/>
                      </a:lnTo>
                      <a:lnTo>
                        <a:pt x="365" y="300"/>
                      </a:lnTo>
                      <a:lnTo>
                        <a:pt x="372" y="291"/>
                      </a:lnTo>
                      <a:lnTo>
                        <a:pt x="370" y="288"/>
                      </a:lnTo>
                      <a:lnTo>
                        <a:pt x="372" y="284"/>
                      </a:lnTo>
                      <a:lnTo>
                        <a:pt x="375" y="281"/>
                      </a:lnTo>
                      <a:lnTo>
                        <a:pt x="377" y="281"/>
                      </a:lnTo>
                      <a:lnTo>
                        <a:pt x="382" y="286"/>
                      </a:lnTo>
                      <a:lnTo>
                        <a:pt x="379" y="288"/>
                      </a:lnTo>
                      <a:lnTo>
                        <a:pt x="382" y="288"/>
                      </a:lnTo>
                      <a:lnTo>
                        <a:pt x="382" y="291"/>
                      </a:lnTo>
                      <a:lnTo>
                        <a:pt x="384" y="288"/>
                      </a:lnTo>
                      <a:lnTo>
                        <a:pt x="379" y="272"/>
                      </a:lnTo>
                      <a:lnTo>
                        <a:pt x="377" y="274"/>
                      </a:lnTo>
                      <a:lnTo>
                        <a:pt x="375" y="274"/>
                      </a:lnTo>
                      <a:lnTo>
                        <a:pt x="372" y="272"/>
                      </a:lnTo>
                      <a:lnTo>
                        <a:pt x="370" y="269"/>
                      </a:lnTo>
                      <a:lnTo>
                        <a:pt x="363" y="267"/>
                      </a:lnTo>
                      <a:lnTo>
                        <a:pt x="358" y="262"/>
                      </a:lnTo>
                      <a:lnTo>
                        <a:pt x="346" y="250"/>
                      </a:lnTo>
                      <a:lnTo>
                        <a:pt x="341" y="243"/>
                      </a:lnTo>
                      <a:lnTo>
                        <a:pt x="339" y="236"/>
                      </a:lnTo>
                      <a:lnTo>
                        <a:pt x="332" y="229"/>
                      </a:lnTo>
                      <a:lnTo>
                        <a:pt x="329" y="224"/>
                      </a:lnTo>
                      <a:lnTo>
                        <a:pt x="327" y="219"/>
                      </a:lnTo>
                      <a:lnTo>
                        <a:pt x="322" y="212"/>
                      </a:lnTo>
                      <a:lnTo>
                        <a:pt x="320" y="210"/>
                      </a:lnTo>
                      <a:lnTo>
                        <a:pt x="317" y="207"/>
                      </a:lnTo>
                      <a:lnTo>
                        <a:pt x="317" y="205"/>
                      </a:lnTo>
                      <a:lnTo>
                        <a:pt x="315" y="198"/>
                      </a:lnTo>
                      <a:lnTo>
                        <a:pt x="315" y="193"/>
                      </a:lnTo>
                      <a:lnTo>
                        <a:pt x="313" y="186"/>
                      </a:lnTo>
                      <a:lnTo>
                        <a:pt x="317" y="176"/>
                      </a:lnTo>
                      <a:lnTo>
                        <a:pt x="325" y="167"/>
                      </a:lnTo>
                      <a:lnTo>
                        <a:pt x="327" y="155"/>
                      </a:lnTo>
                      <a:lnTo>
                        <a:pt x="327" y="150"/>
                      </a:lnTo>
                      <a:lnTo>
                        <a:pt x="327" y="145"/>
                      </a:lnTo>
                      <a:lnTo>
                        <a:pt x="327" y="141"/>
                      </a:lnTo>
                      <a:lnTo>
                        <a:pt x="325" y="136"/>
                      </a:lnTo>
                      <a:lnTo>
                        <a:pt x="322" y="131"/>
                      </a:lnTo>
                      <a:lnTo>
                        <a:pt x="313" y="126"/>
                      </a:lnTo>
                      <a:lnTo>
                        <a:pt x="306" y="124"/>
                      </a:lnTo>
                      <a:lnTo>
                        <a:pt x="301" y="124"/>
                      </a:lnTo>
                      <a:lnTo>
                        <a:pt x="298" y="117"/>
                      </a:lnTo>
                      <a:lnTo>
                        <a:pt x="298" y="107"/>
                      </a:lnTo>
                      <a:lnTo>
                        <a:pt x="298" y="98"/>
                      </a:lnTo>
                      <a:lnTo>
                        <a:pt x="301" y="98"/>
                      </a:lnTo>
                      <a:lnTo>
                        <a:pt x="296" y="95"/>
                      </a:lnTo>
                      <a:lnTo>
                        <a:pt x="301" y="95"/>
                      </a:lnTo>
                      <a:lnTo>
                        <a:pt x="303" y="93"/>
                      </a:lnTo>
                      <a:lnTo>
                        <a:pt x="310" y="86"/>
                      </a:lnTo>
                      <a:lnTo>
                        <a:pt x="315" y="79"/>
                      </a:lnTo>
                      <a:lnTo>
                        <a:pt x="313" y="69"/>
                      </a:lnTo>
                      <a:lnTo>
                        <a:pt x="315" y="64"/>
                      </a:lnTo>
                      <a:lnTo>
                        <a:pt x="317" y="60"/>
                      </a:lnTo>
                      <a:lnTo>
                        <a:pt x="317" y="55"/>
                      </a:lnTo>
                      <a:lnTo>
                        <a:pt x="315" y="45"/>
                      </a:lnTo>
                      <a:lnTo>
                        <a:pt x="315" y="36"/>
                      </a:lnTo>
                      <a:lnTo>
                        <a:pt x="313" y="36"/>
                      </a:lnTo>
                      <a:lnTo>
                        <a:pt x="310" y="29"/>
                      </a:lnTo>
                      <a:lnTo>
                        <a:pt x="308" y="29"/>
                      </a:lnTo>
                      <a:lnTo>
                        <a:pt x="289" y="14"/>
                      </a:lnTo>
                      <a:lnTo>
                        <a:pt x="289" y="5"/>
                      </a:lnTo>
                      <a:lnTo>
                        <a:pt x="272" y="0"/>
                      </a:lnTo>
                      <a:lnTo>
                        <a:pt x="267" y="2"/>
                      </a:lnTo>
                      <a:lnTo>
                        <a:pt x="263" y="5"/>
                      </a:lnTo>
                      <a:lnTo>
                        <a:pt x="260" y="5"/>
                      </a:lnTo>
                      <a:lnTo>
                        <a:pt x="258" y="7"/>
                      </a:lnTo>
                      <a:lnTo>
                        <a:pt x="253" y="9"/>
                      </a:lnTo>
                      <a:lnTo>
                        <a:pt x="253" y="12"/>
                      </a:lnTo>
                      <a:lnTo>
                        <a:pt x="251" y="17"/>
                      </a:lnTo>
                      <a:lnTo>
                        <a:pt x="244" y="19"/>
                      </a:lnTo>
                      <a:lnTo>
                        <a:pt x="239" y="21"/>
                      </a:lnTo>
                      <a:lnTo>
                        <a:pt x="239" y="24"/>
                      </a:lnTo>
                      <a:lnTo>
                        <a:pt x="236" y="24"/>
                      </a:lnTo>
                      <a:lnTo>
                        <a:pt x="229" y="17"/>
                      </a:lnTo>
                      <a:lnTo>
                        <a:pt x="227" y="19"/>
                      </a:lnTo>
                      <a:lnTo>
                        <a:pt x="222" y="21"/>
                      </a:lnTo>
                      <a:lnTo>
                        <a:pt x="217" y="26"/>
                      </a:lnTo>
                      <a:lnTo>
                        <a:pt x="213" y="33"/>
                      </a:lnTo>
                      <a:lnTo>
                        <a:pt x="213" y="38"/>
                      </a:lnTo>
                      <a:lnTo>
                        <a:pt x="213" y="45"/>
                      </a:lnTo>
                      <a:lnTo>
                        <a:pt x="210" y="55"/>
                      </a:lnTo>
                      <a:lnTo>
                        <a:pt x="208" y="57"/>
                      </a:lnTo>
                      <a:lnTo>
                        <a:pt x="203" y="60"/>
                      </a:lnTo>
                      <a:lnTo>
                        <a:pt x="201" y="69"/>
                      </a:lnTo>
                      <a:lnTo>
                        <a:pt x="203" y="74"/>
                      </a:lnTo>
                      <a:lnTo>
                        <a:pt x="205" y="86"/>
                      </a:lnTo>
                      <a:lnTo>
                        <a:pt x="205" y="88"/>
                      </a:lnTo>
                      <a:lnTo>
                        <a:pt x="205" y="93"/>
                      </a:lnTo>
                      <a:lnTo>
                        <a:pt x="205" y="102"/>
                      </a:lnTo>
                      <a:lnTo>
                        <a:pt x="208" y="107"/>
                      </a:lnTo>
                      <a:lnTo>
                        <a:pt x="205" y="117"/>
                      </a:lnTo>
                      <a:lnTo>
                        <a:pt x="196" y="121"/>
                      </a:lnTo>
                      <a:lnTo>
                        <a:pt x="196" y="124"/>
                      </a:lnTo>
                      <a:lnTo>
                        <a:pt x="193" y="126"/>
                      </a:lnTo>
                      <a:lnTo>
                        <a:pt x="191" y="126"/>
                      </a:lnTo>
                      <a:lnTo>
                        <a:pt x="189" y="129"/>
                      </a:lnTo>
                      <a:lnTo>
                        <a:pt x="186" y="131"/>
                      </a:lnTo>
                      <a:lnTo>
                        <a:pt x="179" y="136"/>
                      </a:lnTo>
                      <a:lnTo>
                        <a:pt x="177" y="136"/>
                      </a:lnTo>
                      <a:lnTo>
                        <a:pt x="174" y="136"/>
                      </a:lnTo>
                      <a:lnTo>
                        <a:pt x="170" y="136"/>
                      </a:lnTo>
                      <a:lnTo>
                        <a:pt x="160" y="136"/>
                      </a:lnTo>
                      <a:lnTo>
                        <a:pt x="160" y="133"/>
                      </a:lnTo>
                      <a:lnTo>
                        <a:pt x="158" y="131"/>
                      </a:lnTo>
                      <a:lnTo>
                        <a:pt x="155" y="129"/>
                      </a:lnTo>
                      <a:lnTo>
                        <a:pt x="155" y="126"/>
                      </a:lnTo>
                      <a:lnTo>
                        <a:pt x="158" y="126"/>
                      </a:lnTo>
                      <a:lnTo>
                        <a:pt x="158" y="124"/>
                      </a:lnTo>
                      <a:lnTo>
                        <a:pt x="158" y="121"/>
                      </a:lnTo>
                      <a:lnTo>
                        <a:pt x="155" y="119"/>
                      </a:lnTo>
                      <a:lnTo>
                        <a:pt x="153" y="119"/>
                      </a:lnTo>
                      <a:lnTo>
                        <a:pt x="153" y="117"/>
                      </a:lnTo>
                      <a:lnTo>
                        <a:pt x="151" y="119"/>
                      </a:lnTo>
                      <a:lnTo>
                        <a:pt x="151" y="121"/>
                      </a:lnTo>
                      <a:lnTo>
                        <a:pt x="148" y="121"/>
                      </a:lnTo>
                      <a:lnTo>
                        <a:pt x="148" y="119"/>
                      </a:lnTo>
                      <a:lnTo>
                        <a:pt x="146" y="119"/>
                      </a:lnTo>
                      <a:lnTo>
                        <a:pt x="146" y="117"/>
                      </a:lnTo>
                      <a:lnTo>
                        <a:pt x="143" y="114"/>
                      </a:lnTo>
                      <a:lnTo>
                        <a:pt x="141" y="117"/>
                      </a:lnTo>
                      <a:lnTo>
                        <a:pt x="141" y="119"/>
                      </a:lnTo>
                      <a:lnTo>
                        <a:pt x="139" y="117"/>
                      </a:lnTo>
                      <a:lnTo>
                        <a:pt x="136" y="117"/>
                      </a:lnTo>
                      <a:lnTo>
                        <a:pt x="136" y="121"/>
                      </a:lnTo>
                      <a:lnTo>
                        <a:pt x="134" y="121"/>
                      </a:lnTo>
                      <a:lnTo>
                        <a:pt x="134" y="119"/>
                      </a:lnTo>
                      <a:lnTo>
                        <a:pt x="134" y="121"/>
                      </a:lnTo>
                      <a:lnTo>
                        <a:pt x="129" y="119"/>
                      </a:lnTo>
                      <a:lnTo>
                        <a:pt x="129" y="121"/>
                      </a:lnTo>
                      <a:lnTo>
                        <a:pt x="134" y="124"/>
                      </a:lnTo>
                      <a:lnTo>
                        <a:pt x="131" y="124"/>
                      </a:lnTo>
                      <a:lnTo>
                        <a:pt x="127" y="124"/>
                      </a:lnTo>
                      <a:lnTo>
                        <a:pt x="124" y="129"/>
                      </a:lnTo>
                      <a:lnTo>
                        <a:pt x="122" y="131"/>
                      </a:lnTo>
                      <a:lnTo>
                        <a:pt x="120" y="129"/>
                      </a:lnTo>
                      <a:lnTo>
                        <a:pt x="117" y="131"/>
                      </a:lnTo>
                      <a:lnTo>
                        <a:pt x="112" y="136"/>
                      </a:lnTo>
                      <a:lnTo>
                        <a:pt x="108" y="141"/>
                      </a:lnTo>
                      <a:lnTo>
                        <a:pt x="105" y="141"/>
                      </a:lnTo>
                      <a:lnTo>
                        <a:pt x="93" y="143"/>
                      </a:lnTo>
                      <a:lnTo>
                        <a:pt x="91" y="143"/>
                      </a:lnTo>
                      <a:lnTo>
                        <a:pt x="86" y="145"/>
                      </a:lnTo>
                      <a:lnTo>
                        <a:pt x="81" y="145"/>
                      </a:lnTo>
                      <a:lnTo>
                        <a:pt x="77" y="141"/>
                      </a:lnTo>
                      <a:lnTo>
                        <a:pt x="74" y="141"/>
                      </a:lnTo>
                      <a:lnTo>
                        <a:pt x="72" y="138"/>
                      </a:lnTo>
                      <a:lnTo>
                        <a:pt x="67" y="143"/>
                      </a:lnTo>
                      <a:lnTo>
                        <a:pt x="65" y="145"/>
                      </a:lnTo>
                      <a:lnTo>
                        <a:pt x="62" y="150"/>
                      </a:lnTo>
                      <a:lnTo>
                        <a:pt x="55" y="160"/>
                      </a:lnTo>
                      <a:lnTo>
                        <a:pt x="50" y="162"/>
                      </a:lnTo>
                      <a:lnTo>
                        <a:pt x="43" y="164"/>
                      </a:lnTo>
                      <a:lnTo>
                        <a:pt x="41" y="164"/>
                      </a:lnTo>
                      <a:lnTo>
                        <a:pt x="38" y="167"/>
                      </a:lnTo>
                      <a:lnTo>
                        <a:pt x="34" y="169"/>
                      </a:lnTo>
                      <a:lnTo>
                        <a:pt x="31" y="172"/>
                      </a:lnTo>
                      <a:lnTo>
                        <a:pt x="31" y="174"/>
                      </a:lnTo>
                      <a:lnTo>
                        <a:pt x="29" y="176"/>
                      </a:lnTo>
                      <a:lnTo>
                        <a:pt x="29" y="179"/>
                      </a:lnTo>
                      <a:lnTo>
                        <a:pt x="27" y="183"/>
                      </a:lnTo>
                      <a:lnTo>
                        <a:pt x="24" y="186"/>
                      </a:lnTo>
                      <a:lnTo>
                        <a:pt x="22" y="191"/>
                      </a:lnTo>
                      <a:lnTo>
                        <a:pt x="24" y="191"/>
                      </a:lnTo>
                      <a:lnTo>
                        <a:pt x="22" y="193"/>
                      </a:lnTo>
                      <a:lnTo>
                        <a:pt x="22" y="198"/>
                      </a:lnTo>
                      <a:lnTo>
                        <a:pt x="15" y="205"/>
                      </a:lnTo>
                      <a:lnTo>
                        <a:pt x="12" y="207"/>
                      </a:lnTo>
                      <a:lnTo>
                        <a:pt x="7" y="207"/>
                      </a:lnTo>
                      <a:lnTo>
                        <a:pt x="5" y="212"/>
                      </a:lnTo>
                      <a:lnTo>
                        <a:pt x="5" y="214"/>
                      </a:lnTo>
                      <a:lnTo>
                        <a:pt x="3" y="217"/>
                      </a:lnTo>
                      <a:lnTo>
                        <a:pt x="0" y="224"/>
                      </a:lnTo>
                      <a:lnTo>
                        <a:pt x="7" y="229"/>
                      </a:lnTo>
                      <a:lnTo>
                        <a:pt x="10" y="229"/>
                      </a:lnTo>
                      <a:lnTo>
                        <a:pt x="12" y="231"/>
                      </a:lnTo>
                      <a:lnTo>
                        <a:pt x="12" y="236"/>
                      </a:lnTo>
                      <a:lnTo>
                        <a:pt x="17" y="243"/>
                      </a:lnTo>
                      <a:lnTo>
                        <a:pt x="19" y="245"/>
                      </a:lnTo>
                      <a:lnTo>
                        <a:pt x="22" y="248"/>
                      </a:lnTo>
                      <a:lnTo>
                        <a:pt x="22" y="250"/>
                      </a:lnTo>
                      <a:lnTo>
                        <a:pt x="27" y="253"/>
                      </a:lnTo>
                      <a:lnTo>
                        <a:pt x="29" y="255"/>
                      </a:lnTo>
                      <a:lnTo>
                        <a:pt x="31" y="255"/>
                      </a:lnTo>
                      <a:lnTo>
                        <a:pt x="36" y="260"/>
                      </a:lnTo>
                      <a:lnTo>
                        <a:pt x="38" y="260"/>
                      </a:lnTo>
                      <a:lnTo>
                        <a:pt x="38" y="262"/>
                      </a:lnTo>
                      <a:lnTo>
                        <a:pt x="43" y="264"/>
                      </a:lnTo>
                      <a:lnTo>
                        <a:pt x="46" y="264"/>
                      </a:lnTo>
                      <a:lnTo>
                        <a:pt x="48" y="262"/>
                      </a:lnTo>
                      <a:lnTo>
                        <a:pt x="50" y="262"/>
                      </a:lnTo>
                      <a:lnTo>
                        <a:pt x="53" y="262"/>
                      </a:lnTo>
                      <a:lnTo>
                        <a:pt x="55" y="262"/>
                      </a:lnTo>
                      <a:lnTo>
                        <a:pt x="55" y="264"/>
                      </a:lnTo>
                      <a:lnTo>
                        <a:pt x="58" y="264"/>
                      </a:lnTo>
                      <a:lnTo>
                        <a:pt x="58" y="267"/>
                      </a:lnTo>
                      <a:lnTo>
                        <a:pt x="60" y="269"/>
                      </a:lnTo>
                      <a:lnTo>
                        <a:pt x="62" y="269"/>
                      </a:lnTo>
                      <a:lnTo>
                        <a:pt x="65" y="269"/>
                      </a:lnTo>
                      <a:lnTo>
                        <a:pt x="65" y="267"/>
                      </a:lnTo>
                      <a:lnTo>
                        <a:pt x="67" y="267"/>
                      </a:lnTo>
                      <a:lnTo>
                        <a:pt x="69" y="267"/>
                      </a:lnTo>
                      <a:lnTo>
                        <a:pt x="72" y="267"/>
                      </a:lnTo>
                      <a:lnTo>
                        <a:pt x="72" y="269"/>
                      </a:lnTo>
                      <a:lnTo>
                        <a:pt x="74" y="269"/>
                      </a:lnTo>
                      <a:lnTo>
                        <a:pt x="77" y="272"/>
                      </a:lnTo>
                      <a:lnTo>
                        <a:pt x="79" y="272"/>
                      </a:lnTo>
                      <a:lnTo>
                        <a:pt x="81" y="267"/>
                      </a:lnTo>
                      <a:lnTo>
                        <a:pt x="84" y="269"/>
                      </a:lnTo>
                      <a:lnTo>
                        <a:pt x="86" y="267"/>
                      </a:lnTo>
                      <a:lnTo>
                        <a:pt x="86" y="269"/>
                      </a:lnTo>
                      <a:lnTo>
                        <a:pt x="89" y="269"/>
                      </a:lnTo>
                      <a:lnTo>
                        <a:pt x="89" y="272"/>
                      </a:lnTo>
                      <a:lnTo>
                        <a:pt x="89" y="274"/>
                      </a:lnTo>
                      <a:lnTo>
                        <a:pt x="86" y="276"/>
                      </a:lnTo>
                      <a:lnTo>
                        <a:pt x="86" y="279"/>
                      </a:lnTo>
                      <a:lnTo>
                        <a:pt x="84" y="284"/>
                      </a:lnTo>
                      <a:lnTo>
                        <a:pt x="84" y="286"/>
                      </a:lnTo>
                      <a:lnTo>
                        <a:pt x="84" y="291"/>
                      </a:lnTo>
                      <a:lnTo>
                        <a:pt x="81" y="300"/>
                      </a:lnTo>
                      <a:lnTo>
                        <a:pt x="84" y="303"/>
                      </a:lnTo>
                      <a:lnTo>
                        <a:pt x="84" y="307"/>
                      </a:lnTo>
                      <a:lnTo>
                        <a:pt x="86" y="312"/>
                      </a:lnTo>
                      <a:lnTo>
                        <a:pt x="84" y="315"/>
                      </a:lnTo>
                      <a:lnTo>
                        <a:pt x="81" y="317"/>
                      </a:lnTo>
                      <a:lnTo>
                        <a:pt x="81" y="319"/>
                      </a:lnTo>
                      <a:lnTo>
                        <a:pt x="81" y="322"/>
                      </a:lnTo>
                      <a:lnTo>
                        <a:pt x="81" y="324"/>
                      </a:lnTo>
                      <a:lnTo>
                        <a:pt x="81" y="326"/>
                      </a:lnTo>
                      <a:lnTo>
                        <a:pt x="81" y="331"/>
                      </a:lnTo>
                      <a:lnTo>
                        <a:pt x="84" y="336"/>
                      </a:lnTo>
                      <a:lnTo>
                        <a:pt x="86" y="336"/>
                      </a:lnTo>
                      <a:lnTo>
                        <a:pt x="86" y="338"/>
                      </a:lnTo>
                      <a:lnTo>
                        <a:pt x="89" y="341"/>
                      </a:lnTo>
                      <a:lnTo>
                        <a:pt x="89" y="343"/>
                      </a:lnTo>
                      <a:lnTo>
                        <a:pt x="89" y="346"/>
                      </a:lnTo>
                      <a:lnTo>
                        <a:pt x="91" y="346"/>
                      </a:lnTo>
                      <a:lnTo>
                        <a:pt x="91" y="348"/>
                      </a:lnTo>
                      <a:lnTo>
                        <a:pt x="93" y="350"/>
                      </a:lnTo>
                      <a:lnTo>
                        <a:pt x="96" y="353"/>
                      </a:lnTo>
                      <a:lnTo>
                        <a:pt x="96" y="355"/>
                      </a:lnTo>
                      <a:lnTo>
                        <a:pt x="100" y="362"/>
                      </a:lnTo>
                      <a:lnTo>
                        <a:pt x="115" y="384"/>
                      </a:lnTo>
                      <a:lnTo>
                        <a:pt x="117" y="386"/>
                      </a:lnTo>
                      <a:lnTo>
                        <a:pt x="120" y="388"/>
                      </a:lnTo>
                      <a:lnTo>
                        <a:pt x="122" y="396"/>
                      </a:lnTo>
                      <a:lnTo>
                        <a:pt x="131" y="403"/>
                      </a:lnTo>
                      <a:lnTo>
                        <a:pt x="129" y="396"/>
                      </a:lnTo>
                      <a:lnTo>
                        <a:pt x="134" y="396"/>
                      </a:lnTo>
                      <a:lnTo>
                        <a:pt x="139" y="398"/>
                      </a:lnTo>
                      <a:lnTo>
                        <a:pt x="148" y="398"/>
                      </a:lnTo>
                      <a:lnTo>
                        <a:pt x="155" y="405"/>
                      </a:lnTo>
                      <a:lnTo>
                        <a:pt x="165" y="410"/>
                      </a:lnTo>
                      <a:lnTo>
                        <a:pt x="174" y="419"/>
                      </a:lnTo>
                      <a:close/>
                    </a:path>
                  </a:pathLst>
                </a:custGeom>
                <a:solidFill>
                  <a:schemeClr val="accent2">
                    <a:lumMod val="20000"/>
                    <a:lumOff val="80000"/>
                  </a:schemeClr>
                </a:solidFill>
                <a:ln w="3175">
                  <a:solidFill>
                    <a:schemeClr val="tx1">
                      <a:lumMod val="50000"/>
                      <a:lumOff val="50000"/>
                    </a:schemeClr>
                  </a:solidFill>
                  <a:round/>
                  <a:headEnd/>
                  <a:tailEnd/>
                </a:ln>
              </xdr:spPr>
            </xdr:sp>
            <xdr:sp macro="" textlink="">
              <xdr:nvSpPr>
                <xdr:cNvPr id="34" name="Freeform 39"/>
                <xdr:cNvSpPr>
                  <a:spLocks/>
                </xdr:cNvSpPr>
              </xdr:nvSpPr>
              <xdr:spPr bwMode="auto">
                <a:xfrm>
                  <a:off x="3462577" y="15061211"/>
                  <a:ext cx="1730536" cy="953189"/>
                </a:xfrm>
                <a:custGeom>
                  <a:avLst/>
                  <a:gdLst>
                    <a:gd name="T0" fmla="*/ 2671 w 1416"/>
                    <a:gd name="T1" fmla="*/ 110 h 820"/>
                    <a:gd name="T2" fmla="*/ 2886 w 1416"/>
                    <a:gd name="T3" fmla="*/ 210 h 820"/>
                    <a:gd name="T4" fmla="*/ 3020 w 1416"/>
                    <a:gd name="T5" fmla="*/ 298 h 820"/>
                    <a:gd name="T6" fmla="*/ 3205 w 1416"/>
                    <a:gd name="T7" fmla="*/ 406 h 820"/>
                    <a:gd name="T8" fmla="*/ 3273 w 1416"/>
                    <a:gd name="T9" fmla="*/ 366 h 820"/>
                    <a:gd name="T10" fmla="*/ 3532 w 1416"/>
                    <a:gd name="T11" fmla="*/ 395 h 820"/>
                    <a:gd name="T12" fmla="*/ 3731 w 1416"/>
                    <a:gd name="T13" fmla="*/ 337 h 820"/>
                    <a:gd name="T14" fmla="*/ 4011 w 1416"/>
                    <a:gd name="T15" fmla="*/ 366 h 820"/>
                    <a:gd name="T16" fmla="*/ 4204 w 1416"/>
                    <a:gd name="T17" fmla="*/ 288 h 820"/>
                    <a:gd name="T18" fmla="*/ 4513 w 1416"/>
                    <a:gd name="T19" fmla="*/ 346 h 820"/>
                    <a:gd name="T20" fmla="*/ 4637 w 1416"/>
                    <a:gd name="T21" fmla="*/ 298 h 820"/>
                    <a:gd name="T22" fmla="*/ 4730 w 1416"/>
                    <a:gd name="T23" fmla="*/ 240 h 820"/>
                    <a:gd name="T24" fmla="*/ 4927 w 1416"/>
                    <a:gd name="T25" fmla="*/ 298 h 820"/>
                    <a:gd name="T26" fmla="*/ 5025 w 1416"/>
                    <a:gd name="T27" fmla="*/ 424 h 820"/>
                    <a:gd name="T28" fmla="*/ 5054 w 1416"/>
                    <a:gd name="T29" fmla="*/ 592 h 820"/>
                    <a:gd name="T30" fmla="*/ 4977 w 1416"/>
                    <a:gd name="T31" fmla="*/ 730 h 820"/>
                    <a:gd name="T32" fmla="*/ 5246 w 1416"/>
                    <a:gd name="T33" fmla="*/ 857 h 820"/>
                    <a:gd name="T34" fmla="*/ 5426 w 1416"/>
                    <a:gd name="T35" fmla="*/ 923 h 820"/>
                    <a:gd name="T36" fmla="*/ 5489 w 1416"/>
                    <a:gd name="T37" fmla="*/ 1041 h 820"/>
                    <a:gd name="T38" fmla="*/ 5550 w 1416"/>
                    <a:gd name="T39" fmla="*/ 1228 h 820"/>
                    <a:gd name="T40" fmla="*/ 5810 w 1416"/>
                    <a:gd name="T41" fmla="*/ 1517 h 820"/>
                    <a:gd name="T42" fmla="*/ 5679 w 1416"/>
                    <a:gd name="T43" fmla="*/ 1795 h 820"/>
                    <a:gd name="T44" fmla="*/ 5589 w 1416"/>
                    <a:gd name="T45" fmla="*/ 1931 h 820"/>
                    <a:gd name="T46" fmla="*/ 5489 w 1416"/>
                    <a:gd name="T47" fmla="*/ 2041 h 820"/>
                    <a:gd name="T48" fmla="*/ 5395 w 1416"/>
                    <a:gd name="T49" fmla="*/ 2148 h 820"/>
                    <a:gd name="T50" fmla="*/ 5102 w 1416"/>
                    <a:gd name="T51" fmla="*/ 2068 h 820"/>
                    <a:gd name="T52" fmla="*/ 4869 w 1416"/>
                    <a:gd name="T53" fmla="*/ 2190 h 820"/>
                    <a:gd name="T54" fmla="*/ 4361 w 1416"/>
                    <a:gd name="T55" fmla="*/ 2145 h 820"/>
                    <a:gd name="T56" fmla="*/ 3897 w 1416"/>
                    <a:gd name="T57" fmla="*/ 2145 h 820"/>
                    <a:gd name="T58" fmla="*/ 3424 w 1416"/>
                    <a:gd name="T59" fmla="*/ 2137 h 820"/>
                    <a:gd name="T60" fmla="*/ 2940 w 1416"/>
                    <a:gd name="T61" fmla="*/ 2314 h 820"/>
                    <a:gd name="T62" fmla="*/ 2275 w 1416"/>
                    <a:gd name="T63" fmla="*/ 2516 h 820"/>
                    <a:gd name="T64" fmla="*/ 2117 w 1416"/>
                    <a:gd name="T65" fmla="*/ 2745 h 820"/>
                    <a:gd name="T66" fmla="*/ 1928 w 1416"/>
                    <a:gd name="T67" fmla="*/ 2881 h 820"/>
                    <a:gd name="T68" fmla="*/ 1401 w 1416"/>
                    <a:gd name="T69" fmla="*/ 2676 h 820"/>
                    <a:gd name="T70" fmla="*/ 1178 w 1416"/>
                    <a:gd name="T71" fmla="*/ 2322 h 820"/>
                    <a:gd name="T72" fmla="*/ 1245 w 1416"/>
                    <a:gd name="T73" fmla="*/ 2277 h 820"/>
                    <a:gd name="T74" fmla="*/ 1051 w 1416"/>
                    <a:gd name="T75" fmla="*/ 2094 h 820"/>
                    <a:gd name="T76" fmla="*/ 572 w 1416"/>
                    <a:gd name="T77" fmla="*/ 1612 h 820"/>
                    <a:gd name="T78" fmla="*/ 98 w 1416"/>
                    <a:gd name="T79" fmla="*/ 1562 h 820"/>
                    <a:gd name="T80" fmla="*/ 48 w 1416"/>
                    <a:gd name="T81" fmla="*/ 1280 h 820"/>
                    <a:gd name="T82" fmla="*/ 37 w 1416"/>
                    <a:gd name="T83" fmla="*/ 1108 h 820"/>
                    <a:gd name="T84" fmla="*/ 137 w 1416"/>
                    <a:gd name="T85" fmla="*/ 967 h 820"/>
                    <a:gd name="T86" fmla="*/ 374 w 1416"/>
                    <a:gd name="T87" fmla="*/ 730 h 820"/>
                    <a:gd name="T88" fmla="*/ 591 w 1416"/>
                    <a:gd name="T89" fmla="*/ 586 h 820"/>
                    <a:gd name="T90" fmla="*/ 749 w 1416"/>
                    <a:gd name="T91" fmla="*/ 586 h 820"/>
                    <a:gd name="T92" fmla="*/ 852 w 1416"/>
                    <a:gd name="T93" fmla="*/ 635 h 820"/>
                    <a:gd name="T94" fmla="*/ 958 w 1416"/>
                    <a:gd name="T95" fmla="*/ 721 h 820"/>
                    <a:gd name="T96" fmla="*/ 1098 w 1416"/>
                    <a:gd name="T97" fmla="*/ 683 h 820"/>
                    <a:gd name="T98" fmla="*/ 1296 w 1416"/>
                    <a:gd name="T99" fmla="*/ 787 h 820"/>
                    <a:gd name="T100" fmla="*/ 1454 w 1416"/>
                    <a:gd name="T101" fmla="*/ 771 h 820"/>
                    <a:gd name="T102" fmla="*/ 1601 w 1416"/>
                    <a:gd name="T103" fmla="*/ 712 h 820"/>
                    <a:gd name="T104" fmla="*/ 1691 w 1416"/>
                    <a:gd name="T105" fmla="*/ 586 h 820"/>
                    <a:gd name="T106" fmla="*/ 1850 w 1416"/>
                    <a:gd name="T107" fmla="*/ 571 h 820"/>
                    <a:gd name="T108" fmla="*/ 1801 w 1416"/>
                    <a:gd name="T109" fmla="*/ 644 h 820"/>
                    <a:gd name="T110" fmla="*/ 1995 w 1416"/>
                    <a:gd name="T111" fmla="*/ 571 h 820"/>
                    <a:gd name="T112" fmla="*/ 1969 w 1416"/>
                    <a:gd name="T113" fmla="*/ 416 h 820"/>
                    <a:gd name="T114" fmla="*/ 2030 w 1416"/>
                    <a:gd name="T115" fmla="*/ 280 h 820"/>
                    <a:gd name="T116" fmla="*/ 2139 w 1416"/>
                    <a:gd name="T117" fmla="*/ 195 h 820"/>
                    <a:gd name="T118" fmla="*/ 2265 w 1416"/>
                    <a:gd name="T119" fmla="*/ 119 h 820"/>
                    <a:gd name="T120" fmla="*/ 2367 w 1416"/>
                    <a:gd name="T121" fmla="*/ 78 h 820"/>
                    <a:gd name="T122" fmla="*/ 2467 w 1416"/>
                    <a:gd name="T123" fmla="*/ 17 h 820"/>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1416" h="820">
                      <a:moveTo>
                        <a:pt x="603" y="0"/>
                      </a:moveTo>
                      <a:lnTo>
                        <a:pt x="606" y="2"/>
                      </a:lnTo>
                      <a:lnTo>
                        <a:pt x="608" y="0"/>
                      </a:lnTo>
                      <a:lnTo>
                        <a:pt x="610" y="2"/>
                      </a:lnTo>
                      <a:lnTo>
                        <a:pt x="613" y="5"/>
                      </a:lnTo>
                      <a:lnTo>
                        <a:pt x="613" y="7"/>
                      </a:lnTo>
                      <a:lnTo>
                        <a:pt x="613" y="10"/>
                      </a:lnTo>
                      <a:lnTo>
                        <a:pt x="613" y="12"/>
                      </a:lnTo>
                      <a:lnTo>
                        <a:pt x="622" y="14"/>
                      </a:lnTo>
                      <a:lnTo>
                        <a:pt x="629" y="14"/>
                      </a:lnTo>
                      <a:lnTo>
                        <a:pt x="632" y="14"/>
                      </a:lnTo>
                      <a:lnTo>
                        <a:pt x="637" y="14"/>
                      </a:lnTo>
                      <a:lnTo>
                        <a:pt x="639" y="14"/>
                      </a:lnTo>
                      <a:lnTo>
                        <a:pt x="641" y="14"/>
                      </a:lnTo>
                      <a:lnTo>
                        <a:pt x="644" y="14"/>
                      </a:lnTo>
                      <a:lnTo>
                        <a:pt x="644" y="17"/>
                      </a:lnTo>
                      <a:lnTo>
                        <a:pt x="644" y="22"/>
                      </a:lnTo>
                      <a:lnTo>
                        <a:pt x="644" y="26"/>
                      </a:lnTo>
                      <a:lnTo>
                        <a:pt x="646" y="29"/>
                      </a:lnTo>
                      <a:lnTo>
                        <a:pt x="644" y="31"/>
                      </a:lnTo>
                      <a:lnTo>
                        <a:pt x="646" y="36"/>
                      </a:lnTo>
                      <a:lnTo>
                        <a:pt x="648" y="36"/>
                      </a:lnTo>
                      <a:lnTo>
                        <a:pt x="651" y="38"/>
                      </a:lnTo>
                      <a:lnTo>
                        <a:pt x="656" y="41"/>
                      </a:lnTo>
                      <a:lnTo>
                        <a:pt x="656" y="43"/>
                      </a:lnTo>
                      <a:lnTo>
                        <a:pt x="660" y="43"/>
                      </a:lnTo>
                      <a:lnTo>
                        <a:pt x="663" y="41"/>
                      </a:lnTo>
                      <a:lnTo>
                        <a:pt x="668" y="45"/>
                      </a:lnTo>
                      <a:lnTo>
                        <a:pt x="670" y="45"/>
                      </a:lnTo>
                      <a:lnTo>
                        <a:pt x="672" y="48"/>
                      </a:lnTo>
                      <a:lnTo>
                        <a:pt x="675" y="48"/>
                      </a:lnTo>
                      <a:lnTo>
                        <a:pt x="679" y="50"/>
                      </a:lnTo>
                      <a:lnTo>
                        <a:pt x="682" y="50"/>
                      </a:lnTo>
                      <a:lnTo>
                        <a:pt x="682" y="53"/>
                      </a:lnTo>
                      <a:lnTo>
                        <a:pt x="684" y="53"/>
                      </a:lnTo>
                      <a:lnTo>
                        <a:pt x="682" y="55"/>
                      </a:lnTo>
                      <a:lnTo>
                        <a:pt x="684" y="57"/>
                      </a:lnTo>
                      <a:lnTo>
                        <a:pt x="689" y="57"/>
                      </a:lnTo>
                      <a:lnTo>
                        <a:pt x="691" y="57"/>
                      </a:lnTo>
                      <a:lnTo>
                        <a:pt x="696" y="60"/>
                      </a:lnTo>
                      <a:lnTo>
                        <a:pt x="699" y="62"/>
                      </a:lnTo>
                      <a:lnTo>
                        <a:pt x="699" y="64"/>
                      </a:lnTo>
                      <a:lnTo>
                        <a:pt x="701" y="64"/>
                      </a:lnTo>
                      <a:lnTo>
                        <a:pt x="701" y="67"/>
                      </a:lnTo>
                      <a:lnTo>
                        <a:pt x="703" y="69"/>
                      </a:lnTo>
                      <a:lnTo>
                        <a:pt x="703" y="72"/>
                      </a:lnTo>
                      <a:lnTo>
                        <a:pt x="706" y="74"/>
                      </a:lnTo>
                      <a:lnTo>
                        <a:pt x="708" y="74"/>
                      </a:lnTo>
                      <a:lnTo>
                        <a:pt x="708" y="76"/>
                      </a:lnTo>
                      <a:lnTo>
                        <a:pt x="710" y="76"/>
                      </a:lnTo>
                      <a:lnTo>
                        <a:pt x="710" y="74"/>
                      </a:lnTo>
                      <a:lnTo>
                        <a:pt x="713" y="74"/>
                      </a:lnTo>
                      <a:lnTo>
                        <a:pt x="713" y="76"/>
                      </a:lnTo>
                      <a:lnTo>
                        <a:pt x="715" y="74"/>
                      </a:lnTo>
                      <a:lnTo>
                        <a:pt x="715" y="76"/>
                      </a:lnTo>
                      <a:lnTo>
                        <a:pt x="718" y="79"/>
                      </a:lnTo>
                      <a:lnTo>
                        <a:pt x="720" y="76"/>
                      </a:lnTo>
                      <a:lnTo>
                        <a:pt x="722" y="81"/>
                      </a:lnTo>
                      <a:lnTo>
                        <a:pt x="725" y="84"/>
                      </a:lnTo>
                      <a:lnTo>
                        <a:pt x="727" y="84"/>
                      </a:lnTo>
                      <a:lnTo>
                        <a:pt x="730" y="86"/>
                      </a:lnTo>
                      <a:lnTo>
                        <a:pt x="730" y="88"/>
                      </a:lnTo>
                      <a:lnTo>
                        <a:pt x="732" y="88"/>
                      </a:lnTo>
                      <a:lnTo>
                        <a:pt x="732" y="91"/>
                      </a:lnTo>
                      <a:lnTo>
                        <a:pt x="734" y="91"/>
                      </a:lnTo>
                      <a:lnTo>
                        <a:pt x="734" y="93"/>
                      </a:lnTo>
                      <a:lnTo>
                        <a:pt x="737" y="93"/>
                      </a:lnTo>
                      <a:lnTo>
                        <a:pt x="739" y="98"/>
                      </a:lnTo>
                      <a:lnTo>
                        <a:pt x="739" y="100"/>
                      </a:lnTo>
                      <a:lnTo>
                        <a:pt x="741" y="100"/>
                      </a:lnTo>
                      <a:lnTo>
                        <a:pt x="741" y="103"/>
                      </a:lnTo>
                      <a:lnTo>
                        <a:pt x="746" y="100"/>
                      </a:lnTo>
                      <a:lnTo>
                        <a:pt x="746" y="103"/>
                      </a:lnTo>
                      <a:lnTo>
                        <a:pt x="749" y="103"/>
                      </a:lnTo>
                      <a:lnTo>
                        <a:pt x="751" y="105"/>
                      </a:lnTo>
                      <a:lnTo>
                        <a:pt x="751" y="107"/>
                      </a:lnTo>
                      <a:lnTo>
                        <a:pt x="756" y="107"/>
                      </a:lnTo>
                      <a:lnTo>
                        <a:pt x="758" y="107"/>
                      </a:lnTo>
                      <a:lnTo>
                        <a:pt x="770" y="114"/>
                      </a:lnTo>
                      <a:lnTo>
                        <a:pt x="772" y="114"/>
                      </a:lnTo>
                      <a:lnTo>
                        <a:pt x="775" y="114"/>
                      </a:lnTo>
                      <a:lnTo>
                        <a:pt x="775" y="117"/>
                      </a:lnTo>
                      <a:lnTo>
                        <a:pt x="777" y="117"/>
                      </a:lnTo>
                      <a:lnTo>
                        <a:pt x="780" y="117"/>
                      </a:lnTo>
                      <a:lnTo>
                        <a:pt x="780" y="119"/>
                      </a:lnTo>
                      <a:lnTo>
                        <a:pt x="782" y="119"/>
                      </a:lnTo>
                      <a:lnTo>
                        <a:pt x="782" y="117"/>
                      </a:lnTo>
                      <a:lnTo>
                        <a:pt x="784" y="117"/>
                      </a:lnTo>
                      <a:lnTo>
                        <a:pt x="784" y="119"/>
                      </a:lnTo>
                      <a:lnTo>
                        <a:pt x="784" y="117"/>
                      </a:lnTo>
                      <a:lnTo>
                        <a:pt x="784" y="114"/>
                      </a:lnTo>
                      <a:lnTo>
                        <a:pt x="784" y="112"/>
                      </a:lnTo>
                      <a:lnTo>
                        <a:pt x="782" y="112"/>
                      </a:lnTo>
                      <a:lnTo>
                        <a:pt x="782" y="110"/>
                      </a:lnTo>
                      <a:lnTo>
                        <a:pt x="784" y="107"/>
                      </a:lnTo>
                      <a:lnTo>
                        <a:pt x="782" y="105"/>
                      </a:lnTo>
                      <a:lnTo>
                        <a:pt x="784" y="105"/>
                      </a:lnTo>
                      <a:lnTo>
                        <a:pt x="784" y="103"/>
                      </a:lnTo>
                      <a:lnTo>
                        <a:pt x="787" y="103"/>
                      </a:lnTo>
                      <a:lnTo>
                        <a:pt x="789" y="103"/>
                      </a:lnTo>
                      <a:lnTo>
                        <a:pt x="796" y="105"/>
                      </a:lnTo>
                      <a:lnTo>
                        <a:pt x="803" y="107"/>
                      </a:lnTo>
                      <a:lnTo>
                        <a:pt x="808" y="107"/>
                      </a:lnTo>
                      <a:lnTo>
                        <a:pt x="811" y="110"/>
                      </a:lnTo>
                      <a:lnTo>
                        <a:pt x="815" y="107"/>
                      </a:lnTo>
                      <a:lnTo>
                        <a:pt x="818" y="107"/>
                      </a:lnTo>
                      <a:lnTo>
                        <a:pt x="818" y="110"/>
                      </a:lnTo>
                      <a:lnTo>
                        <a:pt x="823" y="110"/>
                      </a:lnTo>
                      <a:lnTo>
                        <a:pt x="823" y="107"/>
                      </a:lnTo>
                      <a:lnTo>
                        <a:pt x="827" y="110"/>
                      </a:lnTo>
                      <a:lnTo>
                        <a:pt x="830" y="110"/>
                      </a:lnTo>
                      <a:lnTo>
                        <a:pt x="832" y="110"/>
                      </a:lnTo>
                      <a:lnTo>
                        <a:pt x="834" y="110"/>
                      </a:lnTo>
                      <a:lnTo>
                        <a:pt x="837" y="110"/>
                      </a:lnTo>
                      <a:lnTo>
                        <a:pt x="842" y="112"/>
                      </a:lnTo>
                      <a:lnTo>
                        <a:pt x="846" y="112"/>
                      </a:lnTo>
                      <a:lnTo>
                        <a:pt x="846" y="114"/>
                      </a:lnTo>
                      <a:lnTo>
                        <a:pt x="849" y="114"/>
                      </a:lnTo>
                      <a:lnTo>
                        <a:pt x="849" y="112"/>
                      </a:lnTo>
                      <a:lnTo>
                        <a:pt x="851" y="112"/>
                      </a:lnTo>
                      <a:lnTo>
                        <a:pt x="854" y="114"/>
                      </a:lnTo>
                      <a:lnTo>
                        <a:pt x="858" y="114"/>
                      </a:lnTo>
                      <a:lnTo>
                        <a:pt x="861" y="114"/>
                      </a:lnTo>
                      <a:lnTo>
                        <a:pt x="863" y="114"/>
                      </a:lnTo>
                      <a:lnTo>
                        <a:pt x="865" y="114"/>
                      </a:lnTo>
                      <a:lnTo>
                        <a:pt x="870" y="114"/>
                      </a:lnTo>
                      <a:lnTo>
                        <a:pt x="870" y="112"/>
                      </a:lnTo>
                      <a:lnTo>
                        <a:pt x="873" y="112"/>
                      </a:lnTo>
                      <a:lnTo>
                        <a:pt x="880" y="110"/>
                      </a:lnTo>
                      <a:lnTo>
                        <a:pt x="880" y="112"/>
                      </a:lnTo>
                      <a:lnTo>
                        <a:pt x="882" y="112"/>
                      </a:lnTo>
                      <a:lnTo>
                        <a:pt x="887" y="107"/>
                      </a:lnTo>
                      <a:lnTo>
                        <a:pt x="889" y="107"/>
                      </a:lnTo>
                      <a:lnTo>
                        <a:pt x="889" y="105"/>
                      </a:lnTo>
                      <a:lnTo>
                        <a:pt x="889" y="100"/>
                      </a:lnTo>
                      <a:lnTo>
                        <a:pt x="892" y="100"/>
                      </a:lnTo>
                      <a:lnTo>
                        <a:pt x="892" y="98"/>
                      </a:lnTo>
                      <a:lnTo>
                        <a:pt x="894" y="98"/>
                      </a:lnTo>
                      <a:lnTo>
                        <a:pt x="896" y="98"/>
                      </a:lnTo>
                      <a:lnTo>
                        <a:pt x="899" y="95"/>
                      </a:lnTo>
                      <a:lnTo>
                        <a:pt x="904" y="98"/>
                      </a:lnTo>
                      <a:lnTo>
                        <a:pt x="911" y="100"/>
                      </a:lnTo>
                      <a:lnTo>
                        <a:pt x="913" y="98"/>
                      </a:lnTo>
                      <a:lnTo>
                        <a:pt x="920" y="100"/>
                      </a:lnTo>
                      <a:lnTo>
                        <a:pt x="932" y="103"/>
                      </a:lnTo>
                      <a:lnTo>
                        <a:pt x="932" y="105"/>
                      </a:lnTo>
                      <a:lnTo>
                        <a:pt x="939" y="107"/>
                      </a:lnTo>
                      <a:lnTo>
                        <a:pt x="944" y="105"/>
                      </a:lnTo>
                      <a:lnTo>
                        <a:pt x="947" y="103"/>
                      </a:lnTo>
                      <a:lnTo>
                        <a:pt x="947" y="93"/>
                      </a:lnTo>
                      <a:lnTo>
                        <a:pt x="949" y="88"/>
                      </a:lnTo>
                      <a:lnTo>
                        <a:pt x="951" y="88"/>
                      </a:lnTo>
                      <a:lnTo>
                        <a:pt x="956" y="91"/>
                      </a:lnTo>
                      <a:lnTo>
                        <a:pt x="958" y="91"/>
                      </a:lnTo>
                      <a:lnTo>
                        <a:pt x="958" y="93"/>
                      </a:lnTo>
                      <a:lnTo>
                        <a:pt x="961" y="93"/>
                      </a:lnTo>
                      <a:lnTo>
                        <a:pt x="961" y="98"/>
                      </a:lnTo>
                      <a:lnTo>
                        <a:pt x="961" y="100"/>
                      </a:lnTo>
                      <a:lnTo>
                        <a:pt x="961" y="103"/>
                      </a:lnTo>
                      <a:lnTo>
                        <a:pt x="966" y="103"/>
                      </a:lnTo>
                      <a:lnTo>
                        <a:pt x="968" y="103"/>
                      </a:lnTo>
                      <a:lnTo>
                        <a:pt x="970" y="103"/>
                      </a:lnTo>
                      <a:lnTo>
                        <a:pt x="973" y="105"/>
                      </a:lnTo>
                      <a:lnTo>
                        <a:pt x="975" y="105"/>
                      </a:lnTo>
                      <a:lnTo>
                        <a:pt x="980" y="105"/>
                      </a:lnTo>
                      <a:lnTo>
                        <a:pt x="982" y="103"/>
                      </a:lnTo>
                      <a:lnTo>
                        <a:pt x="985" y="103"/>
                      </a:lnTo>
                      <a:lnTo>
                        <a:pt x="987" y="100"/>
                      </a:lnTo>
                      <a:lnTo>
                        <a:pt x="989" y="98"/>
                      </a:lnTo>
                      <a:lnTo>
                        <a:pt x="992" y="98"/>
                      </a:lnTo>
                      <a:lnTo>
                        <a:pt x="994" y="95"/>
                      </a:lnTo>
                      <a:lnTo>
                        <a:pt x="997" y="93"/>
                      </a:lnTo>
                      <a:lnTo>
                        <a:pt x="997" y="91"/>
                      </a:lnTo>
                      <a:lnTo>
                        <a:pt x="997" y="88"/>
                      </a:lnTo>
                      <a:lnTo>
                        <a:pt x="997" y="84"/>
                      </a:lnTo>
                      <a:lnTo>
                        <a:pt x="997" y="81"/>
                      </a:lnTo>
                      <a:lnTo>
                        <a:pt x="1006" y="81"/>
                      </a:lnTo>
                      <a:lnTo>
                        <a:pt x="1009" y="79"/>
                      </a:lnTo>
                      <a:lnTo>
                        <a:pt x="1011" y="81"/>
                      </a:lnTo>
                      <a:lnTo>
                        <a:pt x="1013" y="81"/>
                      </a:lnTo>
                      <a:lnTo>
                        <a:pt x="1016" y="84"/>
                      </a:lnTo>
                      <a:lnTo>
                        <a:pt x="1018" y="84"/>
                      </a:lnTo>
                      <a:lnTo>
                        <a:pt x="1018" y="86"/>
                      </a:lnTo>
                      <a:lnTo>
                        <a:pt x="1020" y="86"/>
                      </a:lnTo>
                      <a:lnTo>
                        <a:pt x="1025" y="86"/>
                      </a:lnTo>
                      <a:lnTo>
                        <a:pt x="1025" y="88"/>
                      </a:lnTo>
                      <a:lnTo>
                        <a:pt x="1028" y="88"/>
                      </a:lnTo>
                      <a:lnTo>
                        <a:pt x="1035" y="88"/>
                      </a:lnTo>
                      <a:lnTo>
                        <a:pt x="1044" y="91"/>
                      </a:lnTo>
                      <a:lnTo>
                        <a:pt x="1051" y="93"/>
                      </a:lnTo>
                      <a:lnTo>
                        <a:pt x="1054" y="93"/>
                      </a:lnTo>
                      <a:lnTo>
                        <a:pt x="1056" y="93"/>
                      </a:lnTo>
                      <a:lnTo>
                        <a:pt x="1059" y="91"/>
                      </a:lnTo>
                      <a:lnTo>
                        <a:pt x="1071" y="81"/>
                      </a:lnTo>
                      <a:lnTo>
                        <a:pt x="1085" y="100"/>
                      </a:lnTo>
                      <a:lnTo>
                        <a:pt x="1085" y="103"/>
                      </a:lnTo>
                      <a:lnTo>
                        <a:pt x="1087" y="103"/>
                      </a:lnTo>
                      <a:lnTo>
                        <a:pt x="1085" y="100"/>
                      </a:lnTo>
                      <a:lnTo>
                        <a:pt x="1087" y="100"/>
                      </a:lnTo>
                      <a:lnTo>
                        <a:pt x="1087" y="98"/>
                      </a:lnTo>
                      <a:lnTo>
                        <a:pt x="1087" y="95"/>
                      </a:lnTo>
                      <a:lnTo>
                        <a:pt x="1087" y="93"/>
                      </a:lnTo>
                      <a:lnTo>
                        <a:pt x="1087" y="91"/>
                      </a:lnTo>
                      <a:lnTo>
                        <a:pt x="1092" y="88"/>
                      </a:lnTo>
                      <a:lnTo>
                        <a:pt x="1094" y="86"/>
                      </a:lnTo>
                      <a:lnTo>
                        <a:pt x="1094" y="84"/>
                      </a:lnTo>
                      <a:lnTo>
                        <a:pt x="1097" y="84"/>
                      </a:lnTo>
                      <a:lnTo>
                        <a:pt x="1099" y="84"/>
                      </a:lnTo>
                      <a:lnTo>
                        <a:pt x="1102" y="84"/>
                      </a:lnTo>
                      <a:lnTo>
                        <a:pt x="1106" y="84"/>
                      </a:lnTo>
                      <a:lnTo>
                        <a:pt x="1109" y="84"/>
                      </a:lnTo>
                      <a:lnTo>
                        <a:pt x="1109" y="86"/>
                      </a:lnTo>
                      <a:lnTo>
                        <a:pt x="1111" y="86"/>
                      </a:lnTo>
                      <a:lnTo>
                        <a:pt x="1111" y="88"/>
                      </a:lnTo>
                      <a:lnTo>
                        <a:pt x="1113" y="88"/>
                      </a:lnTo>
                      <a:lnTo>
                        <a:pt x="1113" y="86"/>
                      </a:lnTo>
                      <a:lnTo>
                        <a:pt x="1116" y="88"/>
                      </a:lnTo>
                      <a:lnTo>
                        <a:pt x="1116" y="86"/>
                      </a:lnTo>
                      <a:lnTo>
                        <a:pt x="1118" y="86"/>
                      </a:lnTo>
                      <a:lnTo>
                        <a:pt x="1118" y="84"/>
                      </a:lnTo>
                      <a:lnTo>
                        <a:pt x="1118" y="81"/>
                      </a:lnTo>
                      <a:lnTo>
                        <a:pt x="1121" y="84"/>
                      </a:lnTo>
                      <a:lnTo>
                        <a:pt x="1121" y="81"/>
                      </a:lnTo>
                      <a:lnTo>
                        <a:pt x="1123" y="81"/>
                      </a:lnTo>
                      <a:lnTo>
                        <a:pt x="1125" y="81"/>
                      </a:lnTo>
                      <a:lnTo>
                        <a:pt x="1125" y="79"/>
                      </a:lnTo>
                      <a:lnTo>
                        <a:pt x="1125" y="81"/>
                      </a:lnTo>
                      <a:lnTo>
                        <a:pt x="1125" y="79"/>
                      </a:lnTo>
                      <a:lnTo>
                        <a:pt x="1128" y="79"/>
                      </a:lnTo>
                      <a:lnTo>
                        <a:pt x="1130" y="76"/>
                      </a:lnTo>
                      <a:lnTo>
                        <a:pt x="1133" y="76"/>
                      </a:lnTo>
                      <a:lnTo>
                        <a:pt x="1133" y="74"/>
                      </a:lnTo>
                      <a:lnTo>
                        <a:pt x="1135" y="74"/>
                      </a:lnTo>
                      <a:lnTo>
                        <a:pt x="1135" y="72"/>
                      </a:lnTo>
                      <a:lnTo>
                        <a:pt x="1137" y="72"/>
                      </a:lnTo>
                      <a:lnTo>
                        <a:pt x="1137" y="69"/>
                      </a:lnTo>
                      <a:lnTo>
                        <a:pt x="1137" y="72"/>
                      </a:lnTo>
                      <a:lnTo>
                        <a:pt x="1140" y="72"/>
                      </a:lnTo>
                      <a:lnTo>
                        <a:pt x="1140" y="69"/>
                      </a:lnTo>
                      <a:lnTo>
                        <a:pt x="1140" y="67"/>
                      </a:lnTo>
                      <a:lnTo>
                        <a:pt x="1142" y="64"/>
                      </a:lnTo>
                      <a:lnTo>
                        <a:pt x="1144" y="67"/>
                      </a:lnTo>
                      <a:lnTo>
                        <a:pt x="1147" y="67"/>
                      </a:lnTo>
                      <a:lnTo>
                        <a:pt x="1149" y="72"/>
                      </a:lnTo>
                      <a:lnTo>
                        <a:pt x="1154" y="72"/>
                      </a:lnTo>
                      <a:lnTo>
                        <a:pt x="1156" y="74"/>
                      </a:lnTo>
                      <a:lnTo>
                        <a:pt x="1161" y="76"/>
                      </a:lnTo>
                      <a:lnTo>
                        <a:pt x="1164" y="76"/>
                      </a:lnTo>
                      <a:lnTo>
                        <a:pt x="1166" y="74"/>
                      </a:lnTo>
                      <a:lnTo>
                        <a:pt x="1168" y="74"/>
                      </a:lnTo>
                      <a:lnTo>
                        <a:pt x="1171" y="72"/>
                      </a:lnTo>
                      <a:lnTo>
                        <a:pt x="1173" y="72"/>
                      </a:lnTo>
                      <a:lnTo>
                        <a:pt x="1175" y="72"/>
                      </a:lnTo>
                      <a:lnTo>
                        <a:pt x="1183" y="72"/>
                      </a:lnTo>
                      <a:lnTo>
                        <a:pt x="1185" y="72"/>
                      </a:lnTo>
                      <a:lnTo>
                        <a:pt x="1185" y="74"/>
                      </a:lnTo>
                      <a:lnTo>
                        <a:pt x="1190" y="79"/>
                      </a:lnTo>
                      <a:lnTo>
                        <a:pt x="1187" y="79"/>
                      </a:lnTo>
                      <a:lnTo>
                        <a:pt x="1187" y="81"/>
                      </a:lnTo>
                      <a:lnTo>
                        <a:pt x="1187" y="84"/>
                      </a:lnTo>
                      <a:lnTo>
                        <a:pt x="1190" y="86"/>
                      </a:lnTo>
                      <a:lnTo>
                        <a:pt x="1190" y="88"/>
                      </a:lnTo>
                      <a:lnTo>
                        <a:pt x="1187" y="91"/>
                      </a:lnTo>
                      <a:lnTo>
                        <a:pt x="1190" y="93"/>
                      </a:lnTo>
                      <a:lnTo>
                        <a:pt x="1187" y="93"/>
                      </a:lnTo>
                      <a:lnTo>
                        <a:pt x="1187" y="95"/>
                      </a:lnTo>
                      <a:lnTo>
                        <a:pt x="1187" y="98"/>
                      </a:lnTo>
                      <a:lnTo>
                        <a:pt x="1187" y="100"/>
                      </a:lnTo>
                      <a:lnTo>
                        <a:pt x="1190" y="100"/>
                      </a:lnTo>
                      <a:lnTo>
                        <a:pt x="1190" y="103"/>
                      </a:lnTo>
                      <a:lnTo>
                        <a:pt x="1192" y="103"/>
                      </a:lnTo>
                      <a:lnTo>
                        <a:pt x="1195" y="103"/>
                      </a:lnTo>
                      <a:lnTo>
                        <a:pt x="1197" y="103"/>
                      </a:lnTo>
                      <a:lnTo>
                        <a:pt x="1199" y="103"/>
                      </a:lnTo>
                      <a:lnTo>
                        <a:pt x="1202" y="105"/>
                      </a:lnTo>
                      <a:lnTo>
                        <a:pt x="1209" y="105"/>
                      </a:lnTo>
                      <a:lnTo>
                        <a:pt x="1209" y="107"/>
                      </a:lnTo>
                      <a:lnTo>
                        <a:pt x="1206" y="114"/>
                      </a:lnTo>
                      <a:lnTo>
                        <a:pt x="1209" y="119"/>
                      </a:lnTo>
                      <a:lnTo>
                        <a:pt x="1211" y="119"/>
                      </a:lnTo>
                      <a:lnTo>
                        <a:pt x="1209" y="124"/>
                      </a:lnTo>
                      <a:lnTo>
                        <a:pt x="1209" y="126"/>
                      </a:lnTo>
                      <a:lnTo>
                        <a:pt x="1209" y="129"/>
                      </a:lnTo>
                      <a:lnTo>
                        <a:pt x="1209" y="136"/>
                      </a:lnTo>
                      <a:lnTo>
                        <a:pt x="1218" y="138"/>
                      </a:lnTo>
                      <a:lnTo>
                        <a:pt x="1218" y="143"/>
                      </a:lnTo>
                      <a:lnTo>
                        <a:pt x="1221" y="143"/>
                      </a:lnTo>
                      <a:lnTo>
                        <a:pt x="1221" y="145"/>
                      </a:lnTo>
                      <a:lnTo>
                        <a:pt x="1221" y="148"/>
                      </a:lnTo>
                      <a:lnTo>
                        <a:pt x="1218" y="145"/>
                      </a:lnTo>
                      <a:lnTo>
                        <a:pt x="1218" y="148"/>
                      </a:lnTo>
                      <a:lnTo>
                        <a:pt x="1218" y="150"/>
                      </a:lnTo>
                      <a:lnTo>
                        <a:pt x="1218" y="153"/>
                      </a:lnTo>
                      <a:lnTo>
                        <a:pt x="1218" y="155"/>
                      </a:lnTo>
                      <a:lnTo>
                        <a:pt x="1218" y="157"/>
                      </a:lnTo>
                      <a:lnTo>
                        <a:pt x="1216" y="160"/>
                      </a:lnTo>
                      <a:lnTo>
                        <a:pt x="1216" y="162"/>
                      </a:lnTo>
                      <a:lnTo>
                        <a:pt x="1218" y="162"/>
                      </a:lnTo>
                      <a:lnTo>
                        <a:pt x="1218" y="165"/>
                      </a:lnTo>
                      <a:lnTo>
                        <a:pt x="1218" y="167"/>
                      </a:lnTo>
                      <a:lnTo>
                        <a:pt x="1218" y="169"/>
                      </a:lnTo>
                      <a:lnTo>
                        <a:pt x="1216" y="172"/>
                      </a:lnTo>
                      <a:lnTo>
                        <a:pt x="1214" y="172"/>
                      </a:lnTo>
                      <a:lnTo>
                        <a:pt x="1214" y="174"/>
                      </a:lnTo>
                      <a:lnTo>
                        <a:pt x="1211" y="179"/>
                      </a:lnTo>
                      <a:lnTo>
                        <a:pt x="1209" y="179"/>
                      </a:lnTo>
                      <a:lnTo>
                        <a:pt x="1209" y="181"/>
                      </a:lnTo>
                      <a:lnTo>
                        <a:pt x="1206" y="186"/>
                      </a:lnTo>
                      <a:lnTo>
                        <a:pt x="1202" y="186"/>
                      </a:lnTo>
                      <a:lnTo>
                        <a:pt x="1202" y="188"/>
                      </a:lnTo>
                      <a:lnTo>
                        <a:pt x="1202" y="191"/>
                      </a:lnTo>
                      <a:lnTo>
                        <a:pt x="1202" y="193"/>
                      </a:lnTo>
                      <a:lnTo>
                        <a:pt x="1199" y="193"/>
                      </a:lnTo>
                      <a:lnTo>
                        <a:pt x="1197" y="196"/>
                      </a:lnTo>
                      <a:lnTo>
                        <a:pt x="1197" y="198"/>
                      </a:lnTo>
                      <a:lnTo>
                        <a:pt x="1195" y="198"/>
                      </a:lnTo>
                      <a:lnTo>
                        <a:pt x="1192" y="200"/>
                      </a:lnTo>
                      <a:lnTo>
                        <a:pt x="1195" y="200"/>
                      </a:lnTo>
                      <a:lnTo>
                        <a:pt x="1197" y="203"/>
                      </a:lnTo>
                      <a:lnTo>
                        <a:pt x="1199" y="205"/>
                      </a:lnTo>
                      <a:lnTo>
                        <a:pt x="1204" y="205"/>
                      </a:lnTo>
                      <a:lnTo>
                        <a:pt x="1206" y="207"/>
                      </a:lnTo>
                      <a:lnTo>
                        <a:pt x="1211" y="210"/>
                      </a:lnTo>
                      <a:lnTo>
                        <a:pt x="1211" y="207"/>
                      </a:lnTo>
                      <a:lnTo>
                        <a:pt x="1214" y="210"/>
                      </a:lnTo>
                      <a:lnTo>
                        <a:pt x="1218" y="210"/>
                      </a:lnTo>
                      <a:lnTo>
                        <a:pt x="1221" y="212"/>
                      </a:lnTo>
                      <a:lnTo>
                        <a:pt x="1223" y="215"/>
                      </a:lnTo>
                      <a:lnTo>
                        <a:pt x="1228" y="215"/>
                      </a:lnTo>
                      <a:lnTo>
                        <a:pt x="1230" y="217"/>
                      </a:lnTo>
                      <a:lnTo>
                        <a:pt x="1235" y="217"/>
                      </a:lnTo>
                      <a:lnTo>
                        <a:pt x="1240" y="217"/>
                      </a:lnTo>
                      <a:lnTo>
                        <a:pt x="1242" y="217"/>
                      </a:lnTo>
                      <a:lnTo>
                        <a:pt x="1249" y="222"/>
                      </a:lnTo>
                      <a:lnTo>
                        <a:pt x="1252" y="222"/>
                      </a:lnTo>
                      <a:lnTo>
                        <a:pt x="1254" y="224"/>
                      </a:lnTo>
                      <a:lnTo>
                        <a:pt x="1254" y="229"/>
                      </a:lnTo>
                      <a:lnTo>
                        <a:pt x="1259" y="236"/>
                      </a:lnTo>
                      <a:lnTo>
                        <a:pt x="1261" y="238"/>
                      </a:lnTo>
                      <a:lnTo>
                        <a:pt x="1264" y="241"/>
                      </a:lnTo>
                      <a:lnTo>
                        <a:pt x="1264" y="243"/>
                      </a:lnTo>
                      <a:lnTo>
                        <a:pt x="1269" y="246"/>
                      </a:lnTo>
                      <a:lnTo>
                        <a:pt x="1271" y="248"/>
                      </a:lnTo>
                      <a:lnTo>
                        <a:pt x="1273" y="248"/>
                      </a:lnTo>
                      <a:lnTo>
                        <a:pt x="1278" y="253"/>
                      </a:lnTo>
                      <a:lnTo>
                        <a:pt x="1280" y="253"/>
                      </a:lnTo>
                      <a:lnTo>
                        <a:pt x="1280" y="255"/>
                      </a:lnTo>
                      <a:lnTo>
                        <a:pt x="1285" y="257"/>
                      </a:lnTo>
                      <a:lnTo>
                        <a:pt x="1288" y="257"/>
                      </a:lnTo>
                      <a:lnTo>
                        <a:pt x="1290" y="255"/>
                      </a:lnTo>
                      <a:lnTo>
                        <a:pt x="1292" y="255"/>
                      </a:lnTo>
                      <a:lnTo>
                        <a:pt x="1295" y="255"/>
                      </a:lnTo>
                      <a:lnTo>
                        <a:pt x="1297" y="255"/>
                      </a:lnTo>
                      <a:lnTo>
                        <a:pt x="1297" y="257"/>
                      </a:lnTo>
                      <a:lnTo>
                        <a:pt x="1300" y="257"/>
                      </a:lnTo>
                      <a:lnTo>
                        <a:pt x="1300" y="260"/>
                      </a:lnTo>
                      <a:lnTo>
                        <a:pt x="1302" y="262"/>
                      </a:lnTo>
                      <a:lnTo>
                        <a:pt x="1304" y="262"/>
                      </a:lnTo>
                      <a:lnTo>
                        <a:pt x="1307" y="262"/>
                      </a:lnTo>
                      <a:lnTo>
                        <a:pt x="1307" y="260"/>
                      </a:lnTo>
                      <a:lnTo>
                        <a:pt x="1309" y="260"/>
                      </a:lnTo>
                      <a:lnTo>
                        <a:pt x="1311" y="260"/>
                      </a:lnTo>
                      <a:lnTo>
                        <a:pt x="1314" y="260"/>
                      </a:lnTo>
                      <a:lnTo>
                        <a:pt x="1314" y="262"/>
                      </a:lnTo>
                      <a:lnTo>
                        <a:pt x="1316" y="262"/>
                      </a:lnTo>
                      <a:lnTo>
                        <a:pt x="1319" y="265"/>
                      </a:lnTo>
                      <a:lnTo>
                        <a:pt x="1321" y="265"/>
                      </a:lnTo>
                      <a:lnTo>
                        <a:pt x="1323" y="260"/>
                      </a:lnTo>
                      <a:lnTo>
                        <a:pt x="1326" y="262"/>
                      </a:lnTo>
                      <a:lnTo>
                        <a:pt x="1328" y="260"/>
                      </a:lnTo>
                      <a:lnTo>
                        <a:pt x="1328" y="262"/>
                      </a:lnTo>
                      <a:lnTo>
                        <a:pt x="1331" y="262"/>
                      </a:lnTo>
                      <a:lnTo>
                        <a:pt x="1331" y="265"/>
                      </a:lnTo>
                      <a:lnTo>
                        <a:pt x="1331" y="267"/>
                      </a:lnTo>
                      <a:lnTo>
                        <a:pt x="1328" y="269"/>
                      </a:lnTo>
                      <a:lnTo>
                        <a:pt x="1328" y="272"/>
                      </a:lnTo>
                      <a:lnTo>
                        <a:pt x="1326" y="277"/>
                      </a:lnTo>
                      <a:lnTo>
                        <a:pt x="1326" y="279"/>
                      </a:lnTo>
                      <a:lnTo>
                        <a:pt x="1326" y="284"/>
                      </a:lnTo>
                      <a:lnTo>
                        <a:pt x="1323" y="293"/>
                      </a:lnTo>
                      <a:lnTo>
                        <a:pt x="1326" y="296"/>
                      </a:lnTo>
                      <a:lnTo>
                        <a:pt x="1326" y="300"/>
                      </a:lnTo>
                      <a:lnTo>
                        <a:pt x="1328" y="305"/>
                      </a:lnTo>
                      <a:lnTo>
                        <a:pt x="1326" y="308"/>
                      </a:lnTo>
                      <a:lnTo>
                        <a:pt x="1323" y="310"/>
                      </a:lnTo>
                      <a:lnTo>
                        <a:pt x="1323" y="312"/>
                      </a:lnTo>
                      <a:lnTo>
                        <a:pt x="1323" y="315"/>
                      </a:lnTo>
                      <a:lnTo>
                        <a:pt x="1323" y="317"/>
                      </a:lnTo>
                      <a:lnTo>
                        <a:pt x="1323" y="319"/>
                      </a:lnTo>
                      <a:lnTo>
                        <a:pt x="1323" y="324"/>
                      </a:lnTo>
                      <a:lnTo>
                        <a:pt x="1326" y="329"/>
                      </a:lnTo>
                      <a:lnTo>
                        <a:pt x="1328" y="329"/>
                      </a:lnTo>
                      <a:lnTo>
                        <a:pt x="1328" y="331"/>
                      </a:lnTo>
                      <a:lnTo>
                        <a:pt x="1331" y="334"/>
                      </a:lnTo>
                      <a:lnTo>
                        <a:pt x="1331" y="336"/>
                      </a:lnTo>
                      <a:lnTo>
                        <a:pt x="1331" y="339"/>
                      </a:lnTo>
                      <a:lnTo>
                        <a:pt x="1333" y="339"/>
                      </a:lnTo>
                      <a:lnTo>
                        <a:pt x="1333" y="341"/>
                      </a:lnTo>
                      <a:lnTo>
                        <a:pt x="1335" y="343"/>
                      </a:lnTo>
                      <a:lnTo>
                        <a:pt x="1338" y="346"/>
                      </a:lnTo>
                      <a:lnTo>
                        <a:pt x="1338" y="348"/>
                      </a:lnTo>
                      <a:lnTo>
                        <a:pt x="1342" y="355"/>
                      </a:lnTo>
                      <a:lnTo>
                        <a:pt x="1357" y="377"/>
                      </a:lnTo>
                      <a:lnTo>
                        <a:pt x="1359" y="379"/>
                      </a:lnTo>
                      <a:lnTo>
                        <a:pt x="1362" y="381"/>
                      </a:lnTo>
                      <a:lnTo>
                        <a:pt x="1364" y="389"/>
                      </a:lnTo>
                      <a:lnTo>
                        <a:pt x="1373" y="396"/>
                      </a:lnTo>
                      <a:lnTo>
                        <a:pt x="1371" y="389"/>
                      </a:lnTo>
                      <a:lnTo>
                        <a:pt x="1376" y="389"/>
                      </a:lnTo>
                      <a:lnTo>
                        <a:pt x="1381" y="391"/>
                      </a:lnTo>
                      <a:lnTo>
                        <a:pt x="1390" y="391"/>
                      </a:lnTo>
                      <a:lnTo>
                        <a:pt x="1397" y="398"/>
                      </a:lnTo>
                      <a:lnTo>
                        <a:pt x="1407" y="403"/>
                      </a:lnTo>
                      <a:lnTo>
                        <a:pt x="1416" y="412"/>
                      </a:lnTo>
                      <a:lnTo>
                        <a:pt x="1414" y="417"/>
                      </a:lnTo>
                      <a:lnTo>
                        <a:pt x="1412" y="417"/>
                      </a:lnTo>
                      <a:lnTo>
                        <a:pt x="1409" y="417"/>
                      </a:lnTo>
                      <a:lnTo>
                        <a:pt x="1407" y="420"/>
                      </a:lnTo>
                      <a:lnTo>
                        <a:pt x="1404" y="424"/>
                      </a:lnTo>
                      <a:lnTo>
                        <a:pt x="1400" y="427"/>
                      </a:lnTo>
                      <a:lnTo>
                        <a:pt x="1397" y="434"/>
                      </a:lnTo>
                      <a:lnTo>
                        <a:pt x="1395" y="436"/>
                      </a:lnTo>
                      <a:lnTo>
                        <a:pt x="1390" y="441"/>
                      </a:lnTo>
                      <a:lnTo>
                        <a:pt x="1388" y="443"/>
                      </a:lnTo>
                      <a:lnTo>
                        <a:pt x="1385" y="446"/>
                      </a:lnTo>
                      <a:lnTo>
                        <a:pt x="1385" y="448"/>
                      </a:lnTo>
                      <a:lnTo>
                        <a:pt x="1383" y="451"/>
                      </a:lnTo>
                      <a:lnTo>
                        <a:pt x="1383" y="453"/>
                      </a:lnTo>
                      <a:lnTo>
                        <a:pt x="1381" y="455"/>
                      </a:lnTo>
                      <a:lnTo>
                        <a:pt x="1378" y="455"/>
                      </a:lnTo>
                      <a:lnTo>
                        <a:pt x="1376" y="460"/>
                      </a:lnTo>
                      <a:lnTo>
                        <a:pt x="1371" y="472"/>
                      </a:lnTo>
                      <a:lnTo>
                        <a:pt x="1373" y="474"/>
                      </a:lnTo>
                      <a:lnTo>
                        <a:pt x="1373" y="479"/>
                      </a:lnTo>
                      <a:lnTo>
                        <a:pt x="1373" y="482"/>
                      </a:lnTo>
                      <a:lnTo>
                        <a:pt x="1371" y="489"/>
                      </a:lnTo>
                      <a:lnTo>
                        <a:pt x="1369" y="493"/>
                      </a:lnTo>
                      <a:lnTo>
                        <a:pt x="1369" y="496"/>
                      </a:lnTo>
                      <a:lnTo>
                        <a:pt x="1369" y="498"/>
                      </a:lnTo>
                      <a:lnTo>
                        <a:pt x="1369" y="505"/>
                      </a:lnTo>
                      <a:lnTo>
                        <a:pt x="1366" y="505"/>
                      </a:lnTo>
                      <a:lnTo>
                        <a:pt x="1366" y="508"/>
                      </a:lnTo>
                      <a:lnTo>
                        <a:pt x="1364" y="510"/>
                      </a:lnTo>
                      <a:lnTo>
                        <a:pt x="1364" y="513"/>
                      </a:lnTo>
                      <a:lnTo>
                        <a:pt x="1362" y="515"/>
                      </a:lnTo>
                      <a:lnTo>
                        <a:pt x="1362" y="517"/>
                      </a:lnTo>
                      <a:lnTo>
                        <a:pt x="1362" y="522"/>
                      </a:lnTo>
                      <a:lnTo>
                        <a:pt x="1359" y="522"/>
                      </a:lnTo>
                      <a:lnTo>
                        <a:pt x="1359" y="524"/>
                      </a:lnTo>
                      <a:lnTo>
                        <a:pt x="1357" y="524"/>
                      </a:lnTo>
                      <a:lnTo>
                        <a:pt x="1357" y="527"/>
                      </a:lnTo>
                      <a:lnTo>
                        <a:pt x="1354" y="527"/>
                      </a:lnTo>
                      <a:lnTo>
                        <a:pt x="1352" y="529"/>
                      </a:lnTo>
                      <a:lnTo>
                        <a:pt x="1352" y="534"/>
                      </a:lnTo>
                      <a:lnTo>
                        <a:pt x="1352" y="539"/>
                      </a:lnTo>
                      <a:lnTo>
                        <a:pt x="1354" y="541"/>
                      </a:lnTo>
                      <a:lnTo>
                        <a:pt x="1352" y="541"/>
                      </a:lnTo>
                      <a:lnTo>
                        <a:pt x="1352" y="543"/>
                      </a:lnTo>
                      <a:lnTo>
                        <a:pt x="1350" y="546"/>
                      </a:lnTo>
                      <a:lnTo>
                        <a:pt x="1347" y="543"/>
                      </a:lnTo>
                      <a:lnTo>
                        <a:pt x="1345" y="543"/>
                      </a:lnTo>
                      <a:lnTo>
                        <a:pt x="1342" y="546"/>
                      </a:lnTo>
                      <a:lnTo>
                        <a:pt x="1340" y="548"/>
                      </a:lnTo>
                      <a:lnTo>
                        <a:pt x="1340" y="551"/>
                      </a:lnTo>
                      <a:lnTo>
                        <a:pt x="1338" y="551"/>
                      </a:lnTo>
                      <a:lnTo>
                        <a:pt x="1338" y="553"/>
                      </a:lnTo>
                      <a:lnTo>
                        <a:pt x="1335" y="555"/>
                      </a:lnTo>
                      <a:lnTo>
                        <a:pt x="1333" y="555"/>
                      </a:lnTo>
                      <a:lnTo>
                        <a:pt x="1331" y="558"/>
                      </a:lnTo>
                      <a:lnTo>
                        <a:pt x="1331" y="560"/>
                      </a:lnTo>
                      <a:lnTo>
                        <a:pt x="1328" y="560"/>
                      </a:lnTo>
                      <a:lnTo>
                        <a:pt x="1328" y="563"/>
                      </a:lnTo>
                      <a:lnTo>
                        <a:pt x="1328" y="565"/>
                      </a:lnTo>
                      <a:lnTo>
                        <a:pt x="1328" y="567"/>
                      </a:lnTo>
                      <a:lnTo>
                        <a:pt x="1328" y="570"/>
                      </a:lnTo>
                      <a:lnTo>
                        <a:pt x="1331" y="572"/>
                      </a:lnTo>
                      <a:lnTo>
                        <a:pt x="1328" y="572"/>
                      </a:lnTo>
                      <a:lnTo>
                        <a:pt x="1328" y="574"/>
                      </a:lnTo>
                      <a:lnTo>
                        <a:pt x="1326" y="574"/>
                      </a:lnTo>
                      <a:lnTo>
                        <a:pt x="1323" y="574"/>
                      </a:lnTo>
                      <a:lnTo>
                        <a:pt x="1323" y="577"/>
                      </a:lnTo>
                      <a:lnTo>
                        <a:pt x="1321" y="577"/>
                      </a:lnTo>
                      <a:lnTo>
                        <a:pt x="1319" y="579"/>
                      </a:lnTo>
                      <a:lnTo>
                        <a:pt x="1319" y="582"/>
                      </a:lnTo>
                      <a:lnTo>
                        <a:pt x="1316" y="582"/>
                      </a:lnTo>
                      <a:lnTo>
                        <a:pt x="1314" y="584"/>
                      </a:lnTo>
                      <a:lnTo>
                        <a:pt x="1314" y="586"/>
                      </a:lnTo>
                      <a:lnTo>
                        <a:pt x="1314" y="589"/>
                      </a:lnTo>
                      <a:lnTo>
                        <a:pt x="1314" y="591"/>
                      </a:lnTo>
                      <a:lnTo>
                        <a:pt x="1314" y="594"/>
                      </a:lnTo>
                      <a:lnTo>
                        <a:pt x="1311" y="594"/>
                      </a:lnTo>
                      <a:lnTo>
                        <a:pt x="1311" y="596"/>
                      </a:lnTo>
                      <a:lnTo>
                        <a:pt x="1309" y="596"/>
                      </a:lnTo>
                      <a:lnTo>
                        <a:pt x="1307" y="596"/>
                      </a:lnTo>
                      <a:lnTo>
                        <a:pt x="1304" y="598"/>
                      </a:lnTo>
                      <a:lnTo>
                        <a:pt x="1302" y="598"/>
                      </a:lnTo>
                      <a:lnTo>
                        <a:pt x="1304" y="601"/>
                      </a:lnTo>
                      <a:lnTo>
                        <a:pt x="1302" y="603"/>
                      </a:lnTo>
                      <a:lnTo>
                        <a:pt x="1300" y="603"/>
                      </a:lnTo>
                      <a:lnTo>
                        <a:pt x="1300" y="605"/>
                      </a:lnTo>
                      <a:lnTo>
                        <a:pt x="1302" y="605"/>
                      </a:lnTo>
                      <a:lnTo>
                        <a:pt x="1300" y="605"/>
                      </a:lnTo>
                      <a:lnTo>
                        <a:pt x="1300" y="608"/>
                      </a:lnTo>
                      <a:lnTo>
                        <a:pt x="1295" y="608"/>
                      </a:lnTo>
                      <a:lnTo>
                        <a:pt x="1292" y="608"/>
                      </a:lnTo>
                      <a:lnTo>
                        <a:pt x="1290" y="608"/>
                      </a:lnTo>
                      <a:lnTo>
                        <a:pt x="1288" y="610"/>
                      </a:lnTo>
                      <a:lnTo>
                        <a:pt x="1285" y="610"/>
                      </a:lnTo>
                      <a:lnTo>
                        <a:pt x="1283" y="610"/>
                      </a:lnTo>
                      <a:lnTo>
                        <a:pt x="1280" y="608"/>
                      </a:lnTo>
                      <a:lnTo>
                        <a:pt x="1273" y="598"/>
                      </a:lnTo>
                      <a:lnTo>
                        <a:pt x="1264" y="586"/>
                      </a:lnTo>
                      <a:lnTo>
                        <a:pt x="1259" y="582"/>
                      </a:lnTo>
                      <a:lnTo>
                        <a:pt x="1252" y="577"/>
                      </a:lnTo>
                      <a:lnTo>
                        <a:pt x="1249" y="574"/>
                      </a:lnTo>
                      <a:lnTo>
                        <a:pt x="1247" y="574"/>
                      </a:lnTo>
                      <a:lnTo>
                        <a:pt x="1242" y="574"/>
                      </a:lnTo>
                      <a:lnTo>
                        <a:pt x="1240" y="574"/>
                      </a:lnTo>
                      <a:lnTo>
                        <a:pt x="1230" y="579"/>
                      </a:lnTo>
                      <a:lnTo>
                        <a:pt x="1230" y="582"/>
                      </a:lnTo>
                      <a:lnTo>
                        <a:pt x="1228" y="582"/>
                      </a:lnTo>
                      <a:lnTo>
                        <a:pt x="1226" y="584"/>
                      </a:lnTo>
                      <a:lnTo>
                        <a:pt x="1223" y="584"/>
                      </a:lnTo>
                      <a:lnTo>
                        <a:pt x="1221" y="582"/>
                      </a:lnTo>
                      <a:lnTo>
                        <a:pt x="1221" y="579"/>
                      </a:lnTo>
                      <a:lnTo>
                        <a:pt x="1218" y="577"/>
                      </a:lnTo>
                      <a:lnTo>
                        <a:pt x="1216" y="577"/>
                      </a:lnTo>
                      <a:lnTo>
                        <a:pt x="1214" y="574"/>
                      </a:lnTo>
                      <a:lnTo>
                        <a:pt x="1211" y="577"/>
                      </a:lnTo>
                      <a:lnTo>
                        <a:pt x="1216" y="579"/>
                      </a:lnTo>
                      <a:lnTo>
                        <a:pt x="1211" y="577"/>
                      </a:lnTo>
                      <a:lnTo>
                        <a:pt x="1209" y="579"/>
                      </a:lnTo>
                      <a:lnTo>
                        <a:pt x="1206" y="579"/>
                      </a:lnTo>
                      <a:lnTo>
                        <a:pt x="1202" y="579"/>
                      </a:lnTo>
                      <a:lnTo>
                        <a:pt x="1199" y="582"/>
                      </a:lnTo>
                      <a:lnTo>
                        <a:pt x="1192" y="582"/>
                      </a:lnTo>
                      <a:lnTo>
                        <a:pt x="1190" y="586"/>
                      </a:lnTo>
                      <a:lnTo>
                        <a:pt x="1183" y="594"/>
                      </a:lnTo>
                      <a:lnTo>
                        <a:pt x="1178" y="608"/>
                      </a:lnTo>
                      <a:lnTo>
                        <a:pt x="1173" y="617"/>
                      </a:lnTo>
                      <a:lnTo>
                        <a:pt x="1166" y="617"/>
                      </a:lnTo>
                      <a:lnTo>
                        <a:pt x="1159" y="622"/>
                      </a:lnTo>
                      <a:lnTo>
                        <a:pt x="1154" y="622"/>
                      </a:lnTo>
                      <a:lnTo>
                        <a:pt x="1142" y="625"/>
                      </a:lnTo>
                      <a:lnTo>
                        <a:pt x="1137" y="617"/>
                      </a:lnTo>
                      <a:lnTo>
                        <a:pt x="1133" y="615"/>
                      </a:lnTo>
                      <a:lnTo>
                        <a:pt x="1125" y="617"/>
                      </a:lnTo>
                      <a:lnTo>
                        <a:pt x="1123" y="617"/>
                      </a:lnTo>
                      <a:lnTo>
                        <a:pt x="1111" y="605"/>
                      </a:lnTo>
                      <a:lnTo>
                        <a:pt x="1104" y="601"/>
                      </a:lnTo>
                      <a:lnTo>
                        <a:pt x="1102" y="601"/>
                      </a:lnTo>
                      <a:lnTo>
                        <a:pt x="1092" y="605"/>
                      </a:lnTo>
                      <a:lnTo>
                        <a:pt x="1087" y="603"/>
                      </a:lnTo>
                      <a:lnTo>
                        <a:pt x="1085" y="605"/>
                      </a:lnTo>
                      <a:lnTo>
                        <a:pt x="1080" y="603"/>
                      </a:lnTo>
                      <a:lnTo>
                        <a:pt x="1082" y="605"/>
                      </a:lnTo>
                      <a:lnTo>
                        <a:pt x="1080" y="603"/>
                      </a:lnTo>
                      <a:lnTo>
                        <a:pt x="1068" y="603"/>
                      </a:lnTo>
                      <a:lnTo>
                        <a:pt x="1054" y="603"/>
                      </a:lnTo>
                      <a:lnTo>
                        <a:pt x="1051" y="603"/>
                      </a:lnTo>
                      <a:lnTo>
                        <a:pt x="1049" y="603"/>
                      </a:lnTo>
                      <a:lnTo>
                        <a:pt x="1047" y="603"/>
                      </a:lnTo>
                      <a:lnTo>
                        <a:pt x="1044" y="603"/>
                      </a:lnTo>
                      <a:lnTo>
                        <a:pt x="1040" y="603"/>
                      </a:lnTo>
                      <a:lnTo>
                        <a:pt x="1035" y="603"/>
                      </a:lnTo>
                      <a:lnTo>
                        <a:pt x="1025" y="601"/>
                      </a:lnTo>
                      <a:lnTo>
                        <a:pt x="1011" y="605"/>
                      </a:lnTo>
                      <a:lnTo>
                        <a:pt x="1009" y="605"/>
                      </a:lnTo>
                      <a:lnTo>
                        <a:pt x="1004" y="605"/>
                      </a:lnTo>
                      <a:lnTo>
                        <a:pt x="997" y="613"/>
                      </a:lnTo>
                      <a:lnTo>
                        <a:pt x="989" y="615"/>
                      </a:lnTo>
                      <a:lnTo>
                        <a:pt x="985" y="620"/>
                      </a:lnTo>
                      <a:lnTo>
                        <a:pt x="968" y="617"/>
                      </a:lnTo>
                      <a:lnTo>
                        <a:pt x="961" y="610"/>
                      </a:lnTo>
                      <a:lnTo>
                        <a:pt x="958" y="610"/>
                      </a:lnTo>
                      <a:lnTo>
                        <a:pt x="958" y="613"/>
                      </a:lnTo>
                      <a:lnTo>
                        <a:pt x="956" y="610"/>
                      </a:lnTo>
                      <a:lnTo>
                        <a:pt x="951" y="613"/>
                      </a:lnTo>
                      <a:lnTo>
                        <a:pt x="947" y="610"/>
                      </a:lnTo>
                      <a:lnTo>
                        <a:pt x="939" y="603"/>
                      </a:lnTo>
                      <a:lnTo>
                        <a:pt x="935" y="603"/>
                      </a:lnTo>
                      <a:lnTo>
                        <a:pt x="927" y="603"/>
                      </a:lnTo>
                      <a:lnTo>
                        <a:pt x="923" y="608"/>
                      </a:lnTo>
                      <a:lnTo>
                        <a:pt x="918" y="608"/>
                      </a:lnTo>
                      <a:lnTo>
                        <a:pt x="916" y="608"/>
                      </a:lnTo>
                      <a:lnTo>
                        <a:pt x="911" y="608"/>
                      </a:lnTo>
                      <a:lnTo>
                        <a:pt x="911" y="610"/>
                      </a:lnTo>
                      <a:lnTo>
                        <a:pt x="908" y="610"/>
                      </a:lnTo>
                      <a:lnTo>
                        <a:pt x="908" y="608"/>
                      </a:lnTo>
                      <a:lnTo>
                        <a:pt x="904" y="605"/>
                      </a:lnTo>
                      <a:lnTo>
                        <a:pt x="901" y="608"/>
                      </a:lnTo>
                      <a:lnTo>
                        <a:pt x="894" y="603"/>
                      </a:lnTo>
                      <a:lnTo>
                        <a:pt x="885" y="601"/>
                      </a:lnTo>
                      <a:lnTo>
                        <a:pt x="877" y="601"/>
                      </a:lnTo>
                      <a:lnTo>
                        <a:pt x="873" y="603"/>
                      </a:lnTo>
                      <a:lnTo>
                        <a:pt x="863" y="603"/>
                      </a:lnTo>
                      <a:lnTo>
                        <a:pt x="854" y="608"/>
                      </a:lnTo>
                      <a:lnTo>
                        <a:pt x="837" y="603"/>
                      </a:lnTo>
                      <a:lnTo>
                        <a:pt x="834" y="603"/>
                      </a:lnTo>
                      <a:lnTo>
                        <a:pt x="825" y="601"/>
                      </a:lnTo>
                      <a:lnTo>
                        <a:pt x="823" y="603"/>
                      </a:lnTo>
                      <a:lnTo>
                        <a:pt x="818" y="608"/>
                      </a:lnTo>
                      <a:lnTo>
                        <a:pt x="801" y="610"/>
                      </a:lnTo>
                      <a:lnTo>
                        <a:pt x="784" y="613"/>
                      </a:lnTo>
                      <a:lnTo>
                        <a:pt x="772" y="610"/>
                      </a:lnTo>
                      <a:lnTo>
                        <a:pt x="765" y="613"/>
                      </a:lnTo>
                      <a:lnTo>
                        <a:pt x="749" y="608"/>
                      </a:lnTo>
                      <a:lnTo>
                        <a:pt x="744" y="610"/>
                      </a:lnTo>
                      <a:lnTo>
                        <a:pt x="744" y="613"/>
                      </a:lnTo>
                      <a:lnTo>
                        <a:pt x="744" y="610"/>
                      </a:lnTo>
                      <a:lnTo>
                        <a:pt x="741" y="610"/>
                      </a:lnTo>
                      <a:lnTo>
                        <a:pt x="741" y="613"/>
                      </a:lnTo>
                      <a:lnTo>
                        <a:pt x="739" y="613"/>
                      </a:lnTo>
                      <a:lnTo>
                        <a:pt x="734" y="622"/>
                      </a:lnTo>
                      <a:lnTo>
                        <a:pt x="732" y="622"/>
                      </a:lnTo>
                      <a:lnTo>
                        <a:pt x="734" y="625"/>
                      </a:lnTo>
                      <a:lnTo>
                        <a:pt x="725" y="634"/>
                      </a:lnTo>
                      <a:lnTo>
                        <a:pt x="720" y="646"/>
                      </a:lnTo>
                      <a:lnTo>
                        <a:pt x="710" y="651"/>
                      </a:lnTo>
                      <a:lnTo>
                        <a:pt x="708" y="651"/>
                      </a:lnTo>
                      <a:lnTo>
                        <a:pt x="701" y="653"/>
                      </a:lnTo>
                      <a:lnTo>
                        <a:pt x="696" y="656"/>
                      </a:lnTo>
                      <a:lnTo>
                        <a:pt x="687" y="672"/>
                      </a:lnTo>
                      <a:lnTo>
                        <a:pt x="679" y="672"/>
                      </a:lnTo>
                      <a:lnTo>
                        <a:pt x="672" y="677"/>
                      </a:lnTo>
                      <a:lnTo>
                        <a:pt x="663" y="679"/>
                      </a:lnTo>
                      <a:lnTo>
                        <a:pt x="634" y="672"/>
                      </a:lnTo>
                      <a:lnTo>
                        <a:pt x="620" y="672"/>
                      </a:lnTo>
                      <a:lnTo>
                        <a:pt x="615" y="672"/>
                      </a:lnTo>
                      <a:lnTo>
                        <a:pt x="610" y="677"/>
                      </a:lnTo>
                      <a:lnTo>
                        <a:pt x="606" y="679"/>
                      </a:lnTo>
                      <a:lnTo>
                        <a:pt x="598" y="684"/>
                      </a:lnTo>
                      <a:lnTo>
                        <a:pt x="591" y="684"/>
                      </a:lnTo>
                      <a:lnTo>
                        <a:pt x="584" y="686"/>
                      </a:lnTo>
                      <a:lnTo>
                        <a:pt x="579" y="686"/>
                      </a:lnTo>
                      <a:lnTo>
                        <a:pt x="572" y="691"/>
                      </a:lnTo>
                      <a:lnTo>
                        <a:pt x="565" y="694"/>
                      </a:lnTo>
                      <a:lnTo>
                        <a:pt x="560" y="696"/>
                      </a:lnTo>
                      <a:lnTo>
                        <a:pt x="555" y="696"/>
                      </a:lnTo>
                      <a:lnTo>
                        <a:pt x="548" y="708"/>
                      </a:lnTo>
                      <a:lnTo>
                        <a:pt x="543" y="710"/>
                      </a:lnTo>
                      <a:lnTo>
                        <a:pt x="539" y="727"/>
                      </a:lnTo>
                      <a:lnTo>
                        <a:pt x="532" y="732"/>
                      </a:lnTo>
                      <a:lnTo>
                        <a:pt x="524" y="746"/>
                      </a:lnTo>
                      <a:lnTo>
                        <a:pt x="522" y="748"/>
                      </a:lnTo>
                      <a:lnTo>
                        <a:pt x="520" y="753"/>
                      </a:lnTo>
                      <a:lnTo>
                        <a:pt x="515" y="772"/>
                      </a:lnTo>
                      <a:lnTo>
                        <a:pt x="512" y="789"/>
                      </a:lnTo>
                      <a:lnTo>
                        <a:pt x="510" y="789"/>
                      </a:lnTo>
                      <a:lnTo>
                        <a:pt x="510" y="784"/>
                      </a:lnTo>
                      <a:lnTo>
                        <a:pt x="508" y="782"/>
                      </a:lnTo>
                      <a:lnTo>
                        <a:pt x="510" y="782"/>
                      </a:lnTo>
                      <a:lnTo>
                        <a:pt x="510" y="779"/>
                      </a:lnTo>
                      <a:lnTo>
                        <a:pt x="510" y="777"/>
                      </a:lnTo>
                      <a:lnTo>
                        <a:pt x="508" y="777"/>
                      </a:lnTo>
                      <a:lnTo>
                        <a:pt x="510" y="777"/>
                      </a:lnTo>
                      <a:lnTo>
                        <a:pt x="512" y="777"/>
                      </a:lnTo>
                      <a:lnTo>
                        <a:pt x="510" y="775"/>
                      </a:lnTo>
                      <a:lnTo>
                        <a:pt x="512" y="775"/>
                      </a:lnTo>
                      <a:lnTo>
                        <a:pt x="510" y="772"/>
                      </a:lnTo>
                      <a:lnTo>
                        <a:pt x="503" y="768"/>
                      </a:lnTo>
                      <a:lnTo>
                        <a:pt x="493" y="768"/>
                      </a:lnTo>
                      <a:lnTo>
                        <a:pt x="489" y="775"/>
                      </a:lnTo>
                      <a:lnTo>
                        <a:pt x="489" y="777"/>
                      </a:lnTo>
                      <a:lnTo>
                        <a:pt x="489" y="782"/>
                      </a:lnTo>
                      <a:lnTo>
                        <a:pt x="489" y="779"/>
                      </a:lnTo>
                      <a:lnTo>
                        <a:pt x="491" y="782"/>
                      </a:lnTo>
                      <a:lnTo>
                        <a:pt x="489" y="782"/>
                      </a:lnTo>
                      <a:lnTo>
                        <a:pt x="491" y="782"/>
                      </a:lnTo>
                      <a:lnTo>
                        <a:pt x="489" y="784"/>
                      </a:lnTo>
                      <a:lnTo>
                        <a:pt x="491" y="789"/>
                      </a:lnTo>
                      <a:lnTo>
                        <a:pt x="489" y="789"/>
                      </a:lnTo>
                      <a:lnTo>
                        <a:pt x="489" y="794"/>
                      </a:lnTo>
                      <a:lnTo>
                        <a:pt x="489" y="796"/>
                      </a:lnTo>
                      <a:lnTo>
                        <a:pt x="491" y="796"/>
                      </a:lnTo>
                      <a:lnTo>
                        <a:pt x="491" y="799"/>
                      </a:lnTo>
                      <a:lnTo>
                        <a:pt x="484" y="806"/>
                      </a:lnTo>
                      <a:lnTo>
                        <a:pt x="477" y="806"/>
                      </a:lnTo>
                      <a:lnTo>
                        <a:pt x="470" y="810"/>
                      </a:lnTo>
                      <a:lnTo>
                        <a:pt x="465" y="810"/>
                      </a:lnTo>
                      <a:lnTo>
                        <a:pt x="458" y="815"/>
                      </a:lnTo>
                      <a:lnTo>
                        <a:pt x="448" y="818"/>
                      </a:lnTo>
                      <a:lnTo>
                        <a:pt x="446" y="820"/>
                      </a:lnTo>
                      <a:lnTo>
                        <a:pt x="448" y="818"/>
                      </a:lnTo>
                      <a:lnTo>
                        <a:pt x="446" y="813"/>
                      </a:lnTo>
                      <a:lnTo>
                        <a:pt x="439" y="803"/>
                      </a:lnTo>
                      <a:lnTo>
                        <a:pt x="427" y="799"/>
                      </a:lnTo>
                      <a:lnTo>
                        <a:pt x="422" y="801"/>
                      </a:lnTo>
                      <a:lnTo>
                        <a:pt x="419" y="801"/>
                      </a:lnTo>
                      <a:lnTo>
                        <a:pt x="412" y="796"/>
                      </a:lnTo>
                      <a:lnTo>
                        <a:pt x="405" y="791"/>
                      </a:lnTo>
                      <a:lnTo>
                        <a:pt x="400" y="796"/>
                      </a:lnTo>
                      <a:lnTo>
                        <a:pt x="396" y="787"/>
                      </a:lnTo>
                      <a:lnTo>
                        <a:pt x="386" y="772"/>
                      </a:lnTo>
                      <a:lnTo>
                        <a:pt x="374" y="763"/>
                      </a:lnTo>
                      <a:lnTo>
                        <a:pt x="367" y="760"/>
                      </a:lnTo>
                      <a:lnTo>
                        <a:pt x="357" y="763"/>
                      </a:lnTo>
                      <a:lnTo>
                        <a:pt x="348" y="760"/>
                      </a:lnTo>
                      <a:lnTo>
                        <a:pt x="343" y="763"/>
                      </a:lnTo>
                      <a:lnTo>
                        <a:pt x="338" y="753"/>
                      </a:lnTo>
                      <a:lnTo>
                        <a:pt x="334" y="744"/>
                      </a:lnTo>
                      <a:lnTo>
                        <a:pt x="331" y="734"/>
                      </a:lnTo>
                      <a:lnTo>
                        <a:pt x="334" y="734"/>
                      </a:lnTo>
                      <a:lnTo>
                        <a:pt x="329" y="734"/>
                      </a:lnTo>
                      <a:lnTo>
                        <a:pt x="329" y="729"/>
                      </a:lnTo>
                      <a:lnTo>
                        <a:pt x="324" y="727"/>
                      </a:lnTo>
                      <a:lnTo>
                        <a:pt x="319" y="727"/>
                      </a:lnTo>
                      <a:lnTo>
                        <a:pt x="317" y="722"/>
                      </a:lnTo>
                      <a:lnTo>
                        <a:pt x="315" y="717"/>
                      </a:lnTo>
                      <a:lnTo>
                        <a:pt x="310" y="706"/>
                      </a:lnTo>
                      <a:lnTo>
                        <a:pt x="303" y="696"/>
                      </a:lnTo>
                      <a:lnTo>
                        <a:pt x="298" y="684"/>
                      </a:lnTo>
                      <a:lnTo>
                        <a:pt x="295" y="679"/>
                      </a:lnTo>
                      <a:lnTo>
                        <a:pt x="286" y="658"/>
                      </a:lnTo>
                      <a:lnTo>
                        <a:pt x="284" y="656"/>
                      </a:lnTo>
                      <a:lnTo>
                        <a:pt x="279" y="656"/>
                      </a:lnTo>
                      <a:lnTo>
                        <a:pt x="281" y="656"/>
                      </a:lnTo>
                      <a:lnTo>
                        <a:pt x="281" y="653"/>
                      </a:lnTo>
                      <a:lnTo>
                        <a:pt x="288" y="651"/>
                      </a:lnTo>
                      <a:lnTo>
                        <a:pt x="284" y="653"/>
                      </a:lnTo>
                      <a:lnTo>
                        <a:pt x="286" y="653"/>
                      </a:lnTo>
                      <a:lnTo>
                        <a:pt x="286" y="656"/>
                      </a:lnTo>
                      <a:lnTo>
                        <a:pt x="288" y="656"/>
                      </a:lnTo>
                      <a:lnTo>
                        <a:pt x="288" y="653"/>
                      </a:lnTo>
                      <a:lnTo>
                        <a:pt x="288" y="656"/>
                      </a:lnTo>
                      <a:lnTo>
                        <a:pt x="291" y="658"/>
                      </a:lnTo>
                      <a:lnTo>
                        <a:pt x="291" y="660"/>
                      </a:lnTo>
                      <a:lnTo>
                        <a:pt x="291" y="665"/>
                      </a:lnTo>
                      <a:lnTo>
                        <a:pt x="293" y="665"/>
                      </a:lnTo>
                      <a:lnTo>
                        <a:pt x="293" y="660"/>
                      </a:lnTo>
                      <a:lnTo>
                        <a:pt x="293" y="665"/>
                      </a:lnTo>
                      <a:lnTo>
                        <a:pt x="298" y="660"/>
                      </a:lnTo>
                      <a:lnTo>
                        <a:pt x="295" y="660"/>
                      </a:lnTo>
                      <a:lnTo>
                        <a:pt x="298" y="660"/>
                      </a:lnTo>
                      <a:lnTo>
                        <a:pt x="295" y="660"/>
                      </a:lnTo>
                      <a:lnTo>
                        <a:pt x="295" y="658"/>
                      </a:lnTo>
                      <a:lnTo>
                        <a:pt x="298" y="656"/>
                      </a:lnTo>
                      <a:lnTo>
                        <a:pt x="300" y="653"/>
                      </a:lnTo>
                      <a:lnTo>
                        <a:pt x="303" y="644"/>
                      </a:lnTo>
                      <a:lnTo>
                        <a:pt x="300" y="641"/>
                      </a:lnTo>
                      <a:lnTo>
                        <a:pt x="300" y="639"/>
                      </a:lnTo>
                      <a:lnTo>
                        <a:pt x="298" y="639"/>
                      </a:lnTo>
                      <a:lnTo>
                        <a:pt x="291" y="639"/>
                      </a:lnTo>
                      <a:lnTo>
                        <a:pt x="288" y="634"/>
                      </a:lnTo>
                      <a:lnTo>
                        <a:pt x="284" y="629"/>
                      </a:lnTo>
                      <a:lnTo>
                        <a:pt x="281" y="629"/>
                      </a:lnTo>
                      <a:lnTo>
                        <a:pt x="279" y="629"/>
                      </a:lnTo>
                      <a:lnTo>
                        <a:pt x="281" y="629"/>
                      </a:lnTo>
                      <a:lnTo>
                        <a:pt x="276" y="627"/>
                      </a:lnTo>
                      <a:lnTo>
                        <a:pt x="276" y="632"/>
                      </a:lnTo>
                      <a:lnTo>
                        <a:pt x="274" y="627"/>
                      </a:lnTo>
                      <a:lnTo>
                        <a:pt x="274" y="625"/>
                      </a:lnTo>
                      <a:lnTo>
                        <a:pt x="269" y="627"/>
                      </a:lnTo>
                      <a:lnTo>
                        <a:pt x="269" y="629"/>
                      </a:lnTo>
                      <a:lnTo>
                        <a:pt x="262" y="625"/>
                      </a:lnTo>
                      <a:lnTo>
                        <a:pt x="260" y="622"/>
                      </a:lnTo>
                      <a:lnTo>
                        <a:pt x="260" y="615"/>
                      </a:lnTo>
                      <a:lnTo>
                        <a:pt x="257" y="613"/>
                      </a:lnTo>
                      <a:lnTo>
                        <a:pt x="250" y="596"/>
                      </a:lnTo>
                      <a:lnTo>
                        <a:pt x="253" y="589"/>
                      </a:lnTo>
                      <a:lnTo>
                        <a:pt x="255" y="589"/>
                      </a:lnTo>
                      <a:lnTo>
                        <a:pt x="260" y="584"/>
                      </a:lnTo>
                      <a:lnTo>
                        <a:pt x="264" y="582"/>
                      </a:lnTo>
                      <a:lnTo>
                        <a:pt x="276" y="574"/>
                      </a:lnTo>
                      <a:lnTo>
                        <a:pt x="276" y="572"/>
                      </a:lnTo>
                      <a:lnTo>
                        <a:pt x="274" y="565"/>
                      </a:lnTo>
                      <a:lnTo>
                        <a:pt x="276" y="563"/>
                      </a:lnTo>
                      <a:lnTo>
                        <a:pt x="272" y="563"/>
                      </a:lnTo>
                      <a:lnTo>
                        <a:pt x="274" y="570"/>
                      </a:lnTo>
                      <a:lnTo>
                        <a:pt x="274" y="574"/>
                      </a:lnTo>
                      <a:lnTo>
                        <a:pt x="269" y="574"/>
                      </a:lnTo>
                      <a:lnTo>
                        <a:pt x="264" y="572"/>
                      </a:lnTo>
                      <a:lnTo>
                        <a:pt x="253" y="541"/>
                      </a:lnTo>
                      <a:lnTo>
                        <a:pt x="248" y="534"/>
                      </a:lnTo>
                      <a:lnTo>
                        <a:pt x="236" y="520"/>
                      </a:lnTo>
                      <a:lnTo>
                        <a:pt x="217" y="505"/>
                      </a:lnTo>
                      <a:lnTo>
                        <a:pt x="200" y="493"/>
                      </a:lnTo>
                      <a:lnTo>
                        <a:pt x="174" y="474"/>
                      </a:lnTo>
                      <a:lnTo>
                        <a:pt x="152" y="465"/>
                      </a:lnTo>
                      <a:lnTo>
                        <a:pt x="138" y="453"/>
                      </a:lnTo>
                      <a:lnTo>
                        <a:pt x="133" y="453"/>
                      </a:lnTo>
                      <a:lnTo>
                        <a:pt x="131" y="455"/>
                      </a:lnTo>
                      <a:lnTo>
                        <a:pt x="117" y="446"/>
                      </a:lnTo>
                      <a:lnTo>
                        <a:pt x="102" y="441"/>
                      </a:lnTo>
                      <a:lnTo>
                        <a:pt x="98" y="443"/>
                      </a:lnTo>
                      <a:lnTo>
                        <a:pt x="52" y="443"/>
                      </a:lnTo>
                      <a:lnTo>
                        <a:pt x="40" y="446"/>
                      </a:lnTo>
                      <a:lnTo>
                        <a:pt x="38" y="448"/>
                      </a:lnTo>
                      <a:lnTo>
                        <a:pt x="31" y="451"/>
                      </a:lnTo>
                      <a:lnTo>
                        <a:pt x="28" y="451"/>
                      </a:lnTo>
                      <a:lnTo>
                        <a:pt x="26" y="451"/>
                      </a:lnTo>
                      <a:lnTo>
                        <a:pt x="24" y="446"/>
                      </a:lnTo>
                      <a:lnTo>
                        <a:pt x="26" y="448"/>
                      </a:lnTo>
                      <a:lnTo>
                        <a:pt x="28" y="451"/>
                      </a:lnTo>
                      <a:lnTo>
                        <a:pt x="28" y="448"/>
                      </a:lnTo>
                      <a:lnTo>
                        <a:pt x="31" y="448"/>
                      </a:lnTo>
                      <a:lnTo>
                        <a:pt x="28" y="448"/>
                      </a:lnTo>
                      <a:lnTo>
                        <a:pt x="24" y="446"/>
                      </a:lnTo>
                      <a:lnTo>
                        <a:pt x="21" y="439"/>
                      </a:lnTo>
                      <a:lnTo>
                        <a:pt x="24" y="439"/>
                      </a:lnTo>
                      <a:lnTo>
                        <a:pt x="21" y="439"/>
                      </a:lnTo>
                      <a:lnTo>
                        <a:pt x="24" y="434"/>
                      </a:lnTo>
                      <a:lnTo>
                        <a:pt x="21" y="429"/>
                      </a:lnTo>
                      <a:lnTo>
                        <a:pt x="16" y="427"/>
                      </a:lnTo>
                      <a:lnTo>
                        <a:pt x="21" y="420"/>
                      </a:lnTo>
                      <a:lnTo>
                        <a:pt x="16" y="410"/>
                      </a:lnTo>
                      <a:lnTo>
                        <a:pt x="16" y="403"/>
                      </a:lnTo>
                      <a:lnTo>
                        <a:pt x="16" y="398"/>
                      </a:lnTo>
                      <a:lnTo>
                        <a:pt x="19" y="393"/>
                      </a:lnTo>
                      <a:lnTo>
                        <a:pt x="16" y="389"/>
                      </a:lnTo>
                      <a:lnTo>
                        <a:pt x="19" y="389"/>
                      </a:lnTo>
                      <a:lnTo>
                        <a:pt x="16" y="389"/>
                      </a:lnTo>
                      <a:lnTo>
                        <a:pt x="16" y="381"/>
                      </a:lnTo>
                      <a:lnTo>
                        <a:pt x="12" y="379"/>
                      </a:lnTo>
                      <a:lnTo>
                        <a:pt x="16" y="377"/>
                      </a:lnTo>
                      <a:lnTo>
                        <a:pt x="16" y="374"/>
                      </a:lnTo>
                      <a:lnTo>
                        <a:pt x="14" y="372"/>
                      </a:lnTo>
                      <a:lnTo>
                        <a:pt x="16" y="365"/>
                      </a:lnTo>
                      <a:lnTo>
                        <a:pt x="14" y="365"/>
                      </a:lnTo>
                      <a:lnTo>
                        <a:pt x="12" y="360"/>
                      </a:lnTo>
                      <a:lnTo>
                        <a:pt x="12" y="353"/>
                      </a:lnTo>
                      <a:lnTo>
                        <a:pt x="9" y="350"/>
                      </a:lnTo>
                      <a:lnTo>
                        <a:pt x="7" y="343"/>
                      </a:lnTo>
                      <a:lnTo>
                        <a:pt x="2" y="343"/>
                      </a:lnTo>
                      <a:lnTo>
                        <a:pt x="2" y="339"/>
                      </a:lnTo>
                      <a:lnTo>
                        <a:pt x="0" y="334"/>
                      </a:lnTo>
                      <a:lnTo>
                        <a:pt x="2" y="331"/>
                      </a:lnTo>
                      <a:lnTo>
                        <a:pt x="5" y="334"/>
                      </a:lnTo>
                      <a:lnTo>
                        <a:pt x="5" y="331"/>
                      </a:lnTo>
                      <a:lnTo>
                        <a:pt x="2" y="331"/>
                      </a:lnTo>
                      <a:lnTo>
                        <a:pt x="2" y="329"/>
                      </a:lnTo>
                      <a:lnTo>
                        <a:pt x="5" y="327"/>
                      </a:lnTo>
                      <a:lnTo>
                        <a:pt x="7" y="324"/>
                      </a:lnTo>
                      <a:lnTo>
                        <a:pt x="9" y="324"/>
                      </a:lnTo>
                      <a:lnTo>
                        <a:pt x="5" y="324"/>
                      </a:lnTo>
                      <a:lnTo>
                        <a:pt x="7" y="322"/>
                      </a:lnTo>
                      <a:lnTo>
                        <a:pt x="5" y="319"/>
                      </a:lnTo>
                      <a:lnTo>
                        <a:pt x="9" y="319"/>
                      </a:lnTo>
                      <a:lnTo>
                        <a:pt x="12" y="315"/>
                      </a:lnTo>
                      <a:lnTo>
                        <a:pt x="9" y="312"/>
                      </a:lnTo>
                      <a:lnTo>
                        <a:pt x="14" y="312"/>
                      </a:lnTo>
                      <a:lnTo>
                        <a:pt x="14" y="310"/>
                      </a:lnTo>
                      <a:lnTo>
                        <a:pt x="16" y="308"/>
                      </a:lnTo>
                      <a:lnTo>
                        <a:pt x="14" y="305"/>
                      </a:lnTo>
                      <a:lnTo>
                        <a:pt x="16" y="308"/>
                      </a:lnTo>
                      <a:lnTo>
                        <a:pt x="19" y="303"/>
                      </a:lnTo>
                      <a:lnTo>
                        <a:pt x="16" y="303"/>
                      </a:lnTo>
                      <a:lnTo>
                        <a:pt x="21" y="303"/>
                      </a:lnTo>
                      <a:lnTo>
                        <a:pt x="19" y="298"/>
                      </a:lnTo>
                      <a:lnTo>
                        <a:pt x="21" y="296"/>
                      </a:lnTo>
                      <a:lnTo>
                        <a:pt x="19" y="291"/>
                      </a:lnTo>
                      <a:lnTo>
                        <a:pt x="21" y="291"/>
                      </a:lnTo>
                      <a:lnTo>
                        <a:pt x="24" y="286"/>
                      </a:lnTo>
                      <a:lnTo>
                        <a:pt x="24" y="284"/>
                      </a:lnTo>
                      <a:lnTo>
                        <a:pt x="24" y="279"/>
                      </a:lnTo>
                      <a:lnTo>
                        <a:pt x="28" y="277"/>
                      </a:lnTo>
                      <a:lnTo>
                        <a:pt x="26" y="274"/>
                      </a:lnTo>
                      <a:lnTo>
                        <a:pt x="28" y="274"/>
                      </a:lnTo>
                      <a:lnTo>
                        <a:pt x="31" y="272"/>
                      </a:lnTo>
                      <a:lnTo>
                        <a:pt x="33" y="272"/>
                      </a:lnTo>
                      <a:lnTo>
                        <a:pt x="43" y="262"/>
                      </a:lnTo>
                      <a:lnTo>
                        <a:pt x="50" y="257"/>
                      </a:lnTo>
                      <a:lnTo>
                        <a:pt x="55" y="253"/>
                      </a:lnTo>
                      <a:lnTo>
                        <a:pt x="57" y="250"/>
                      </a:lnTo>
                      <a:lnTo>
                        <a:pt x="57" y="246"/>
                      </a:lnTo>
                      <a:lnTo>
                        <a:pt x="62" y="238"/>
                      </a:lnTo>
                      <a:lnTo>
                        <a:pt x="62" y="234"/>
                      </a:lnTo>
                      <a:lnTo>
                        <a:pt x="64" y="234"/>
                      </a:lnTo>
                      <a:lnTo>
                        <a:pt x="67" y="224"/>
                      </a:lnTo>
                      <a:lnTo>
                        <a:pt x="69" y="227"/>
                      </a:lnTo>
                      <a:lnTo>
                        <a:pt x="69" y="222"/>
                      </a:lnTo>
                      <a:lnTo>
                        <a:pt x="71" y="217"/>
                      </a:lnTo>
                      <a:lnTo>
                        <a:pt x="71" y="212"/>
                      </a:lnTo>
                      <a:lnTo>
                        <a:pt x="67" y="210"/>
                      </a:lnTo>
                      <a:lnTo>
                        <a:pt x="69" y="207"/>
                      </a:lnTo>
                      <a:lnTo>
                        <a:pt x="71" y="205"/>
                      </a:lnTo>
                      <a:lnTo>
                        <a:pt x="76" y="207"/>
                      </a:lnTo>
                      <a:lnTo>
                        <a:pt x="83" y="203"/>
                      </a:lnTo>
                      <a:lnTo>
                        <a:pt x="88" y="203"/>
                      </a:lnTo>
                      <a:lnTo>
                        <a:pt x="90" y="205"/>
                      </a:lnTo>
                      <a:lnTo>
                        <a:pt x="95" y="205"/>
                      </a:lnTo>
                      <a:lnTo>
                        <a:pt x="95" y="203"/>
                      </a:lnTo>
                      <a:lnTo>
                        <a:pt x="98" y="203"/>
                      </a:lnTo>
                      <a:lnTo>
                        <a:pt x="102" y="203"/>
                      </a:lnTo>
                      <a:lnTo>
                        <a:pt x="100" y="198"/>
                      </a:lnTo>
                      <a:lnTo>
                        <a:pt x="102" y="196"/>
                      </a:lnTo>
                      <a:lnTo>
                        <a:pt x="105" y="193"/>
                      </a:lnTo>
                      <a:lnTo>
                        <a:pt x="109" y="191"/>
                      </a:lnTo>
                      <a:lnTo>
                        <a:pt x="112" y="193"/>
                      </a:lnTo>
                      <a:lnTo>
                        <a:pt x="117" y="193"/>
                      </a:lnTo>
                      <a:lnTo>
                        <a:pt x="117" y="200"/>
                      </a:lnTo>
                      <a:lnTo>
                        <a:pt x="121" y="200"/>
                      </a:lnTo>
                      <a:lnTo>
                        <a:pt x="126" y="198"/>
                      </a:lnTo>
                      <a:lnTo>
                        <a:pt x="131" y="198"/>
                      </a:lnTo>
                      <a:lnTo>
                        <a:pt x="131" y="193"/>
                      </a:lnTo>
                      <a:lnTo>
                        <a:pt x="133" y="188"/>
                      </a:lnTo>
                      <a:lnTo>
                        <a:pt x="136" y="174"/>
                      </a:lnTo>
                      <a:lnTo>
                        <a:pt x="138" y="174"/>
                      </a:lnTo>
                      <a:lnTo>
                        <a:pt x="140" y="165"/>
                      </a:lnTo>
                      <a:lnTo>
                        <a:pt x="143" y="165"/>
                      </a:lnTo>
                      <a:lnTo>
                        <a:pt x="143" y="160"/>
                      </a:lnTo>
                      <a:lnTo>
                        <a:pt x="145" y="160"/>
                      </a:lnTo>
                      <a:lnTo>
                        <a:pt x="140" y="157"/>
                      </a:lnTo>
                      <a:lnTo>
                        <a:pt x="140" y="155"/>
                      </a:lnTo>
                      <a:lnTo>
                        <a:pt x="150" y="143"/>
                      </a:lnTo>
                      <a:lnTo>
                        <a:pt x="152" y="143"/>
                      </a:lnTo>
                      <a:lnTo>
                        <a:pt x="152" y="145"/>
                      </a:lnTo>
                      <a:lnTo>
                        <a:pt x="155" y="145"/>
                      </a:lnTo>
                      <a:lnTo>
                        <a:pt x="157" y="145"/>
                      </a:lnTo>
                      <a:lnTo>
                        <a:pt x="160" y="145"/>
                      </a:lnTo>
                      <a:lnTo>
                        <a:pt x="160" y="148"/>
                      </a:lnTo>
                      <a:lnTo>
                        <a:pt x="162" y="148"/>
                      </a:lnTo>
                      <a:lnTo>
                        <a:pt x="167" y="153"/>
                      </a:lnTo>
                      <a:lnTo>
                        <a:pt x="169" y="153"/>
                      </a:lnTo>
                      <a:lnTo>
                        <a:pt x="176" y="155"/>
                      </a:lnTo>
                      <a:lnTo>
                        <a:pt x="181" y="153"/>
                      </a:lnTo>
                      <a:lnTo>
                        <a:pt x="183" y="155"/>
                      </a:lnTo>
                      <a:lnTo>
                        <a:pt x="183" y="157"/>
                      </a:lnTo>
                      <a:lnTo>
                        <a:pt x="181" y="160"/>
                      </a:lnTo>
                      <a:lnTo>
                        <a:pt x="181" y="165"/>
                      </a:lnTo>
                      <a:lnTo>
                        <a:pt x="179" y="167"/>
                      </a:lnTo>
                      <a:lnTo>
                        <a:pt x="176" y="172"/>
                      </a:lnTo>
                      <a:lnTo>
                        <a:pt x="179" y="174"/>
                      </a:lnTo>
                      <a:lnTo>
                        <a:pt x="181" y="172"/>
                      </a:lnTo>
                      <a:lnTo>
                        <a:pt x="181" y="174"/>
                      </a:lnTo>
                      <a:lnTo>
                        <a:pt x="183" y="174"/>
                      </a:lnTo>
                      <a:lnTo>
                        <a:pt x="186" y="174"/>
                      </a:lnTo>
                      <a:lnTo>
                        <a:pt x="188" y="174"/>
                      </a:lnTo>
                      <a:lnTo>
                        <a:pt x="186" y="176"/>
                      </a:lnTo>
                      <a:lnTo>
                        <a:pt x="188" y="176"/>
                      </a:lnTo>
                      <a:lnTo>
                        <a:pt x="188" y="179"/>
                      </a:lnTo>
                      <a:lnTo>
                        <a:pt x="191" y="179"/>
                      </a:lnTo>
                      <a:lnTo>
                        <a:pt x="193" y="179"/>
                      </a:lnTo>
                      <a:lnTo>
                        <a:pt x="195" y="181"/>
                      </a:lnTo>
                      <a:lnTo>
                        <a:pt x="195" y="179"/>
                      </a:lnTo>
                      <a:lnTo>
                        <a:pt x="198" y="179"/>
                      </a:lnTo>
                      <a:lnTo>
                        <a:pt x="200" y="176"/>
                      </a:lnTo>
                      <a:lnTo>
                        <a:pt x="200" y="179"/>
                      </a:lnTo>
                      <a:lnTo>
                        <a:pt x="202" y="179"/>
                      </a:lnTo>
                      <a:lnTo>
                        <a:pt x="205" y="179"/>
                      </a:lnTo>
                      <a:lnTo>
                        <a:pt x="207" y="179"/>
                      </a:lnTo>
                      <a:lnTo>
                        <a:pt x="210" y="179"/>
                      </a:lnTo>
                      <a:lnTo>
                        <a:pt x="212" y="181"/>
                      </a:lnTo>
                      <a:lnTo>
                        <a:pt x="214" y="181"/>
                      </a:lnTo>
                      <a:lnTo>
                        <a:pt x="214" y="179"/>
                      </a:lnTo>
                      <a:lnTo>
                        <a:pt x="217" y="179"/>
                      </a:lnTo>
                      <a:lnTo>
                        <a:pt x="217" y="181"/>
                      </a:lnTo>
                      <a:lnTo>
                        <a:pt x="217" y="179"/>
                      </a:lnTo>
                      <a:lnTo>
                        <a:pt x="219" y="179"/>
                      </a:lnTo>
                      <a:lnTo>
                        <a:pt x="222" y="179"/>
                      </a:lnTo>
                      <a:lnTo>
                        <a:pt x="224" y="184"/>
                      </a:lnTo>
                      <a:lnTo>
                        <a:pt x="226" y="184"/>
                      </a:lnTo>
                      <a:lnTo>
                        <a:pt x="226" y="186"/>
                      </a:lnTo>
                      <a:lnTo>
                        <a:pt x="229" y="186"/>
                      </a:lnTo>
                      <a:lnTo>
                        <a:pt x="229" y="188"/>
                      </a:lnTo>
                      <a:lnTo>
                        <a:pt x="231" y="193"/>
                      </a:lnTo>
                      <a:lnTo>
                        <a:pt x="231" y="196"/>
                      </a:lnTo>
                      <a:lnTo>
                        <a:pt x="231" y="198"/>
                      </a:lnTo>
                      <a:lnTo>
                        <a:pt x="231" y="200"/>
                      </a:lnTo>
                      <a:lnTo>
                        <a:pt x="231" y="203"/>
                      </a:lnTo>
                      <a:lnTo>
                        <a:pt x="233" y="203"/>
                      </a:lnTo>
                      <a:lnTo>
                        <a:pt x="236" y="200"/>
                      </a:lnTo>
                      <a:lnTo>
                        <a:pt x="238" y="200"/>
                      </a:lnTo>
                      <a:lnTo>
                        <a:pt x="241" y="200"/>
                      </a:lnTo>
                      <a:lnTo>
                        <a:pt x="245" y="203"/>
                      </a:lnTo>
                      <a:lnTo>
                        <a:pt x="253" y="205"/>
                      </a:lnTo>
                      <a:lnTo>
                        <a:pt x="253" y="207"/>
                      </a:lnTo>
                      <a:lnTo>
                        <a:pt x="255" y="207"/>
                      </a:lnTo>
                      <a:lnTo>
                        <a:pt x="257" y="207"/>
                      </a:lnTo>
                      <a:lnTo>
                        <a:pt x="260" y="207"/>
                      </a:lnTo>
                      <a:lnTo>
                        <a:pt x="260" y="205"/>
                      </a:lnTo>
                      <a:lnTo>
                        <a:pt x="257" y="205"/>
                      </a:lnTo>
                      <a:lnTo>
                        <a:pt x="257" y="203"/>
                      </a:lnTo>
                      <a:lnTo>
                        <a:pt x="257" y="200"/>
                      </a:lnTo>
                      <a:lnTo>
                        <a:pt x="260" y="200"/>
                      </a:lnTo>
                      <a:lnTo>
                        <a:pt x="262" y="198"/>
                      </a:lnTo>
                      <a:lnTo>
                        <a:pt x="264" y="198"/>
                      </a:lnTo>
                      <a:lnTo>
                        <a:pt x="264" y="196"/>
                      </a:lnTo>
                      <a:lnTo>
                        <a:pt x="262" y="193"/>
                      </a:lnTo>
                      <a:lnTo>
                        <a:pt x="264" y="193"/>
                      </a:lnTo>
                      <a:lnTo>
                        <a:pt x="267" y="193"/>
                      </a:lnTo>
                      <a:lnTo>
                        <a:pt x="272" y="193"/>
                      </a:lnTo>
                      <a:lnTo>
                        <a:pt x="274" y="196"/>
                      </a:lnTo>
                      <a:lnTo>
                        <a:pt x="279" y="196"/>
                      </a:lnTo>
                      <a:lnTo>
                        <a:pt x="284" y="196"/>
                      </a:lnTo>
                      <a:lnTo>
                        <a:pt x="284" y="198"/>
                      </a:lnTo>
                      <a:lnTo>
                        <a:pt x="284" y="200"/>
                      </a:lnTo>
                      <a:lnTo>
                        <a:pt x="284" y="205"/>
                      </a:lnTo>
                      <a:lnTo>
                        <a:pt x="286" y="210"/>
                      </a:lnTo>
                      <a:lnTo>
                        <a:pt x="288" y="212"/>
                      </a:lnTo>
                      <a:lnTo>
                        <a:pt x="291" y="212"/>
                      </a:lnTo>
                      <a:lnTo>
                        <a:pt x="293" y="215"/>
                      </a:lnTo>
                      <a:lnTo>
                        <a:pt x="295" y="217"/>
                      </a:lnTo>
                      <a:lnTo>
                        <a:pt x="298" y="217"/>
                      </a:lnTo>
                      <a:lnTo>
                        <a:pt x="300" y="219"/>
                      </a:lnTo>
                      <a:lnTo>
                        <a:pt x="303" y="219"/>
                      </a:lnTo>
                      <a:lnTo>
                        <a:pt x="307" y="219"/>
                      </a:lnTo>
                      <a:lnTo>
                        <a:pt x="307" y="222"/>
                      </a:lnTo>
                      <a:lnTo>
                        <a:pt x="310" y="222"/>
                      </a:lnTo>
                      <a:lnTo>
                        <a:pt x="312" y="222"/>
                      </a:lnTo>
                      <a:lnTo>
                        <a:pt x="312" y="224"/>
                      </a:lnTo>
                      <a:lnTo>
                        <a:pt x="315" y="224"/>
                      </a:lnTo>
                      <a:lnTo>
                        <a:pt x="319" y="224"/>
                      </a:lnTo>
                      <a:lnTo>
                        <a:pt x="322" y="224"/>
                      </a:lnTo>
                      <a:lnTo>
                        <a:pt x="324" y="227"/>
                      </a:lnTo>
                      <a:lnTo>
                        <a:pt x="322" y="229"/>
                      </a:lnTo>
                      <a:lnTo>
                        <a:pt x="326" y="229"/>
                      </a:lnTo>
                      <a:lnTo>
                        <a:pt x="326" y="231"/>
                      </a:lnTo>
                      <a:lnTo>
                        <a:pt x="326" y="229"/>
                      </a:lnTo>
                      <a:lnTo>
                        <a:pt x="329" y="227"/>
                      </a:lnTo>
                      <a:lnTo>
                        <a:pt x="334" y="227"/>
                      </a:lnTo>
                      <a:lnTo>
                        <a:pt x="334" y="224"/>
                      </a:lnTo>
                      <a:lnTo>
                        <a:pt x="336" y="224"/>
                      </a:lnTo>
                      <a:lnTo>
                        <a:pt x="336" y="222"/>
                      </a:lnTo>
                      <a:lnTo>
                        <a:pt x="338" y="222"/>
                      </a:lnTo>
                      <a:lnTo>
                        <a:pt x="343" y="219"/>
                      </a:lnTo>
                      <a:lnTo>
                        <a:pt x="346" y="219"/>
                      </a:lnTo>
                      <a:lnTo>
                        <a:pt x="348" y="219"/>
                      </a:lnTo>
                      <a:lnTo>
                        <a:pt x="348" y="217"/>
                      </a:lnTo>
                      <a:lnTo>
                        <a:pt x="350" y="217"/>
                      </a:lnTo>
                      <a:lnTo>
                        <a:pt x="355" y="217"/>
                      </a:lnTo>
                      <a:lnTo>
                        <a:pt x="357" y="217"/>
                      </a:lnTo>
                      <a:lnTo>
                        <a:pt x="357" y="215"/>
                      </a:lnTo>
                      <a:lnTo>
                        <a:pt x="360" y="215"/>
                      </a:lnTo>
                      <a:lnTo>
                        <a:pt x="362" y="215"/>
                      </a:lnTo>
                      <a:lnTo>
                        <a:pt x="365" y="217"/>
                      </a:lnTo>
                      <a:lnTo>
                        <a:pt x="367" y="217"/>
                      </a:lnTo>
                      <a:lnTo>
                        <a:pt x="369" y="217"/>
                      </a:lnTo>
                      <a:lnTo>
                        <a:pt x="372" y="215"/>
                      </a:lnTo>
                      <a:lnTo>
                        <a:pt x="374" y="215"/>
                      </a:lnTo>
                      <a:lnTo>
                        <a:pt x="377" y="215"/>
                      </a:lnTo>
                      <a:lnTo>
                        <a:pt x="379" y="215"/>
                      </a:lnTo>
                      <a:lnTo>
                        <a:pt x="381" y="215"/>
                      </a:lnTo>
                      <a:lnTo>
                        <a:pt x="381" y="217"/>
                      </a:lnTo>
                      <a:lnTo>
                        <a:pt x="384" y="212"/>
                      </a:lnTo>
                      <a:lnTo>
                        <a:pt x="384" y="210"/>
                      </a:lnTo>
                      <a:lnTo>
                        <a:pt x="386" y="207"/>
                      </a:lnTo>
                      <a:lnTo>
                        <a:pt x="386" y="205"/>
                      </a:lnTo>
                      <a:lnTo>
                        <a:pt x="386" y="203"/>
                      </a:lnTo>
                      <a:lnTo>
                        <a:pt x="386" y="200"/>
                      </a:lnTo>
                      <a:lnTo>
                        <a:pt x="388" y="200"/>
                      </a:lnTo>
                      <a:lnTo>
                        <a:pt x="391" y="200"/>
                      </a:lnTo>
                      <a:lnTo>
                        <a:pt x="391" y="198"/>
                      </a:lnTo>
                      <a:lnTo>
                        <a:pt x="391" y="196"/>
                      </a:lnTo>
                      <a:lnTo>
                        <a:pt x="393" y="196"/>
                      </a:lnTo>
                      <a:lnTo>
                        <a:pt x="393" y="193"/>
                      </a:lnTo>
                      <a:lnTo>
                        <a:pt x="391" y="191"/>
                      </a:lnTo>
                      <a:lnTo>
                        <a:pt x="388" y="188"/>
                      </a:lnTo>
                      <a:lnTo>
                        <a:pt x="388" y="186"/>
                      </a:lnTo>
                      <a:lnTo>
                        <a:pt x="388" y="184"/>
                      </a:lnTo>
                      <a:lnTo>
                        <a:pt x="391" y="179"/>
                      </a:lnTo>
                      <a:lnTo>
                        <a:pt x="393" y="176"/>
                      </a:lnTo>
                      <a:lnTo>
                        <a:pt x="396" y="176"/>
                      </a:lnTo>
                      <a:lnTo>
                        <a:pt x="400" y="174"/>
                      </a:lnTo>
                      <a:lnTo>
                        <a:pt x="400" y="172"/>
                      </a:lnTo>
                      <a:lnTo>
                        <a:pt x="400" y="169"/>
                      </a:lnTo>
                      <a:lnTo>
                        <a:pt x="400" y="167"/>
                      </a:lnTo>
                      <a:lnTo>
                        <a:pt x="405" y="167"/>
                      </a:lnTo>
                      <a:lnTo>
                        <a:pt x="405" y="165"/>
                      </a:lnTo>
                      <a:lnTo>
                        <a:pt x="408" y="165"/>
                      </a:lnTo>
                      <a:lnTo>
                        <a:pt x="410" y="162"/>
                      </a:lnTo>
                      <a:lnTo>
                        <a:pt x="415" y="165"/>
                      </a:lnTo>
                      <a:lnTo>
                        <a:pt x="412" y="165"/>
                      </a:lnTo>
                      <a:lnTo>
                        <a:pt x="415" y="162"/>
                      </a:lnTo>
                      <a:lnTo>
                        <a:pt x="417" y="162"/>
                      </a:lnTo>
                      <a:lnTo>
                        <a:pt x="419" y="162"/>
                      </a:lnTo>
                      <a:lnTo>
                        <a:pt x="422" y="162"/>
                      </a:lnTo>
                      <a:lnTo>
                        <a:pt x="424" y="160"/>
                      </a:lnTo>
                      <a:lnTo>
                        <a:pt x="427" y="160"/>
                      </a:lnTo>
                      <a:lnTo>
                        <a:pt x="429" y="160"/>
                      </a:lnTo>
                      <a:lnTo>
                        <a:pt x="429" y="162"/>
                      </a:lnTo>
                      <a:lnTo>
                        <a:pt x="429" y="160"/>
                      </a:lnTo>
                      <a:lnTo>
                        <a:pt x="431" y="160"/>
                      </a:lnTo>
                      <a:lnTo>
                        <a:pt x="431" y="157"/>
                      </a:lnTo>
                      <a:lnTo>
                        <a:pt x="434" y="157"/>
                      </a:lnTo>
                      <a:lnTo>
                        <a:pt x="436" y="157"/>
                      </a:lnTo>
                      <a:lnTo>
                        <a:pt x="439" y="157"/>
                      </a:lnTo>
                      <a:lnTo>
                        <a:pt x="441" y="160"/>
                      </a:lnTo>
                      <a:lnTo>
                        <a:pt x="443" y="160"/>
                      </a:lnTo>
                      <a:lnTo>
                        <a:pt x="446" y="160"/>
                      </a:lnTo>
                      <a:lnTo>
                        <a:pt x="443" y="162"/>
                      </a:lnTo>
                      <a:lnTo>
                        <a:pt x="446" y="162"/>
                      </a:lnTo>
                      <a:lnTo>
                        <a:pt x="446" y="165"/>
                      </a:lnTo>
                      <a:lnTo>
                        <a:pt x="448" y="167"/>
                      </a:lnTo>
                      <a:lnTo>
                        <a:pt x="448" y="169"/>
                      </a:lnTo>
                      <a:lnTo>
                        <a:pt x="446" y="167"/>
                      </a:lnTo>
                      <a:lnTo>
                        <a:pt x="446" y="165"/>
                      </a:lnTo>
                      <a:lnTo>
                        <a:pt x="443" y="165"/>
                      </a:lnTo>
                      <a:lnTo>
                        <a:pt x="441" y="165"/>
                      </a:lnTo>
                      <a:lnTo>
                        <a:pt x="441" y="167"/>
                      </a:lnTo>
                      <a:lnTo>
                        <a:pt x="443" y="172"/>
                      </a:lnTo>
                      <a:lnTo>
                        <a:pt x="441" y="172"/>
                      </a:lnTo>
                      <a:lnTo>
                        <a:pt x="441" y="174"/>
                      </a:lnTo>
                      <a:lnTo>
                        <a:pt x="439" y="176"/>
                      </a:lnTo>
                      <a:lnTo>
                        <a:pt x="439" y="174"/>
                      </a:lnTo>
                      <a:lnTo>
                        <a:pt x="436" y="174"/>
                      </a:lnTo>
                      <a:lnTo>
                        <a:pt x="434" y="174"/>
                      </a:lnTo>
                      <a:lnTo>
                        <a:pt x="434" y="176"/>
                      </a:lnTo>
                      <a:lnTo>
                        <a:pt x="434" y="179"/>
                      </a:lnTo>
                      <a:lnTo>
                        <a:pt x="434" y="181"/>
                      </a:lnTo>
                      <a:lnTo>
                        <a:pt x="434" y="191"/>
                      </a:lnTo>
                      <a:lnTo>
                        <a:pt x="434" y="188"/>
                      </a:lnTo>
                      <a:lnTo>
                        <a:pt x="439" y="191"/>
                      </a:lnTo>
                      <a:lnTo>
                        <a:pt x="441" y="191"/>
                      </a:lnTo>
                      <a:lnTo>
                        <a:pt x="443" y="191"/>
                      </a:lnTo>
                      <a:lnTo>
                        <a:pt x="450" y="186"/>
                      </a:lnTo>
                      <a:lnTo>
                        <a:pt x="450" y="184"/>
                      </a:lnTo>
                      <a:lnTo>
                        <a:pt x="455" y="179"/>
                      </a:lnTo>
                      <a:lnTo>
                        <a:pt x="458" y="174"/>
                      </a:lnTo>
                      <a:lnTo>
                        <a:pt x="470" y="176"/>
                      </a:lnTo>
                      <a:lnTo>
                        <a:pt x="470" y="174"/>
                      </a:lnTo>
                      <a:lnTo>
                        <a:pt x="472" y="172"/>
                      </a:lnTo>
                      <a:lnTo>
                        <a:pt x="474" y="172"/>
                      </a:lnTo>
                      <a:lnTo>
                        <a:pt x="477" y="172"/>
                      </a:lnTo>
                      <a:lnTo>
                        <a:pt x="479" y="169"/>
                      </a:lnTo>
                      <a:lnTo>
                        <a:pt x="481" y="169"/>
                      </a:lnTo>
                      <a:lnTo>
                        <a:pt x="481" y="167"/>
                      </a:lnTo>
                      <a:lnTo>
                        <a:pt x="481" y="165"/>
                      </a:lnTo>
                      <a:lnTo>
                        <a:pt x="481" y="162"/>
                      </a:lnTo>
                      <a:lnTo>
                        <a:pt x="481" y="160"/>
                      </a:lnTo>
                      <a:lnTo>
                        <a:pt x="481" y="157"/>
                      </a:lnTo>
                      <a:lnTo>
                        <a:pt x="484" y="157"/>
                      </a:lnTo>
                      <a:lnTo>
                        <a:pt x="484" y="155"/>
                      </a:lnTo>
                      <a:lnTo>
                        <a:pt x="486" y="155"/>
                      </a:lnTo>
                      <a:lnTo>
                        <a:pt x="486" y="153"/>
                      </a:lnTo>
                      <a:lnTo>
                        <a:pt x="486" y="150"/>
                      </a:lnTo>
                      <a:lnTo>
                        <a:pt x="486" y="148"/>
                      </a:lnTo>
                      <a:lnTo>
                        <a:pt x="486" y="143"/>
                      </a:lnTo>
                      <a:lnTo>
                        <a:pt x="484" y="141"/>
                      </a:lnTo>
                      <a:lnTo>
                        <a:pt x="486" y="138"/>
                      </a:lnTo>
                      <a:lnTo>
                        <a:pt x="484" y="136"/>
                      </a:lnTo>
                      <a:lnTo>
                        <a:pt x="484" y="134"/>
                      </a:lnTo>
                      <a:lnTo>
                        <a:pt x="481" y="134"/>
                      </a:lnTo>
                      <a:lnTo>
                        <a:pt x="481" y="131"/>
                      </a:lnTo>
                      <a:lnTo>
                        <a:pt x="481" y="129"/>
                      </a:lnTo>
                      <a:lnTo>
                        <a:pt x="479" y="126"/>
                      </a:lnTo>
                      <a:lnTo>
                        <a:pt x="479" y="124"/>
                      </a:lnTo>
                      <a:lnTo>
                        <a:pt x="479" y="122"/>
                      </a:lnTo>
                      <a:lnTo>
                        <a:pt x="477" y="119"/>
                      </a:lnTo>
                      <a:lnTo>
                        <a:pt x="474" y="117"/>
                      </a:lnTo>
                      <a:lnTo>
                        <a:pt x="474" y="114"/>
                      </a:lnTo>
                      <a:lnTo>
                        <a:pt x="477" y="112"/>
                      </a:lnTo>
                      <a:lnTo>
                        <a:pt x="477" y="110"/>
                      </a:lnTo>
                      <a:lnTo>
                        <a:pt x="477" y="107"/>
                      </a:lnTo>
                      <a:lnTo>
                        <a:pt x="479" y="107"/>
                      </a:lnTo>
                      <a:lnTo>
                        <a:pt x="477" y="107"/>
                      </a:lnTo>
                      <a:lnTo>
                        <a:pt x="477" y="105"/>
                      </a:lnTo>
                      <a:lnTo>
                        <a:pt x="477" y="103"/>
                      </a:lnTo>
                      <a:lnTo>
                        <a:pt x="474" y="103"/>
                      </a:lnTo>
                      <a:lnTo>
                        <a:pt x="472" y="100"/>
                      </a:lnTo>
                      <a:lnTo>
                        <a:pt x="472" y="95"/>
                      </a:lnTo>
                      <a:lnTo>
                        <a:pt x="477" y="91"/>
                      </a:lnTo>
                      <a:lnTo>
                        <a:pt x="477" y="88"/>
                      </a:lnTo>
                      <a:lnTo>
                        <a:pt x="477" y="86"/>
                      </a:lnTo>
                      <a:lnTo>
                        <a:pt x="479" y="86"/>
                      </a:lnTo>
                      <a:lnTo>
                        <a:pt x="481" y="84"/>
                      </a:lnTo>
                      <a:lnTo>
                        <a:pt x="481" y="81"/>
                      </a:lnTo>
                      <a:lnTo>
                        <a:pt x="484" y="81"/>
                      </a:lnTo>
                      <a:lnTo>
                        <a:pt x="486" y="81"/>
                      </a:lnTo>
                      <a:lnTo>
                        <a:pt x="489" y="79"/>
                      </a:lnTo>
                      <a:lnTo>
                        <a:pt x="491" y="79"/>
                      </a:lnTo>
                      <a:lnTo>
                        <a:pt x="493" y="79"/>
                      </a:lnTo>
                      <a:lnTo>
                        <a:pt x="496" y="76"/>
                      </a:lnTo>
                      <a:lnTo>
                        <a:pt x="498" y="79"/>
                      </a:lnTo>
                      <a:lnTo>
                        <a:pt x="498" y="74"/>
                      </a:lnTo>
                      <a:lnTo>
                        <a:pt x="498" y="72"/>
                      </a:lnTo>
                      <a:lnTo>
                        <a:pt x="501" y="72"/>
                      </a:lnTo>
                      <a:lnTo>
                        <a:pt x="503" y="69"/>
                      </a:lnTo>
                      <a:lnTo>
                        <a:pt x="503" y="67"/>
                      </a:lnTo>
                      <a:lnTo>
                        <a:pt x="505" y="67"/>
                      </a:lnTo>
                      <a:lnTo>
                        <a:pt x="505" y="64"/>
                      </a:lnTo>
                      <a:lnTo>
                        <a:pt x="510" y="64"/>
                      </a:lnTo>
                      <a:lnTo>
                        <a:pt x="510" y="62"/>
                      </a:lnTo>
                      <a:lnTo>
                        <a:pt x="512" y="64"/>
                      </a:lnTo>
                      <a:lnTo>
                        <a:pt x="512" y="62"/>
                      </a:lnTo>
                      <a:lnTo>
                        <a:pt x="515" y="62"/>
                      </a:lnTo>
                      <a:lnTo>
                        <a:pt x="515" y="60"/>
                      </a:lnTo>
                      <a:lnTo>
                        <a:pt x="512" y="57"/>
                      </a:lnTo>
                      <a:lnTo>
                        <a:pt x="517" y="57"/>
                      </a:lnTo>
                      <a:lnTo>
                        <a:pt x="515" y="55"/>
                      </a:lnTo>
                      <a:lnTo>
                        <a:pt x="517" y="53"/>
                      </a:lnTo>
                      <a:lnTo>
                        <a:pt x="520" y="53"/>
                      </a:lnTo>
                      <a:lnTo>
                        <a:pt x="520" y="55"/>
                      </a:lnTo>
                      <a:lnTo>
                        <a:pt x="522" y="55"/>
                      </a:lnTo>
                      <a:lnTo>
                        <a:pt x="520" y="53"/>
                      </a:lnTo>
                      <a:lnTo>
                        <a:pt x="520" y="50"/>
                      </a:lnTo>
                      <a:lnTo>
                        <a:pt x="522" y="50"/>
                      </a:lnTo>
                      <a:lnTo>
                        <a:pt x="520" y="48"/>
                      </a:lnTo>
                      <a:lnTo>
                        <a:pt x="524" y="48"/>
                      </a:lnTo>
                      <a:lnTo>
                        <a:pt x="524" y="43"/>
                      </a:lnTo>
                      <a:lnTo>
                        <a:pt x="527" y="43"/>
                      </a:lnTo>
                      <a:lnTo>
                        <a:pt x="529" y="43"/>
                      </a:lnTo>
                      <a:lnTo>
                        <a:pt x="534" y="43"/>
                      </a:lnTo>
                      <a:lnTo>
                        <a:pt x="536" y="43"/>
                      </a:lnTo>
                      <a:lnTo>
                        <a:pt x="539" y="45"/>
                      </a:lnTo>
                      <a:lnTo>
                        <a:pt x="541" y="43"/>
                      </a:lnTo>
                      <a:lnTo>
                        <a:pt x="539" y="41"/>
                      </a:lnTo>
                      <a:lnTo>
                        <a:pt x="541" y="38"/>
                      </a:lnTo>
                      <a:lnTo>
                        <a:pt x="543" y="36"/>
                      </a:lnTo>
                      <a:lnTo>
                        <a:pt x="546" y="33"/>
                      </a:lnTo>
                      <a:lnTo>
                        <a:pt x="548" y="33"/>
                      </a:lnTo>
                      <a:lnTo>
                        <a:pt x="548" y="31"/>
                      </a:lnTo>
                      <a:lnTo>
                        <a:pt x="553" y="31"/>
                      </a:lnTo>
                      <a:lnTo>
                        <a:pt x="553" y="29"/>
                      </a:lnTo>
                      <a:lnTo>
                        <a:pt x="555" y="29"/>
                      </a:lnTo>
                      <a:lnTo>
                        <a:pt x="555" y="26"/>
                      </a:lnTo>
                      <a:lnTo>
                        <a:pt x="558" y="26"/>
                      </a:lnTo>
                      <a:lnTo>
                        <a:pt x="558" y="24"/>
                      </a:lnTo>
                      <a:lnTo>
                        <a:pt x="560" y="24"/>
                      </a:lnTo>
                      <a:lnTo>
                        <a:pt x="560" y="22"/>
                      </a:lnTo>
                      <a:lnTo>
                        <a:pt x="563" y="24"/>
                      </a:lnTo>
                      <a:lnTo>
                        <a:pt x="563" y="22"/>
                      </a:lnTo>
                      <a:lnTo>
                        <a:pt x="563" y="17"/>
                      </a:lnTo>
                      <a:lnTo>
                        <a:pt x="565" y="19"/>
                      </a:lnTo>
                      <a:lnTo>
                        <a:pt x="565" y="22"/>
                      </a:lnTo>
                      <a:lnTo>
                        <a:pt x="567" y="22"/>
                      </a:lnTo>
                      <a:lnTo>
                        <a:pt x="565" y="19"/>
                      </a:lnTo>
                      <a:lnTo>
                        <a:pt x="567" y="19"/>
                      </a:lnTo>
                      <a:lnTo>
                        <a:pt x="567" y="22"/>
                      </a:lnTo>
                      <a:lnTo>
                        <a:pt x="570" y="22"/>
                      </a:lnTo>
                      <a:lnTo>
                        <a:pt x="570" y="19"/>
                      </a:lnTo>
                      <a:lnTo>
                        <a:pt x="570" y="17"/>
                      </a:lnTo>
                      <a:lnTo>
                        <a:pt x="570" y="14"/>
                      </a:lnTo>
                      <a:lnTo>
                        <a:pt x="574" y="14"/>
                      </a:lnTo>
                      <a:lnTo>
                        <a:pt x="572" y="12"/>
                      </a:lnTo>
                      <a:lnTo>
                        <a:pt x="572" y="7"/>
                      </a:lnTo>
                      <a:lnTo>
                        <a:pt x="570" y="7"/>
                      </a:lnTo>
                      <a:lnTo>
                        <a:pt x="570" y="5"/>
                      </a:lnTo>
                      <a:lnTo>
                        <a:pt x="570" y="2"/>
                      </a:lnTo>
                      <a:lnTo>
                        <a:pt x="572" y="2"/>
                      </a:lnTo>
                      <a:lnTo>
                        <a:pt x="572" y="5"/>
                      </a:lnTo>
                      <a:lnTo>
                        <a:pt x="574" y="5"/>
                      </a:lnTo>
                      <a:lnTo>
                        <a:pt x="577" y="5"/>
                      </a:lnTo>
                      <a:lnTo>
                        <a:pt x="577" y="2"/>
                      </a:lnTo>
                      <a:lnTo>
                        <a:pt x="579" y="5"/>
                      </a:lnTo>
                      <a:lnTo>
                        <a:pt x="584" y="5"/>
                      </a:lnTo>
                      <a:lnTo>
                        <a:pt x="586" y="5"/>
                      </a:lnTo>
                      <a:lnTo>
                        <a:pt x="589" y="7"/>
                      </a:lnTo>
                      <a:lnTo>
                        <a:pt x="591" y="7"/>
                      </a:lnTo>
                      <a:lnTo>
                        <a:pt x="594" y="5"/>
                      </a:lnTo>
                      <a:lnTo>
                        <a:pt x="598" y="5"/>
                      </a:lnTo>
                      <a:lnTo>
                        <a:pt x="598" y="2"/>
                      </a:lnTo>
                      <a:lnTo>
                        <a:pt x="601" y="0"/>
                      </a:lnTo>
                      <a:lnTo>
                        <a:pt x="603" y="0"/>
                      </a:lnTo>
                      <a:close/>
                    </a:path>
                  </a:pathLst>
                </a:custGeom>
                <a:solidFill>
                  <a:schemeClr val="accent6">
                    <a:lumMod val="60000"/>
                    <a:lumOff val="40000"/>
                  </a:schemeClr>
                </a:solidFill>
                <a:ln w="3175">
                  <a:solidFill>
                    <a:schemeClr val="tx1">
                      <a:lumMod val="50000"/>
                      <a:lumOff val="50000"/>
                    </a:schemeClr>
                  </a:solidFill>
                  <a:round/>
                  <a:headEnd/>
                  <a:tailEnd/>
                </a:ln>
              </xdr:spPr>
            </xdr:sp>
            <xdr:sp macro="" textlink="">
              <xdr:nvSpPr>
                <xdr:cNvPr id="35" name="Freeform 42"/>
                <xdr:cNvSpPr>
                  <a:spLocks/>
                </xdr:cNvSpPr>
              </xdr:nvSpPr>
              <xdr:spPr bwMode="auto">
                <a:xfrm>
                  <a:off x="4343767" y="14214726"/>
                  <a:ext cx="435768" cy="445834"/>
                </a:xfrm>
                <a:custGeom>
                  <a:avLst/>
                  <a:gdLst>
                    <a:gd name="T0" fmla="*/ 1129 w 353"/>
                    <a:gd name="T1" fmla="*/ 72 h 386"/>
                    <a:gd name="T2" fmla="*/ 1168 w 353"/>
                    <a:gd name="T3" fmla="*/ 131 h 386"/>
                    <a:gd name="T4" fmla="*/ 1168 w 353"/>
                    <a:gd name="T5" fmla="*/ 230 h 386"/>
                    <a:gd name="T6" fmla="*/ 1138 w 353"/>
                    <a:gd name="T7" fmla="*/ 278 h 386"/>
                    <a:gd name="T8" fmla="*/ 1115 w 353"/>
                    <a:gd name="T9" fmla="*/ 335 h 386"/>
                    <a:gd name="T10" fmla="*/ 1083 w 353"/>
                    <a:gd name="T11" fmla="*/ 390 h 386"/>
                    <a:gd name="T12" fmla="*/ 1145 w 353"/>
                    <a:gd name="T13" fmla="*/ 449 h 386"/>
                    <a:gd name="T14" fmla="*/ 1145 w 353"/>
                    <a:gd name="T15" fmla="*/ 507 h 386"/>
                    <a:gd name="T16" fmla="*/ 1224 w 353"/>
                    <a:gd name="T17" fmla="*/ 497 h 386"/>
                    <a:gd name="T18" fmla="*/ 1274 w 353"/>
                    <a:gd name="T19" fmla="*/ 543 h 386"/>
                    <a:gd name="T20" fmla="*/ 1315 w 353"/>
                    <a:gd name="T21" fmla="*/ 615 h 386"/>
                    <a:gd name="T22" fmla="*/ 1379 w 353"/>
                    <a:gd name="T23" fmla="*/ 661 h 386"/>
                    <a:gd name="T24" fmla="*/ 1432 w 353"/>
                    <a:gd name="T25" fmla="*/ 749 h 386"/>
                    <a:gd name="T26" fmla="*/ 1449 w 353"/>
                    <a:gd name="T27" fmla="*/ 826 h 386"/>
                    <a:gd name="T28" fmla="*/ 1420 w 353"/>
                    <a:gd name="T29" fmla="*/ 892 h 386"/>
                    <a:gd name="T30" fmla="*/ 1444 w 353"/>
                    <a:gd name="T31" fmla="*/ 939 h 386"/>
                    <a:gd name="T32" fmla="*/ 1513 w 353"/>
                    <a:gd name="T33" fmla="*/ 965 h 386"/>
                    <a:gd name="T34" fmla="*/ 1525 w 353"/>
                    <a:gd name="T35" fmla="*/ 1038 h 386"/>
                    <a:gd name="T36" fmla="*/ 1525 w 353"/>
                    <a:gd name="T37" fmla="*/ 1078 h 386"/>
                    <a:gd name="T38" fmla="*/ 1449 w 353"/>
                    <a:gd name="T39" fmla="*/ 1136 h 386"/>
                    <a:gd name="T40" fmla="*/ 1364 w 353"/>
                    <a:gd name="T41" fmla="*/ 1140 h 386"/>
                    <a:gd name="T42" fmla="*/ 1304 w 353"/>
                    <a:gd name="T43" fmla="*/ 1153 h 386"/>
                    <a:gd name="T44" fmla="*/ 1211 w 353"/>
                    <a:gd name="T45" fmla="*/ 1153 h 386"/>
                    <a:gd name="T46" fmla="*/ 1145 w 353"/>
                    <a:gd name="T47" fmla="*/ 1153 h 386"/>
                    <a:gd name="T48" fmla="*/ 1076 w 353"/>
                    <a:gd name="T49" fmla="*/ 1159 h 386"/>
                    <a:gd name="T50" fmla="*/ 971 w 353"/>
                    <a:gd name="T51" fmla="*/ 1217 h 386"/>
                    <a:gd name="T52" fmla="*/ 844 w 353"/>
                    <a:gd name="T53" fmla="*/ 1276 h 386"/>
                    <a:gd name="T54" fmla="*/ 720 w 353"/>
                    <a:gd name="T55" fmla="*/ 1289 h 386"/>
                    <a:gd name="T56" fmla="*/ 770 w 353"/>
                    <a:gd name="T57" fmla="*/ 1249 h 386"/>
                    <a:gd name="T58" fmla="*/ 822 w 353"/>
                    <a:gd name="T59" fmla="*/ 1259 h 386"/>
                    <a:gd name="T60" fmla="*/ 854 w 353"/>
                    <a:gd name="T61" fmla="*/ 1217 h 386"/>
                    <a:gd name="T62" fmla="*/ 923 w 353"/>
                    <a:gd name="T63" fmla="*/ 1170 h 386"/>
                    <a:gd name="T64" fmla="*/ 978 w 353"/>
                    <a:gd name="T65" fmla="*/ 1116 h 386"/>
                    <a:gd name="T66" fmla="*/ 918 w 353"/>
                    <a:gd name="T67" fmla="*/ 1065 h 386"/>
                    <a:gd name="T68" fmla="*/ 802 w 353"/>
                    <a:gd name="T69" fmla="*/ 1038 h 386"/>
                    <a:gd name="T70" fmla="*/ 703 w 353"/>
                    <a:gd name="T71" fmla="*/ 1006 h 386"/>
                    <a:gd name="T72" fmla="*/ 630 w 353"/>
                    <a:gd name="T73" fmla="*/ 980 h 386"/>
                    <a:gd name="T74" fmla="*/ 516 w 353"/>
                    <a:gd name="T75" fmla="*/ 928 h 386"/>
                    <a:gd name="T76" fmla="*/ 443 w 353"/>
                    <a:gd name="T77" fmla="*/ 920 h 386"/>
                    <a:gd name="T78" fmla="*/ 373 w 353"/>
                    <a:gd name="T79" fmla="*/ 920 h 386"/>
                    <a:gd name="T80" fmla="*/ 286 w 353"/>
                    <a:gd name="T81" fmla="*/ 970 h 386"/>
                    <a:gd name="T82" fmla="*/ 220 w 353"/>
                    <a:gd name="T83" fmla="*/ 917 h 386"/>
                    <a:gd name="T84" fmla="*/ 181 w 353"/>
                    <a:gd name="T85" fmla="*/ 905 h 386"/>
                    <a:gd name="T86" fmla="*/ 65 w 353"/>
                    <a:gd name="T87" fmla="*/ 970 h 386"/>
                    <a:gd name="T88" fmla="*/ 0 w 353"/>
                    <a:gd name="T89" fmla="*/ 928 h 386"/>
                    <a:gd name="T90" fmla="*/ 46 w 353"/>
                    <a:gd name="T91" fmla="*/ 841 h 386"/>
                    <a:gd name="T92" fmla="*/ 122 w 353"/>
                    <a:gd name="T93" fmla="*/ 841 h 386"/>
                    <a:gd name="T94" fmla="*/ 181 w 353"/>
                    <a:gd name="T95" fmla="*/ 776 h 386"/>
                    <a:gd name="T96" fmla="*/ 256 w 353"/>
                    <a:gd name="T97" fmla="*/ 745 h 386"/>
                    <a:gd name="T98" fmla="*/ 256 w 353"/>
                    <a:gd name="T99" fmla="*/ 677 h 386"/>
                    <a:gd name="T100" fmla="*/ 309 w 353"/>
                    <a:gd name="T101" fmla="*/ 580 h 386"/>
                    <a:gd name="T102" fmla="*/ 403 w 353"/>
                    <a:gd name="T103" fmla="*/ 561 h 386"/>
                    <a:gd name="T104" fmla="*/ 410 w 353"/>
                    <a:gd name="T105" fmla="*/ 507 h 386"/>
                    <a:gd name="T106" fmla="*/ 492 w 353"/>
                    <a:gd name="T107" fmla="*/ 408 h 386"/>
                    <a:gd name="T108" fmla="*/ 601 w 353"/>
                    <a:gd name="T109" fmla="*/ 390 h 386"/>
                    <a:gd name="T110" fmla="*/ 653 w 353"/>
                    <a:gd name="T111" fmla="*/ 296 h 386"/>
                    <a:gd name="T112" fmla="*/ 720 w 353"/>
                    <a:gd name="T113" fmla="*/ 196 h 386"/>
                    <a:gd name="T114" fmla="*/ 844 w 353"/>
                    <a:gd name="T115" fmla="*/ 138 h 386"/>
                    <a:gd name="T116" fmla="*/ 946 w 353"/>
                    <a:gd name="T117" fmla="*/ 58 h 386"/>
                    <a:gd name="T118" fmla="*/ 1064 w 353"/>
                    <a:gd name="T119" fmla="*/ 0 h 38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353" h="386">
                      <a:moveTo>
                        <a:pt x="241" y="0"/>
                      </a:moveTo>
                      <a:lnTo>
                        <a:pt x="241" y="2"/>
                      </a:lnTo>
                      <a:lnTo>
                        <a:pt x="241" y="5"/>
                      </a:lnTo>
                      <a:lnTo>
                        <a:pt x="244" y="5"/>
                      </a:lnTo>
                      <a:lnTo>
                        <a:pt x="244" y="7"/>
                      </a:lnTo>
                      <a:lnTo>
                        <a:pt x="248" y="9"/>
                      </a:lnTo>
                      <a:lnTo>
                        <a:pt x="251" y="12"/>
                      </a:lnTo>
                      <a:lnTo>
                        <a:pt x="253" y="16"/>
                      </a:lnTo>
                      <a:lnTo>
                        <a:pt x="253" y="19"/>
                      </a:lnTo>
                      <a:lnTo>
                        <a:pt x="253" y="21"/>
                      </a:lnTo>
                      <a:lnTo>
                        <a:pt x="256" y="21"/>
                      </a:lnTo>
                      <a:lnTo>
                        <a:pt x="258" y="24"/>
                      </a:lnTo>
                      <a:lnTo>
                        <a:pt x="260" y="24"/>
                      </a:lnTo>
                      <a:lnTo>
                        <a:pt x="263" y="26"/>
                      </a:lnTo>
                      <a:lnTo>
                        <a:pt x="265" y="24"/>
                      </a:lnTo>
                      <a:lnTo>
                        <a:pt x="267" y="26"/>
                      </a:lnTo>
                      <a:lnTo>
                        <a:pt x="267" y="28"/>
                      </a:lnTo>
                      <a:lnTo>
                        <a:pt x="267" y="31"/>
                      </a:lnTo>
                      <a:lnTo>
                        <a:pt x="265" y="31"/>
                      </a:lnTo>
                      <a:lnTo>
                        <a:pt x="265" y="33"/>
                      </a:lnTo>
                      <a:lnTo>
                        <a:pt x="265" y="36"/>
                      </a:lnTo>
                      <a:lnTo>
                        <a:pt x="265" y="38"/>
                      </a:lnTo>
                      <a:lnTo>
                        <a:pt x="267" y="38"/>
                      </a:lnTo>
                      <a:lnTo>
                        <a:pt x="267" y="43"/>
                      </a:lnTo>
                      <a:lnTo>
                        <a:pt x="272" y="47"/>
                      </a:lnTo>
                      <a:lnTo>
                        <a:pt x="275" y="50"/>
                      </a:lnTo>
                      <a:lnTo>
                        <a:pt x="272" y="52"/>
                      </a:lnTo>
                      <a:lnTo>
                        <a:pt x="267" y="55"/>
                      </a:lnTo>
                      <a:lnTo>
                        <a:pt x="270" y="57"/>
                      </a:lnTo>
                      <a:lnTo>
                        <a:pt x="267" y="59"/>
                      </a:lnTo>
                      <a:lnTo>
                        <a:pt x="267" y="62"/>
                      </a:lnTo>
                      <a:lnTo>
                        <a:pt x="265" y="64"/>
                      </a:lnTo>
                      <a:lnTo>
                        <a:pt x="265" y="67"/>
                      </a:lnTo>
                      <a:lnTo>
                        <a:pt x="265" y="69"/>
                      </a:lnTo>
                      <a:lnTo>
                        <a:pt x="265" y="71"/>
                      </a:lnTo>
                      <a:lnTo>
                        <a:pt x="263" y="71"/>
                      </a:lnTo>
                      <a:lnTo>
                        <a:pt x="263" y="74"/>
                      </a:lnTo>
                      <a:lnTo>
                        <a:pt x="260" y="76"/>
                      </a:lnTo>
                      <a:lnTo>
                        <a:pt x="263" y="76"/>
                      </a:lnTo>
                      <a:lnTo>
                        <a:pt x="260" y="78"/>
                      </a:lnTo>
                      <a:lnTo>
                        <a:pt x="260" y="76"/>
                      </a:lnTo>
                      <a:lnTo>
                        <a:pt x="258" y="78"/>
                      </a:lnTo>
                      <a:lnTo>
                        <a:pt x="260" y="78"/>
                      </a:lnTo>
                      <a:lnTo>
                        <a:pt x="258" y="81"/>
                      </a:lnTo>
                      <a:lnTo>
                        <a:pt x="260" y="81"/>
                      </a:lnTo>
                      <a:lnTo>
                        <a:pt x="263" y="81"/>
                      </a:lnTo>
                      <a:lnTo>
                        <a:pt x="263" y="83"/>
                      </a:lnTo>
                      <a:lnTo>
                        <a:pt x="263" y="88"/>
                      </a:lnTo>
                      <a:lnTo>
                        <a:pt x="263" y="86"/>
                      </a:lnTo>
                      <a:lnTo>
                        <a:pt x="260" y="88"/>
                      </a:lnTo>
                      <a:lnTo>
                        <a:pt x="256" y="90"/>
                      </a:lnTo>
                      <a:lnTo>
                        <a:pt x="258" y="93"/>
                      </a:lnTo>
                      <a:lnTo>
                        <a:pt x="256" y="95"/>
                      </a:lnTo>
                      <a:lnTo>
                        <a:pt x="256" y="98"/>
                      </a:lnTo>
                      <a:lnTo>
                        <a:pt x="253" y="98"/>
                      </a:lnTo>
                      <a:lnTo>
                        <a:pt x="256" y="102"/>
                      </a:lnTo>
                      <a:lnTo>
                        <a:pt x="256" y="105"/>
                      </a:lnTo>
                      <a:lnTo>
                        <a:pt x="253" y="105"/>
                      </a:lnTo>
                      <a:lnTo>
                        <a:pt x="253" y="107"/>
                      </a:lnTo>
                      <a:lnTo>
                        <a:pt x="251" y="109"/>
                      </a:lnTo>
                      <a:lnTo>
                        <a:pt x="251" y="112"/>
                      </a:lnTo>
                      <a:lnTo>
                        <a:pt x="251" y="109"/>
                      </a:lnTo>
                      <a:lnTo>
                        <a:pt x="248" y="112"/>
                      </a:lnTo>
                      <a:lnTo>
                        <a:pt x="248" y="114"/>
                      </a:lnTo>
                      <a:lnTo>
                        <a:pt x="248" y="112"/>
                      </a:lnTo>
                      <a:lnTo>
                        <a:pt x="246" y="114"/>
                      </a:lnTo>
                      <a:lnTo>
                        <a:pt x="251" y="114"/>
                      </a:lnTo>
                      <a:lnTo>
                        <a:pt x="253" y="114"/>
                      </a:lnTo>
                      <a:lnTo>
                        <a:pt x="258" y="114"/>
                      </a:lnTo>
                      <a:lnTo>
                        <a:pt x="260" y="117"/>
                      </a:lnTo>
                      <a:lnTo>
                        <a:pt x="260" y="119"/>
                      </a:lnTo>
                      <a:lnTo>
                        <a:pt x="263" y="119"/>
                      </a:lnTo>
                      <a:lnTo>
                        <a:pt x="263" y="121"/>
                      </a:lnTo>
                      <a:lnTo>
                        <a:pt x="263" y="126"/>
                      </a:lnTo>
                      <a:lnTo>
                        <a:pt x="263" y="128"/>
                      </a:lnTo>
                      <a:lnTo>
                        <a:pt x="260" y="128"/>
                      </a:lnTo>
                      <a:lnTo>
                        <a:pt x="260" y="131"/>
                      </a:lnTo>
                      <a:lnTo>
                        <a:pt x="263" y="128"/>
                      </a:lnTo>
                      <a:lnTo>
                        <a:pt x="265" y="131"/>
                      </a:lnTo>
                      <a:lnTo>
                        <a:pt x="265" y="133"/>
                      </a:lnTo>
                      <a:lnTo>
                        <a:pt x="263" y="133"/>
                      </a:lnTo>
                      <a:lnTo>
                        <a:pt x="263" y="136"/>
                      </a:lnTo>
                      <a:lnTo>
                        <a:pt x="260" y="138"/>
                      </a:lnTo>
                      <a:lnTo>
                        <a:pt x="258" y="140"/>
                      </a:lnTo>
                      <a:lnTo>
                        <a:pt x="258" y="143"/>
                      </a:lnTo>
                      <a:lnTo>
                        <a:pt x="260" y="143"/>
                      </a:lnTo>
                      <a:lnTo>
                        <a:pt x="260" y="145"/>
                      </a:lnTo>
                      <a:lnTo>
                        <a:pt x="260" y="148"/>
                      </a:lnTo>
                      <a:lnTo>
                        <a:pt x="263" y="148"/>
                      </a:lnTo>
                      <a:lnTo>
                        <a:pt x="265" y="148"/>
                      </a:lnTo>
                      <a:lnTo>
                        <a:pt x="267" y="148"/>
                      </a:lnTo>
                      <a:lnTo>
                        <a:pt x="267" y="145"/>
                      </a:lnTo>
                      <a:lnTo>
                        <a:pt x="270" y="148"/>
                      </a:lnTo>
                      <a:lnTo>
                        <a:pt x="272" y="150"/>
                      </a:lnTo>
                      <a:lnTo>
                        <a:pt x="272" y="148"/>
                      </a:lnTo>
                      <a:lnTo>
                        <a:pt x="272" y="143"/>
                      </a:lnTo>
                      <a:lnTo>
                        <a:pt x="275" y="143"/>
                      </a:lnTo>
                      <a:lnTo>
                        <a:pt x="275" y="145"/>
                      </a:lnTo>
                      <a:lnTo>
                        <a:pt x="277" y="145"/>
                      </a:lnTo>
                      <a:lnTo>
                        <a:pt x="279" y="148"/>
                      </a:lnTo>
                      <a:lnTo>
                        <a:pt x="279" y="150"/>
                      </a:lnTo>
                      <a:lnTo>
                        <a:pt x="279" y="152"/>
                      </a:lnTo>
                      <a:lnTo>
                        <a:pt x="282" y="155"/>
                      </a:lnTo>
                      <a:lnTo>
                        <a:pt x="279" y="155"/>
                      </a:lnTo>
                      <a:lnTo>
                        <a:pt x="282" y="155"/>
                      </a:lnTo>
                      <a:lnTo>
                        <a:pt x="284" y="157"/>
                      </a:lnTo>
                      <a:lnTo>
                        <a:pt x="284" y="159"/>
                      </a:lnTo>
                      <a:lnTo>
                        <a:pt x="287" y="159"/>
                      </a:lnTo>
                      <a:lnTo>
                        <a:pt x="287" y="157"/>
                      </a:lnTo>
                      <a:lnTo>
                        <a:pt x="289" y="159"/>
                      </a:lnTo>
                      <a:lnTo>
                        <a:pt x="289" y="157"/>
                      </a:lnTo>
                      <a:lnTo>
                        <a:pt x="291" y="155"/>
                      </a:lnTo>
                      <a:lnTo>
                        <a:pt x="289" y="157"/>
                      </a:lnTo>
                      <a:lnTo>
                        <a:pt x="289" y="162"/>
                      </a:lnTo>
                      <a:lnTo>
                        <a:pt x="287" y="162"/>
                      </a:lnTo>
                      <a:lnTo>
                        <a:pt x="289" y="164"/>
                      </a:lnTo>
                      <a:lnTo>
                        <a:pt x="289" y="167"/>
                      </a:lnTo>
                      <a:lnTo>
                        <a:pt x="289" y="169"/>
                      </a:lnTo>
                      <a:lnTo>
                        <a:pt x="289" y="171"/>
                      </a:lnTo>
                      <a:lnTo>
                        <a:pt x="294" y="176"/>
                      </a:lnTo>
                      <a:lnTo>
                        <a:pt x="298" y="179"/>
                      </a:lnTo>
                      <a:lnTo>
                        <a:pt x="298" y="181"/>
                      </a:lnTo>
                      <a:lnTo>
                        <a:pt x="298" y="183"/>
                      </a:lnTo>
                      <a:lnTo>
                        <a:pt x="298" y="186"/>
                      </a:lnTo>
                      <a:lnTo>
                        <a:pt x="296" y="190"/>
                      </a:lnTo>
                      <a:lnTo>
                        <a:pt x="298" y="190"/>
                      </a:lnTo>
                      <a:lnTo>
                        <a:pt x="301" y="190"/>
                      </a:lnTo>
                      <a:lnTo>
                        <a:pt x="308" y="188"/>
                      </a:lnTo>
                      <a:lnTo>
                        <a:pt x="308" y="190"/>
                      </a:lnTo>
                      <a:lnTo>
                        <a:pt x="310" y="190"/>
                      </a:lnTo>
                      <a:lnTo>
                        <a:pt x="313" y="190"/>
                      </a:lnTo>
                      <a:lnTo>
                        <a:pt x="313" y="193"/>
                      </a:lnTo>
                      <a:lnTo>
                        <a:pt x="315" y="193"/>
                      </a:lnTo>
                      <a:lnTo>
                        <a:pt x="315" y="195"/>
                      </a:lnTo>
                      <a:lnTo>
                        <a:pt x="318" y="195"/>
                      </a:lnTo>
                      <a:lnTo>
                        <a:pt x="318" y="200"/>
                      </a:lnTo>
                      <a:lnTo>
                        <a:pt x="318" y="202"/>
                      </a:lnTo>
                      <a:lnTo>
                        <a:pt x="320" y="207"/>
                      </a:lnTo>
                      <a:lnTo>
                        <a:pt x="318" y="212"/>
                      </a:lnTo>
                      <a:lnTo>
                        <a:pt x="318" y="217"/>
                      </a:lnTo>
                      <a:lnTo>
                        <a:pt x="318" y="219"/>
                      </a:lnTo>
                      <a:lnTo>
                        <a:pt x="322" y="219"/>
                      </a:lnTo>
                      <a:lnTo>
                        <a:pt x="325" y="219"/>
                      </a:lnTo>
                      <a:lnTo>
                        <a:pt x="329" y="219"/>
                      </a:lnTo>
                      <a:lnTo>
                        <a:pt x="329" y="221"/>
                      </a:lnTo>
                      <a:lnTo>
                        <a:pt x="329" y="224"/>
                      </a:lnTo>
                      <a:lnTo>
                        <a:pt x="329" y="226"/>
                      </a:lnTo>
                      <a:lnTo>
                        <a:pt x="332" y="226"/>
                      </a:lnTo>
                      <a:lnTo>
                        <a:pt x="334" y="229"/>
                      </a:lnTo>
                      <a:lnTo>
                        <a:pt x="334" y="231"/>
                      </a:lnTo>
                      <a:lnTo>
                        <a:pt x="332" y="233"/>
                      </a:lnTo>
                      <a:lnTo>
                        <a:pt x="332" y="238"/>
                      </a:lnTo>
                      <a:lnTo>
                        <a:pt x="329" y="238"/>
                      </a:lnTo>
                      <a:lnTo>
                        <a:pt x="329" y="241"/>
                      </a:lnTo>
                      <a:lnTo>
                        <a:pt x="329" y="243"/>
                      </a:lnTo>
                      <a:lnTo>
                        <a:pt x="332" y="243"/>
                      </a:lnTo>
                      <a:lnTo>
                        <a:pt x="332" y="245"/>
                      </a:lnTo>
                      <a:lnTo>
                        <a:pt x="329" y="248"/>
                      </a:lnTo>
                      <a:lnTo>
                        <a:pt x="327" y="248"/>
                      </a:lnTo>
                      <a:lnTo>
                        <a:pt x="329" y="250"/>
                      </a:lnTo>
                      <a:lnTo>
                        <a:pt x="329" y="252"/>
                      </a:lnTo>
                      <a:lnTo>
                        <a:pt x="327" y="252"/>
                      </a:lnTo>
                      <a:lnTo>
                        <a:pt x="325" y="255"/>
                      </a:lnTo>
                      <a:lnTo>
                        <a:pt x="322" y="257"/>
                      </a:lnTo>
                      <a:lnTo>
                        <a:pt x="322" y="260"/>
                      </a:lnTo>
                      <a:lnTo>
                        <a:pt x="322" y="262"/>
                      </a:lnTo>
                      <a:lnTo>
                        <a:pt x="322" y="264"/>
                      </a:lnTo>
                      <a:lnTo>
                        <a:pt x="322" y="267"/>
                      </a:lnTo>
                      <a:lnTo>
                        <a:pt x="322" y="269"/>
                      </a:lnTo>
                      <a:lnTo>
                        <a:pt x="320" y="274"/>
                      </a:lnTo>
                      <a:lnTo>
                        <a:pt x="320" y="276"/>
                      </a:lnTo>
                      <a:lnTo>
                        <a:pt x="322" y="279"/>
                      </a:lnTo>
                      <a:lnTo>
                        <a:pt x="322" y="281"/>
                      </a:lnTo>
                      <a:lnTo>
                        <a:pt x="325" y="281"/>
                      </a:lnTo>
                      <a:lnTo>
                        <a:pt x="325" y="279"/>
                      </a:lnTo>
                      <a:lnTo>
                        <a:pt x="327" y="274"/>
                      </a:lnTo>
                      <a:lnTo>
                        <a:pt x="329" y="271"/>
                      </a:lnTo>
                      <a:lnTo>
                        <a:pt x="332" y="271"/>
                      </a:lnTo>
                      <a:lnTo>
                        <a:pt x="337" y="267"/>
                      </a:lnTo>
                      <a:lnTo>
                        <a:pt x="339" y="264"/>
                      </a:lnTo>
                      <a:lnTo>
                        <a:pt x="339" y="267"/>
                      </a:lnTo>
                      <a:lnTo>
                        <a:pt x="341" y="267"/>
                      </a:lnTo>
                      <a:lnTo>
                        <a:pt x="341" y="269"/>
                      </a:lnTo>
                      <a:lnTo>
                        <a:pt x="341" y="274"/>
                      </a:lnTo>
                      <a:lnTo>
                        <a:pt x="344" y="276"/>
                      </a:lnTo>
                      <a:lnTo>
                        <a:pt x="344" y="279"/>
                      </a:lnTo>
                      <a:lnTo>
                        <a:pt x="344" y="281"/>
                      </a:lnTo>
                      <a:lnTo>
                        <a:pt x="346" y="283"/>
                      </a:lnTo>
                      <a:lnTo>
                        <a:pt x="346" y="286"/>
                      </a:lnTo>
                      <a:lnTo>
                        <a:pt x="346" y="288"/>
                      </a:lnTo>
                      <a:lnTo>
                        <a:pt x="346" y="291"/>
                      </a:lnTo>
                      <a:lnTo>
                        <a:pt x="344" y="291"/>
                      </a:lnTo>
                      <a:lnTo>
                        <a:pt x="346" y="291"/>
                      </a:lnTo>
                      <a:lnTo>
                        <a:pt x="344" y="293"/>
                      </a:lnTo>
                      <a:lnTo>
                        <a:pt x="346" y="295"/>
                      </a:lnTo>
                      <a:lnTo>
                        <a:pt x="344" y="295"/>
                      </a:lnTo>
                      <a:lnTo>
                        <a:pt x="346" y="300"/>
                      </a:lnTo>
                      <a:lnTo>
                        <a:pt x="346" y="302"/>
                      </a:lnTo>
                      <a:lnTo>
                        <a:pt x="349" y="302"/>
                      </a:lnTo>
                      <a:lnTo>
                        <a:pt x="349" y="305"/>
                      </a:lnTo>
                      <a:lnTo>
                        <a:pt x="346" y="305"/>
                      </a:lnTo>
                      <a:lnTo>
                        <a:pt x="346" y="302"/>
                      </a:lnTo>
                      <a:lnTo>
                        <a:pt x="344" y="302"/>
                      </a:lnTo>
                      <a:lnTo>
                        <a:pt x="341" y="305"/>
                      </a:lnTo>
                      <a:lnTo>
                        <a:pt x="341" y="310"/>
                      </a:lnTo>
                      <a:lnTo>
                        <a:pt x="344" y="310"/>
                      </a:lnTo>
                      <a:lnTo>
                        <a:pt x="346" y="312"/>
                      </a:lnTo>
                      <a:lnTo>
                        <a:pt x="349" y="312"/>
                      </a:lnTo>
                      <a:lnTo>
                        <a:pt x="346" y="314"/>
                      </a:lnTo>
                      <a:lnTo>
                        <a:pt x="349" y="314"/>
                      </a:lnTo>
                      <a:lnTo>
                        <a:pt x="349" y="317"/>
                      </a:lnTo>
                      <a:lnTo>
                        <a:pt x="351" y="317"/>
                      </a:lnTo>
                      <a:lnTo>
                        <a:pt x="351" y="319"/>
                      </a:lnTo>
                      <a:lnTo>
                        <a:pt x="353" y="322"/>
                      </a:lnTo>
                      <a:lnTo>
                        <a:pt x="351" y="324"/>
                      </a:lnTo>
                      <a:lnTo>
                        <a:pt x="344" y="331"/>
                      </a:lnTo>
                      <a:lnTo>
                        <a:pt x="339" y="331"/>
                      </a:lnTo>
                      <a:lnTo>
                        <a:pt x="337" y="333"/>
                      </a:lnTo>
                      <a:lnTo>
                        <a:pt x="332" y="333"/>
                      </a:lnTo>
                      <a:lnTo>
                        <a:pt x="329" y="331"/>
                      </a:lnTo>
                      <a:lnTo>
                        <a:pt x="327" y="331"/>
                      </a:lnTo>
                      <a:lnTo>
                        <a:pt x="327" y="329"/>
                      </a:lnTo>
                      <a:lnTo>
                        <a:pt x="327" y="326"/>
                      </a:lnTo>
                      <a:lnTo>
                        <a:pt x="325" y="326"/>
                      </a:lnTo>
                      <a:lnTo>
                        <a:pt x="325" y="324"/>
                      </a:lnTo>
                      <a:lnTo>
                        <a:pt x="322" y="326"/>
                      </a:lnTo>
                      <a:lnTo>
                        <a:pt x="320" y="326"/>
                      </a:lnTo>
                      <a:lnTo>
                        <a:pt x="320" y="329"/>
                      </a:lnTo>
                      <a:lnTo>
                        <a:pt x="318" y="333"/>
                      </a:lnTo>
                      <a:lnTo>
                        <a:pt x="315" y="333"/>
                      </a:lnTo>
                      <a:lnTo>
                        <a:pt x="310" y="333"/>
                      </a:lnTo>
                      <a:lnTo>
                        <a:pt x="308" y="336"/>
                      </a:lnTo>
                      <a:lnTo>
                        <a:pt x="308" y="333"/>
                      </a:lnTo>
                      <a:lnTo>
                        <a:pt x="306" y="333"/>
                      </a:lnTo>
                      <a:lnTo>
                        <a:pt x="303" y="336"/>
                      </a:lnTo>
                      <a:lnTo>
                        <a:pt x="303" y="333"/>
                      </a:lnTo>
                      <a:lnTo>
                        <a:pt x="303" y="336"/>
                      </a:lnTo>
                      <a:lnTo>
                        <a:pt x="301" y="333"/>
                      </a:lnTo>
                      <a:lnTo>
                        <a:pt x="301" y="336"/>
                      </a:lnTo>
                      <a:lnTo>
                        <a:pt x="301" y="338"/>
                      </a:lnTo>
                      <a:lnTo>
                        <a:pt x="298" y="336"/>
                      </a:lnTo>
                      <a:lnTo>
                        <a:pt x="296" y="336"/>
                      </a:lnTo>
                      <a:lnTo>
                        <a:pt x="294" y="336"/>
                      </a:lnTo>
                      <a:lnTo>
                        <a:pt x="291" y="331"/>
                      </a:lnTo>
                      <a:lnTo>
                        <a:pt x="289" y="326"/>
                      </a:lnTo>
                      <a:lnTo>
                        <a:pt x="287" y="326"/>
                      </a:lnTo>
                      <a:lnTo>
                        <a:pt x="284" y="326"/>
                      </a:lnTo>
                      <a:lnTo>
                        <a:pt x="282" y="329"/>
                      </a:lnTo>
                      <a:lnTo>
                        <a:pt x="277" y="329"/>
                      </a:lnTo>
                      <a:lnTo>
                        <a:pt x="277" y="331"/>
                      </a:lnTo>
                      <a:lnTo>
                        <a:pt x="277" y="333"/>
                      </a:lnTo>
                      <a:lnTo>
                        <a:pt x="277" y="336"/>
                      </a:lnTo>
                      <a:lnTo>
                        <a:pt x="275" y="336"/>
                      </a:lnTo>
                      <a:lnTo>
                        <a:pt x="272" y="338"/>
                      </a:lnTo>
                      <a:lnTo>
                        <a:pt x="275" y="338"/>
                      </a:lnTo>
                      <a:lnTo>
                        <a:pt x="272" y="341"/>
                      </a:lnTo>
                      <a:lnTo>
                        <a:pt x="270" y="341"/>
                      </a:lnTo>
                      <a:lnTo>
                        <a:pt x="270" y="338"/>
                      </a:lnTo>
                      <a:lnTo>
                        <a:pt x="265" y="338"/>
                      </a:lnTo>
                      <a:lnTo>
                        <a:pt x="265" y="341"/>
                      </a:lnTo>
                      <a:lnTo>
                        <a:pt x="263" y="341"/>
                      </a:lnTo>
                      <a:lnTo>
                        <a:pt x="260" y="341"/>
                      </a:lnTo>
                      <a:lnTo>
                        <a:pt x="260" y="338"/>
                      </a:lnTo>
                      <a:lnTo>
                        <a:pt x="260" y="336"/>
                      </a:lnTo>
                      <a:lnTo>
                        <a:pt x="258" y="336"/>
                      </a:lnTo>
                      <a:lnTo>
                        <a:pt x="260" y="338"/>
                      </a:lnTo>
                      <a:lnTo>
                        <a:pt x="256" y="338"/>
                      </a:lnTo>
                      <a:lnTo>
                        <a:pt x="253" y="338"/>
                      </a:lnTo>
                      <a:lnTo>
                        <a:pt x="251" y="338"/>
                      </a:lnTo>
                      <a:lnTo>
                        <a:pt x="251" y="336"/>
                      </a:lnTo>
                      <a:lnTo>
                        <a:pt x="248" y="336"/>
                      </a:lnTo>
                      <a:lnTo>
                        <a:pt x="248" y="338"/>
                      </a:lnTo>
                      <a:lnTo>
                        <a:pt x="246" y="336"/>
                      </a:lnTo>
                      <a:lnTo>
                        <a:pt x="246" y="338"/>
                      </a:lnTo>
                      <a:lnTo>
                        <a:pt x="244" y="338"/>
                      </a:lnTo>
                      <a:lnTo>
                        <a:pt x="244" y="341"/>
                      </a:lnTo>
                      <a:lnTo>
                        <a:pt x="244" y="343"/>
                      </a:lnTo>
                      <a:lnTo>
                        <a:pt x="244" y="345"/>
                      </a:lnTo>
                      <a:lnTo>
                        <a:pt x="241" y="345"/>
                      </a:lnTo>
                      <a:lnTo>
                        <a:pt x="236" y="345"/>
                      </a:lnTo>
                      <a:lnTo>
                        <a:pt x="232" y="345"/>
                      </a:lnTo>
                      <a:lnTo>
                        <a:pt x="232" y="348"/>
                      </a:lnTo>
                      <a:lnTo>
                        <a:pt x="227" y="348"/>
                      </a:lnTo>
                      <a:lnTo>
                        <a:pt x="227" y="350"/>
                      </a:lnTo>
                      <a:lnTo>
                        <a:pt x="222" y="353"/>
                      </a:lnTo>
                      <a:lnTo>
                        <a:pt x="220" y="355"/>
                      </a:lnTo>
                      <a:lnTo>
                        <a:pt x="217" y="353"/>
                      </a:lnTo>
                      <a:lnTo>
                        <a:pt x="217" y="355"/>
                      </a:lnTo>
                      <a:lnTo>
                        <a:pt x="217" y="360"/>
                      </a:lnTo>
                      <a:lnTo>
                        <a:pt x="217" y="362"/>
                      </a:lnTo>
                      <a:lnTo>
                        <a:pt x="210" y="362"/>
                      </a:lnTo>
                      <a:lnTo>
                        <a:pt x="208" y="362"/>
                      </a:lnTo>
                      <a:lnTo>
                        <a:pt x="203" y="367"/>
                      </a:lnTo>
                      <a:lnTo>
                        <a:pt x="198" y="364"/>
                      </a:lnTo>
                      <a:lnTo>
                        <a:pt x="196" y="367"/>
                      </a:lnTo>
                      <a:lnTo>
                        <a:pt x="191" y="369"/>
                      </a:lnTo>
                      <a:lnTo>
                        <a:pt x="191" y="372"/>
                      </a:lnTo>
                      <a:lnTo>
                        <a:pt x="189" y="374"/>
                      </a:lnTo>
                      <a:lnTo>
                        <a:pt x="184" y="379"/>
                      </a:lnTo>
                      <a:lnTo>
                        <a:pt x="182" y="381"/>
                      </a:lnTo>
                      <a:lnTo>
                        <a:pt x="177" y="386"/>
                      </a:lnTo>
                      <a:lnTo>
                        <a:pt x="174" y="386"/>
                      </a:lnTo>
                      <a:lnTo>
                        <a:pt x="170" y="381"/>
                      </a:lnTo>
                      <a:lnTo>
                        <a:pt x="167" y="379"/>
                      </a:lnTo>
                      <a:lnTo>
                        <a:pt x="165" y="381"/>
                      </a:lnTo>
                      <a:lnTo>
                        <a:pt x="163" y="379"/>
                      </a:lnTo>
                      <a:lnTo>
                        <a:pt x="160" y="379"/>
                      </a:lnTo>
                      <a:lnTo>
                        <a:pt x="163" y="376"/>
                      </a:lnTo>
                      <a:lnTo>
                        <a:pt x="160" y="374"/>
                      </a:lnTo>
                      <a:lnTo>
                        <a:pt x="160" y="372"/>
                      </a:lnTo>
                      <a:lnTo>
                        <a:pt x="163" y="372"/>
                      </a:lnTo>
                      <a:lnTo>
                        <a:pt x="165" y="369"/>
                      </a:lnTo>
                      <a:lnTo>
                        <a:pt x="170" y="369"/>
                      </a:lnTo>
                      <a:lnTo>
                        <a:pt x="170" y="372"/>
                      </a:lnTo>
                      <a:lnTo>
                        <a:pt x="172" y="372"/>
                      </a:lnTo>
                      <a:lnTo>
                        <a:pt x="172" y="369"/>
                      </a:lnTo>
                      <a:lnTo>
                        <a:pt x="172" y="367"/>
                      </a:lnTo>
                      <a:lnTo>
                        <a:pt x="174" y="367"/>
                      </a:lnTo>
                      <a:lnTo>
                        <a:pt x="174" y="364"/>
                      </a:lnTo>
                      <a:lnTo>
                        <a:pt x="177" y="364"/>
                      </a:lnTo>
                      <a:lnTo>
                        <a:pt x="179" y="364"/>
                      </a:lnTo>
                      <a:lnTo>
                        <a:pt x="179" y="367"/>
                      </a:lnTo>
                      <a:lnTo>
                        <a:pt x="182" y="367"/>
                      </a:lnTo>
                      <a:lnTo>
                        <a:pt x="182" y="364"/>
                      </a:lnTo>
                      <a:lnTo>
                        <a:pt x="184" y="364"/>
                      </a:lnTo>
                      <a:lnTo>
                        <a:pt x="186" y="364"/>
                      </a:lnTo>
                      <a:lnTo>
                        <a:pt x="186" y="362"/>
                      </a:lnTo>
                      <a:lnTo>
                        <a:pt x="189" y="364"/>
                      </a:lnTo>
                      <a:lnTo>
                        <a:pt x="186" y="364"/>
                      </a:lnTo>
                      <a:lnTo>
                        <a:pt x="186" y="367"/>
                      </a:lnTo>
                      <a:lnTo>
                        <a:pt x="189" y="367"/>
                      </a:lnTo>
                      <a:lnTo>
                        <a:pt x="189" y="364"/>
                      </a:lnTo>
                      <a:lnTo>
                        <a:pt x="189" y="360"/>
                      </a:lnTo>
                      <a:lnTo>
                        <a:pt x="191" y="362"/>
                      </a:lnTo>
                      <a:lnTo>
                        <a:pt x="194" y="362"/>
                      </a:lnTo>
                      <a:lnTo>
                        <a:pt x="196" y="362"/>
                      </a:lnTo>
                      <a:lnTo>
                        <a:pt x="196" y="360"/>
                      </a:lnTo>
                      <a:lnTo>
                        <a:pt x="194" y="360"/>
                      </a:lnTo>
                      <a:lnTo>
                        <a:pt x="191" y="357"/>
                      </a:lnTo>
                      <a:lnTo>
                        <a:pt x="194" y="357"/>
                      </a:lnTo>
                      <a:lnTo>
                        <a:pt x="194" y="355"/>
                      </a:lnTo>
                      <a:lnTo>
                        <a:pt x="196" y="355"/>
                      </a:lnTo>
                      <a:lnTo>
                        <a:pt x="196" y="353"/>
                      </a:lnTo>
                      <a:lnTo>
                        <a:pt x="196" y="350"/>
                      </a:lnTo>
                      <a:lnTo>
                        <a:pt x="198" y="350"/>
                      </a:lnTo>
                      <a:lnTo>
                        <a:pt x="198" y="348"/>
                      </a:lnTo>
                      <a:lnTo>
                        <a:pt x="201" y="345"/>
                      </a:lnTo>
                      <a:lnTo>
                        <a:pt x="203" y="345"/>
                      </a:lnTo>
                      <a:lnTo>
                        <a:pt x="205" y="345"/>
                      </a:lnTo>
                      <a:lnTo>
                        <a:pt x="208" y="345"/>
                      </a:lnTo>
                      <a:lnTo>
                        <a:pt x="210" y="343"/>
                      </a:lnTo>
                      <a:lnTo>
                        <a:pt x="210" y="341"/>
                      </a:lnTo>
                      <a:lnTo>
                        <a:pt x="213" y="341"/>
                      </a:lnTo>
                      <a:lnTo>
                        <a:pt x="215" y="341"/>
                      </a:lnTo>
                      <a:lnTo>
                        <a:pt x="215" y="338"/>
                      </a:lnTo>
                      <a:lnTo>
                        <a:pt x="217" y="338"/>
                      </a:lnTo>
                      <a:lnTo>
                        <a:pt x="217" y="336"/>
                      </a:lnTo>
                      <a:lnTo>
                        <a:pt x="220" y="333"/>
                      </a:lnTo>
                      <a:lnTo>
                        <a:pt x="220" y="331"/>
                      </a:lnTo>
                      <a:lnTo>
                        <a:pt x="222" y="331"/>
                      </a:lnTo>
                      <a:lnTo>
                        <a:pt x="220" y="329"/>
                      </a:lnTo>
                      <a:lnTo>
                        <a:pt x="220" y="326"/>
                      </a:lnTo>
                      <a:lnTo>
                        <a:pt x="222" y="326"/>
                      </a:lnTo>
                      <a:lnTo>
                        <a:pt x="225" y="326"/>
                      </a:lnTo>
                      <a:lnTo>
                        <a:pt x="225" y="322"/>
                      </a:lnTo>
                      <a:lnTo>
                        <a:pt x="222" y="322"/>
                      </a:lnTo>
                      <a:lnTo>
                        <a:pt x="225" y="319"/>
                      </a:lnTo>
                      <a:lnTo>
                        <a:pt x="220" y="317"/>
                      </a:lnTo>
                      <a:lnTo>
                        <a:pt x="217" y="314"/>
                      </a:lnTo>
                      <a:lnTo>
                        <a:pt x="213" y="312"/>
                      </a:lnTo>
                      <a:lnTo>
                        <a:pt x="210" y="312"/>
                      </a:lnTo>
                      <a:lnTo>
                        <a:pt x="210" y="310"/>
                      </a:lnTo>
                      <a:lnTo>
                        <a:pt x="210" y="307"/>
                      </a:lnTo>
                      <a:lnTo>
                        <a:pt x="208" y="310"/>
                      </a:lnTo>
                      <a:lnTo>
                        <a:pt x="205" y="312"/>
                      </a:lnTo>
                      <a:lnTo>
                        <a:pt x="203" y="312"/>
                      </a:lnTo>
                      <a:lnTo>
                        <a:pt x="201" y="310"/>
                      </a:lnTo>
                      <a:lnTo>
                        <a:pt x="198" y="305"/>
                      </a:lnTo>
                      <a:lnTo>
                        <a:pt x="196" y="307"/>
                      </a:lnTo>
                      <a:lnTo>
                        <a:pt x="194" y="310"/>
                      </a:lnTo>
                      <a:lnTo>
                        <a:pt x="191" y="312"/>
                      </a:lnTo>
                      <a:lnTo>
                        <a:pt x="186" y="310"/>
                      </a:lnTo>
                      <a:lnTo>
                        <a:pt x="186" y="307"/>
                      </a:lnTo>
                      <a:lnTo>
                        <a:pt x="184" y="305"/>
                      </a:lnTo>
                      <a:lnTo>
                        <a:pt x="182" y="302"/>
                      </a:lnTo>
                      <a:lnTo>
                        <a:pt x="179" y="298"/>
                      </a:lnTo>
                      <a:lnTo>
                        <a:pt x="177" y="298"/>
                      </a:lnTo>
                      <a:lnTo>
                        <a:pt x="177" y="300"/>
                      </a:lnTo>
                      <a:lnTo>
                        <a:pt x="174" y="298"/>
                      </a:lnTo>
                      <a:lnTo>
                        <a:pt x="172" y="302"/>
                      </a:lnTo>
                      <a:lnTo>
                        <a:pt x="170" y="302"/>
                      </a:lnTo>
                      <a:lnTo>
                        <a:pt x="167" y="300"/>
                      </a:lnTo>
                      <a:lnTo>
                        <a:pt x="167" y="298"/>
                      </a:lnTo>
                      <a:lnTo>
                        <a:pt x="165" y="293"/>
                      </a:lnTo>
                      <a:lnTo>
                        <a:pt x="163" y="293"/>
                      </a:lnTo>
                      <a:lnTo>
                        <a:pt x="160" y="293"/>
                      </a:lnTo>
                      <a:lnTo>
                        <a:pt x="158" y="293"/>
                      </a:lnTo>
                      <a:lnTo>
                        <a:pt x="155" y="293"/>
                      </a:lnTo>
                      <a:lnTo>
                        <a:pt x="153" y="293"/>
                      </a:lnTo>
                      <a:lnTo>
                        <a:pt x="151" y="291"/>
                      </a:lnTo>
                      <a:lnTo>
                        <a:pt x="148" y="288"/>
                      </a:lnTo>
                      <a:lnTo>
                        <a:pt x="148" y="291"/>
                      </a:lnTo>
                      <a:lnTo>
                        <a:pt x="148" y="288"/>
                      </a:lnTo>
                      <a:lnTo>
                        <a:pt x="146" y="291"/>
                      </a:lnTo>
                      <a:lnTo>
                        <a:pt x="143" y="293"/>
                      </a:lnTo>
                      <a:lnTo>
                        <a:pt x="143" y="291"/>
                      </a:lnTo>
                      <a:lnTo>
                        <a:pt x="143" y="286"/>
                      </a:lnTo>
                      <a:lnTo>
                        <a:pt x="139" y="286"/>
                      </a:lnTo>
                      <a:lnTo>
                        <a:pt x="134" y="288"/>
                      </a:lnTo>
                      <a:lnTo>
                        <a:pt x="134" y="286"/>
                      </a:lnTo>
                      <a:lnTo>
                        <a:pt x="132" y="283"/>
                      </a:lnTo>
                      <a:lnTo>
                        <a:pt x="129" y="281"/>
                      </a:lnTo>
                      <a:lnTo>
                        <a:pt x="129" y="279"/>
                      </a:lnTo>
                      <a:lnTo>
                        <a:pt x="127" y="279"/>
                      </a:lnTo>
                      <a:lnTo>
                        <a:pt x="127" y="276"/>
                      </a:lnTo>
                      <a:lnTo>
                        <a:pt x="122" y="274"/>
                      </a:lnTo>
                      <a:lnTo>
                        <a:pt x="120" y="271"/>
                      </a:lnTo>
                      <a:lnTo>
                        <a:pt x="117" y="271"/>
                      </a:lnTo>
                      <a:lnTo>
                        <a:pt x="117" y="269"/>
                      </a:lnTo>
                      <a:lnTo>
                        <a:pt x="115" y="269"/>
                      </a:lnTo>
                      <a:lnTo>
                        <a:pt x="112" y="274"/>
                      </a:lnTo>
                      <a:lnTo>
                        <a:pt x="110" y="276"/>
                      </a:lnTo>
                      <a:lnTo>
                        <a:pt x="108" y="276"/>
                      </a:lnTo>
                      <a:lnTo>
                        <a:pt x="105" y="276"/>
                      </a:lnTo>
                      <a:lnTo>
                        <a:pt x="103" y="276"/>
                      </a:lnTo>
                      <a:lnTo>
                        <a:pt x="101" y="276"/>
                      </a:lnTo>
                      <a:lnTo>
                        <a:pt x="98" y="274"/>
                      </a:lnTo>
                      <a:lnTo>
                        <a:pt x="101" y="271"/>
                      </a:lnTo>
                      <a:lnTo>
                        <a:pt x="101" y="269"/>
                      </a:lnTo>
                      <a:lnTo>
                        <a:pt x="96" y="269"/>
                      </a:lnTo>
                      <a:lnTo>
                        <a:pt x="93" y="267"/>
                      </a:lnTo>
                      <a:lnTo>
                        <a:pt x="93" y="264"/>
                      </a:lnTo>
                      <a:lnTo>
                        <a:pt x="93" y="262"/>
                      </a:lnTo>
                      <a:lnTo>
                        <a:pt x="91" y="262"/>
                      </a:lnTo>
                      <a:lnTo>
                        <a:pt x="89" y="260"/>
                      </a:lnTo>
                      <a:lnTo>
                        <a:pt x="86" y="262"/>
                      </a:lnTo>
                      <a:lnTo>
                        <a:pt x="86" y="264"/>
                      </a:lnTo>
                      <a:lnTo>
                        <a:pt x="86" y="267"/>
                      </a:lnTo>
                      <a:lnTo>
                        <a:pt x="86" y="269"/>
                      </a:lnTo>
                      <a:lnTo>
                        <a:pt x="84" y="269"/>
                      </a:lnTo>
                      <a:lnTo>
                        <a:pt x="81" y="267"/>
                      </a:lnTo>
                      <a:lnTo>
                        <a:pt x="81" y="269"/>
                      </a:lnTo>
                      <a:lnTo>
                        <a:pt x="79" y="267"/>
                      </a:lnTo>
                      <a:lnTo>
                        <a:pt x="77" y="267"/>
                      </a:lnTo>
                      <a:lnTo>
                        <a:pt x="74" y="271"/>
                      </a:lnTo>
                      <a:lnTo>
                        <a:pt x="72" y="274"/>
                      </a:lnTo>
                      <a:lnTo>
                        <a:pt x="72" y="276"/>
                      </a:lnTo>
                      <a:lnTo>
                        <a:pt x="72" y="279"/>
                      </a:lnTo>
                      <a:lnTo>
                        <a:pt x="70" y="279"/>
                      </a:lnTo>
                      <a:lnTo>
                        <a:pt x="67" y="281"/>
                      </a:lnTo>
                      <a:lnTo>
                        <a:pt x="65" y="283"/>
                      </a:lnTo>
                      <a:lnTo>
                        <a:pt x="62" y="283"/>
                      </a:lnTo>
                      <a:lnTo>
                        <a:pt x="62" y="281"/>
                      </a:lnTo>
                      <a:lnTo>
                        <a:pt x="62" y="279"/>
                      </a:lnTo>
                      <a:lnTo>
                        <a:pt x="60" y="279"/>
                      </a:lnTo>
                      <a:lnTo>
                        <a:pt x="58" y="281"/>
                      </a:lnTo>
                      <a:lnTo>
                        <a:pt x="58" y="279"/>
                      </a:lnTo>
                      <a:lnTo>
                        <a:pt x="55" y="276"/>
                      </a:lnTo>
                      <a:lnTo>
                        <a:pt x="53" y="279"/>
                      </a:lnTo>
                      <a:lnTo>
                        <a:pt x="53" y="276"/>
                      </a:lnTo>
                      <a:lnTo>
                        <a:pt x="53" y="274"/>
                      </a:lnTo>
                      <a:lnTo>
                        <a:pt x="50" y="267"/>
                      </a:lnTo>
                      <a:lnTo>
                        <a:pt x="50" y="262"/>
                      </a:lnTo>
                      <a:lnTo>
                        <a:pt x="50" y="260"/>
                      </a:lnTo>
                      <a:lnTo>
                        <a:pt x="50" y="255"/>
                      </a:lnTo>
                      <a:lnTo>
                        <a:pt x="48" y="255"/>
                      </a:lnTo>
                      <a:lnTo>
                        <a:pt x="46" y="255"/>
                      </a:lnTo>
                      <a:lnTo>
                        <a:pt x="46" y="252"/>
                      </a:lnTo>
                      <a:lnTo>
                        <a:pt x="46" y="255"/>
                      </a:lnTo>
                      <a:lnTo>
                        <a:pt x="43" y="257"/>
                      </a:lnTo>
                      <a:lnTo>
                        <a:pt x="43" y="260"/>
                      </a:lnTo>
                      <a:lnTo>
                        <a:pt x="43" y="262"/>
                      </a:lnTo>
                      <a:lnTo>
                        <a:pt x="41" y="264"/>
                      </a:lnTo>
                      <a:lnTo>
                        <a:pt x="39" y="267"/>
                      </a:lnTo>
                      <a:lnTo>
                        <a:pt x="36" y="269"/>
                      </a:lnTo>
                      <a:lnTo>
                        <a:pt x="34" y="269"/>
                      </a:lnTo>
                      <a:lnTo>
                        <a:pt x="34" y="271"/>
                      </a:lnTo>
                      <a:lnTo>
                        <a:pt x="31" y="271"/>
                      </a:lnTo>
                      <a:lnTo>
                        <a:pt x="31" y="276"/>
                      </a:lnTo>
                      <a:lnTo>
                        <a:pt x="29" y="279"/>
                      </a:lnTo>
                      <a:lnTo>
                        <a:pt x="22" y="279"/>
                      </a:lnTo>
                      <a:lnTo>
                        <a:pt x="22" y="281"/>
                      </a:lnTo>
                      <a:lnTo>
                        <a:pt x="17" y="281"/>
                      </a:lnTo>
                      <a:lnTo>
                        <a:pt x="15" y="283"/>
                      </a:lnTo>
                      <a:lnTo>
                        <a:pt x="15" y="286"/>
                      </a:lnTo>
                      <a:lnTo>
                        <a:pt x="12" y="288"/>
                      </a:lnTo>
                      <a:lnTo>
                        <a:pt x="10" y="288"/>
                      </a:lnTo>
                      <a:lnTo>
                        <a:pt x="8" y="288"/>
                      </a:lnTo>
                      <a:lnTo>
                        <a:pt x="0" y="286"/>
                      </a:lnTo>
                      <a:lnTo>
                        <a:pt x="0" y="283"/>
                      </a:lnTo>
                      <a:lnTo>
                        <a:pt x="3" y="283"/>
                      </a:lnTo>
                      <a:lnTo>
                        <a:pt x="3" y="281"/>
                      </a:lnTo>
                      <a:lnTo>
                        <a:pt x="3" y="279"/>
                      </a:lnTo>
                      <a:lnTo>
                        <a:pt x="3" y="276"/>
                      </a:lnTo>
                      <a:lnTo>
                        <a:pt x="0" y="271"/>
                      </a:lnTo>
                      <a:lnTo>
                        <a:pt x="5" y="269"/>
                      </a:lnTo>
                      <a:lnTo>
                        <a:pt x="5" y="264"/>
                      </a:lnTo>
                      <a:lnTo>
                        <a:pt x="8" y="264"/>
                      </a:lnTo>
                      <a:lnTo>
                        <a:pt x="8" y="262"/>
                      </a:lnTo>
                      <a:lnTo>
                        <a:pt x="10" y="262"/>
                      </a:lnTo>
                      <a:lnTo>
                        <a:pt x="10" y="260"/>
                      </a:lnTo>
                      <a:lnTo>
                        <a:pt x="10" y="255"/>
                      </a:lnTo>
                      <a:lnTo>
                        <a:pt x="8" y="250"/>
                      </a:lnTo>
                      <a:lnTo>
                        <a:pt x="8" y="248"/>
                      </a:lnTo>
                      <a:lnTo>
                        <a:pt x="8" y="245"/>
                      </a:lnTo>
                      <a:lnTo>
                        <a:pt x="10" y="245"/>
                      </a:lnTo>
                      <a:lnTo>
                        <a:pt x="12" y="245"/>
                      </a:lnTo>
                      <a:lnTo>
                        <a:pt x="12" y="248"/>
                      </a:lnTo>
                      <a:lnTo>
                        <a:pt x="15" y="250"/>
                      </a:lnTo>
                      <a:lnTo>
                        <a:pt x="15" y="252"/>
                      </a:lnTo>
                      <a:lnTo>
                        <a:pt x="17" y="255"/>
                      </a:lnTo>
                      <a:lnTo>
                        <a:pt x="19" y="252"/>
                      </a:lnTo>
                      <a:lnTo>
                        <a:pt x="22" y="252"/>
                      </a:lnTo>
                      <a:lnTo>
                        <a:pt x="27" y="252"/>
                      </a:lnTo>
                      <a:lnTo>
                        <a:pt x="29" y="252"/>
                      </a:lnTo>
                      <a:lnTo>
                        <a:pt x="29" y="248"/>
                      </a:lnTo>
                      <a:lnTo>
                        <a:pt x="27" y="245"/>
                      </a:lnTo>
                      <a:lnTo>
                        <a:pt x="29" y="245"/>
                      </a:lnTo>
                      <a:lnTo>
                        <a:pt x="29" y="243"/>
                      </a:lnTo>
                      <a:lnTo>
                        <a:pt x="31" y="243"/>
                      </a:lnTo>
                      <a:lnTo>
                        <a:pt x="31" y="241"/>
                      </a:lnTo>
                      <a:lnTo>
                        <a:pt x="31" y="233"/>
                      </a:lnTo>
                      <a:lnTo>
                        <a:pt x="31" y="231"/>
                      </a:lnTo>
                      <a:lnTo>
                        <a:pt x="34" y="231"/>
                      </a:lnTo>
                      <a:lnTo>
                        <a:pt x="34" y="229"/>
                      </a:lnTo>
                      <a:lnTo>
                        <a:pt x="36" y="226"/>
                      </a:lnTo>
                      <a:lnTo>
                        <a:pt x="39" y="226"/>
                      </a:lnTo>
                      <a:lnTo>
                        <a:pt x="41" y="226"/>
                      </a:lnTo>
                      <a:lnTo>
                        <a:pt x="46" y="226"/>
                      </a:lnTo>
                      <a:lnTo>
                        <a:pt x="50" y="226"/>
                      </a:lnTo>
                      <a:lnTo>
                        <a:pt x="53" y="224"/>
                      </a:lnTo>
                      <a:lnTo>
                        <a:pt x="58" y="226"/>
                      </a:lnTo>
                      <a:lnTo>
                        <a:pt x="60" y="226"/>
                      </a:lnTo>
                      <a:lnTo>
                        <a:pt x="58" y="224"/>
                      </a:lnTo>
                      <a:lnTo>
                        <a:pt x="58" y="221"/>
                      </a:lnTo>
                      <a:lnTo>
                        <a:pt x="58" y="219"/>
                      </a:lnTo>
                      <a:lnTo>
                        <a:pt x="55" y="219"/>
                      </a:lnTo>
                      <a:lnTo>
                        <a:pt x="55" y="217"/>
                      </a:lnTo>
                      <a:lnTo>
                        <a:pt x="58" y="217"/>
                      </a:lnTo>
                      <a:lnTo>
                        <a:pt x="58" y="214"/>
                      </a:lnTo>
                      <a:lnTo>
                        <a:pt x="60" y="214"/>
                      </a:lnTo>
                      <a:lnTo>
                        <a:pt x="60" y="212"/>
                      </a:lnTo>
                      <a:lnTo>
                        <a:pt x="58" y="212"/>
                      </a:lnTo>
                      <a:lnTo>
                        <a:pt x="58" y="210"/>
                      </a:lnTo>
                      <a:lnTo>
                        <a:pt x="60" y="212"/>
                      </a:lnTo>
                      <a:lnTo>
                        <a:pt x="60" y="210"/>
                      </a:lnTo>
                      <a:lnTo>
                        <a:pt x="60" y="207"/>
                      </a:lnTo>
                      <a:lnTo>
                        <a:pt x="60" y="205"/>
                      </a:lnTo>
                      <a:lnTo>
                        <a:pt x="60" y="198"/>
                      </a:lnTo>
                      <a:lnTo>
                        <a:pt x="58" y="198"/>
                      </a:lnTo>
                      <a:lnTo>
                        <a:pt x="58" y="195"/>
                      </a:lnTo>
                      <a:lnTo>
                        <a:pt x="60" y="193"/>
                      </a:lnTo>
                      <a:lnTo>
                        <a:pt x="60" y="188"/>
                      </a:lnTo>
                      <a:lnTo>
                        <a:pt x="58" y="188"/>
                      </a:lnTo>
                      <a:lnTo>
                        <a:pt x="60" y="186"/>
                      </a:lnTo>
                      <a:lnTo>
                        <a:pt x="60" y="183"/>
                      </a:lnTo>
                      <a:lnTo>
                        <a:pt x="62" y="181"/>
                      </a:lnTo>
                      <a:lnTo>
                        <a:pt x="67" y="179"/>
                      </a:lnTo>
                      <a:lnTo>
                        <a:pt x="70" y="174"/>
                      </a:lnTo>
                      <a:lnTo>
                        <a:pt x="70" y="171"/>
                      </a:lnTo>
                      <a:lnTo>
                        <a:pt x="70" y="169"/>
                      </a:lnTo>
                      <a:lnTo>
                        <a:pt x="70" y="167"/>
                      </a:lnTo>
                      <a:lnTo>
                        <a:pt x="67" y="167"/>
                      </a:lnTo>
                      <a:lnTo>
                        <a:pt x="67" y="162"/>
                      </a:lnTo>
                      <a:lnTo>
                        <a:pt x="67" y="159"/>
                      </a:lnTo>
                      <a:lnTo>
                        <a:pt x="70" y="159"/>
                      </a:lnTo>
                      <a:lnTo>
                        <a:pt x="72" y="159"/>
                      </a:lnTo>
                      <a:lnTo>
                        <a:pt x="72" y="162"/>
                      </a:lnTo>
                      <a:lnTo>
                        <a:pt x="74" y="167"/>
                      </a:lnTo>
                      <a:lnTo>
                        <a:pt x="79" y="169"/>
                      </a:lnTo>
                      <a:lnTo>
                        <a:pt x="84" y="167"/>
                      </a:lnTo>
                      <a:lnTo>
                        <a:pt x="91" y="164"/>
                      </a:lnTo>
                      <a:lnTo>
                        <a:pt x="93" y="164"/>
                      </a:lnTo>
                      <a:lnTo>
                        <a:pt x="98" y="162"/>
                      </a:lnTo>
                      <a:lnTo>
                        <a:pt x="96" y="162"/>
                      </a:lnTo>
                      <a:lnTo>
                        <a:pt x="93" y="159"/>
                      </a:lnTo>
                      <a:lnTo>
                        <a:pt x="96" y="159"/>
                      </a:lnTo>
                      <a:lnTo>
                        <a:pt x="93" y="157"/>
                      </a:lnTo>
                      <a:lnTo>
                        <a:pt x="96" y="157"/>
                      </a:lnTo>
                      <a:lnTo>
                        <a:pt x="96" y="155"/>
                      </a:lnTo>
                      <a:lnTo>
                        <a:pt x="96" y="152"/>
                      </a:lnTo>
                      <a:lnTo>
                        <a:pt x="96" y="150"/>
                      </a:lnTo>
                      <a:lnTo>
                        <a:pt x="93" y="148"/>
                      </a:lnTo>
                      <a:lnTo>
                        <a:pt x="96" y="145"/>
                      </a:lnTo>
                      <a:lnTo>
                        <a:pt x="96" y="143"/>
                      </a:lnTo>
                      <a:lnTo>
                        <a:pt x="98" y="140"/>
                      </a:lnTo>
                      <a:lnTo>
                        <a:pt x="101" y="140"/>
                      </a:lnTo>
                      <a:lnTo>
                        <a:pt x="103" y="136"/>
                      </a:lnTo>
                      <a:lnTo>
                        <a:pt x="103" y="133"/>
                      </a:lnTo>
                      <a:lnTo>
                        <a:pt x="105" y="131"/>
                      </a:lnTo>
                      <a:lnTo>
                        <a:pt x="108" y="126"/>
                      </a:lnTo>
                      <a:lnTo>
                        <a:pt x="112" y="124"/>
                      </a:lnTo>
                      <a:lnTo>
                        <a:pt x="112" y="121"/>
                      </a:lnTo>
                      <a:lnTo>
                        <a:pt x="112" y="119"/>
                      </a:lnTo>
                      <a:lnTo>
                        <a:pt x="117" y="117"/>
                      </a:lnTo>
                      <a:lnTo>
                        <a:pt x="117" y="114"/>
                      </a:lnTo>
                      <a:lnTo>
                        <a:pt x="117" y="112"/>
                      </a:lnTo>
                      <a:lnTo>
                        <a:pt x="120" y="112"/>
                      </a:lnTo>
                      <a:lnTo>
                        <a:pt x="124" y="112"/>
                      </a:lnTo>
                      <a:lnTo>
                        <a:pt x="124" y="114"/>
                      </a:lnTo>
                      <a:lnTo>
                        <a:pt x="127" y="114"/>
                      </a:lnTo>
                      <a:lnTo>
                        <a:pt x="129" y="114"/>
                      </a:lnTo>
                      <a:lnTo>
                        <a:pt x="134" y="112"/>
                      </a:lnTo>
                      <a:lnTo>
                        <a:pt x="136" y="112"/>
                      </a:lnTo>
                      <a:lnTo>
                        <a:pt x="136" y="114"/>
                      </a:lnTo>
                      <a:lnTo>
                        <a:pt x="139" y="114"/>
                      </a:lnTo>
                      <a:lnTo>
                        <a:pt x="139" y="112"/>
                      </a:lnTo>
                      <a:lnTo>
                        <a:pt x="139" y="109"/>
                      </a:lnTo>
                      <a:lnTo>
                        <a:pt x="141" y="107"/>
                      </a:lnTo>
                      <a:lnTo>
                        <a:pt x="143" y="105"/>
                      </a:lnTo>
                      <a:lnTo>
                        <a:pt x="143" y="102"/>
                      </a:lnTo>
                      <a:lnTo>
                        <a:pt x="143" y="98"/>
                      </a:lnTo>
                      <a:lnTo>
                        <a:pt x="143" y="95"/>
                      </a:lnTo>
                      <a:lnTo>
                        <a:pt x="148" y="90"/>
                      </a:lnTo>
                      <a:lnTo>
                        <a:pt x="148" y="88"/>
                      </a:lnTo>
                      <a:lnTo>
                        <a:pt x="148" y="86"/>
                      </a:lnTo>
                      <a:lnTo>
                        <a:pt x="148" y="83"/>
                      </a:lnTo>
                      <a:lnTo>
                        <a:pt x="146" y="81"/>
                      </a:lnTo>
                      <a:lnTo>
                        <a:pt x="148" y="76"/>
                      </a:lnTo>
                      <a:lnTo>
                        <a:pt x="151" y="74"/>
                      </a:lnTo>
                      <a:lnTo>
                        <a:pt x="151" y="71"/>
                      </a:lnTo>
                      <a:lnTo>
                        <a:pt x="153" y="69"/>
                      </a:lnTo>
                      <a:lnTo>
                        <a:pt x="155" y="67"/>
                      </a:lnTo>
                      <a:lnTo>
                        <a:pt x="155" y="64"/>
                      </a:lnTo>
                      <a:lnTo>
                        <a:pt x="158" y="62"/>
                      </a:lnTo>
                      <a:lnTo>
                        <a:pt x="160" y="59"/>
                      </a:lnTo>
                      <a:lnTo>
                        <a:pt x="163" y="57"/>
                      </a:lnTo>
                      <a:lnTo>
                        <a:pt x="165" y="57"/>
                      </a:lnTo>
                      <a:lnTo>
                        <a:pt x="167" y="55"/>
                      </a:lnTo>
                      <a:lnTo>
                        <a:pt x="170" y="55"/>
                      </a:lnTo>
                      <a:lnTo>
                        <a:pt x="172" y="55"/>
                      </a:lnTo>
                      <a:lnTo>
                        <a:pt x="174" y="55"/>
                      </a:lnTo>
                      <a:lnTo>
                        <a:pt x="177" y="55"/>
                      </a:lnTo>
                      <a:lnTo>
                        <a:pt x="179" y="52"/>
                      </a:lnTo>
                      <a:lnTo>
                        <a:pt x="186" y="50"/>
                      </a:lnTo>
                      <a:lnTo>
                        <a:pt x="189" y="45"/>
                      </a:lnTo>
                      <a:lnTo>
                        <a:pt x="189" y="43"/>
                      </a:lnTo>
                      <a:lnTo>
                        <a:pt x="191" y="40"/>
                      </a:lnTo>
                      <a:lnTo>
                        <a:pt x="194" y="40"/>
                      </a:lnTo>
                      <a:lnTo>
                        <a:pt x="196" y="36"/>
                      </a:lnTo>
                      <a:lnTo>
                        <a:pt x="196" y="33"/>
                      </a:lnTo>
                      <a:lnTo>
                        <a:pt x="198" y="31"/>
                      </a:lnTo>
                      <a:lnTo>
                        <a:pt x="201" y="28"/>
                      </a:lnTo>
                      <a:lnTo>
                        <a:pt x="201" y="26"/>
                      </a:lnTo>
                      <a:lnTo>
                        <a:pt x="205" y="24"/>
                      </a:lnTo>
                      <a:lnTo>
                        <a:pt x="208" y="24"/>
                      </a:lnTo>
                      <a:lnTo>
                        <a:pt x="210" y="24"/>
                      </a:lnTo>
                      <a:lnTo>
                        <a:pt x="210" y="21"/>
                      </a:lnTo>
                      <a:lnTo>
                        <a:pt x="215" y="16"/>
                      </a:lnTo>
                      <a:lnTo>
                        <a:pt x="217" y="14"/>
                      </a:lnTo>
                      <a:lnTo>
                        <a:pt x="220" y="12"/>
                      </a:lnTo>
                      <a:lnTo>
                        <a:pt x="220" y="9"/>
                      </a:lnTo>
                      <a:lnTo>
                        <a:pt x="225" y="7"/>
                      </a:lnTo>
                      <a:lnTo>
                        <a:pt x="225" y="5"/>
                      </a:lnTo>
                      <a:lnTo>
                        <a:pt x="227" y="2"/>
                      </a:lnTo>
                      <a:lnTo>
                        <a:pt x="229" y="2"/>
                      </a:lnTo>
                      <a:lnTo>
                        <a:pt x="232" y="2"/>
                      </a:lnTo>
                      <a:lnTo>
                        <a:pt x="234" y="2"/>
                      </a:lnTo>
                      <a:lnTo>
                        <a:pt x="236" y="0"/>
                      </a:lnTo>
                      <a:lnTo>
                        <a:pt x="241" y="0"/>
                      </a:lnTo>
                    </a:path>
                  </a:pathLst>
                </a:custGeom>
                <a:solidFill>
                  <a:schemeClr val="accent6">
                    <a:lumMod val="60000"/>
                    <a:lumOff val="40000"/>
                  </a:schemeClr>
                </a:solidFill>
                <a:ln w="3175">
                  <a:solidFill>
                    <a:schemeClr val="tx1">
                      <a:lumMod val="50000"/>
                      <a:lumOff val="50000"/>
                    </a:schemeClr>
                  </a:solidFill>
                  <a:round/>
                  <a:headEnd/>
                  <a:tailEnd/>
                </a:ln>
              </xdr:spPr>
            </xdr:sp>
            <xdr:sp macro="" textlink="">
              <xdr:nvSpPr>
                <xdr:cNvPr id="36" name="Freeform 44"/>
                <xdr:cNvSpPr>
                  <a:spLocks/>
                </xdr:cNvSpPr>
              </xdr:nvSpPr>
              <xdr:spPr bwMode="auto">
                <a:xfrm>
                  <a:off x="3494407" y="14429833"/>
                  <a:ext cx="828151" cy="901134"/>
                </a:xfrm>
                <a:custGeom>
                  <a:avLst/>
                  <a:gdLst>
                    <a:gd name="T0" fmla="*/ 2174 w 673"/>
                    <a:gd name="T1" fmla="*/ 709 h 770"/>
                    <a:gd name="T2" fmla="*/ 2257 w 673"/>
                    <a:gd name="T3" fmla="*/ 831 h 770"/>
                    <a:gd name="T4" fmla="*/ 2392 w 673"/>
                    <a:gd name="T5" fmla="*/ 862 h 770"/>
                    <a:gd name="T6" fmla="*/ 2363 w 673"/>
                    <a:gd name="T7" fmla="*/ 1028 h 770"/>
                    <a:gd name="T8" fmla="*/ 2566 w 673"/>
                    <a:gd name="T9" fmla="*/ 1219 h 770"/>
                    <a:gd name="T10" fmla="*/ 2710 w 673"/>
                    <a:gd name="T11" fmla="*/ 1275 h 770"/>
                    <a:gd name="T12" fmla="*/ 2878 w 673"/>
                    <a:gd name="T13" fmla="*/ 1264 h 770"/>
                    <a:gd name="T14" fmla="*/ 2890 w 673"/>
                    <a:gd name="T15" fmla="*/ 1492 h 770"/>
                    <a:gd name="T16" fmla="*/ 2706 w 673"/>
                    <a:gd name="T17" fmla="*/ 1539 h 770"/>
                    <a:gd name="T18" fmla="*/ 2642 w 673"/>
                    <a:gd name="T19" fmla="*/ 1647 h 770"/>
                    <a:gd name="T20" fmla="*/ 2710 w 673"/>
                    <a:gd name="T21" fmla="*/ 1780 h 770"/>
                    <a:gd name="T22" fmla="*/ 2576 w 673"/>
                    <a:gd name="T23" fmla="*/ 1933 h 770"/>
                    <a:gd name="T24" fmla="*/ 2392 w 673"/>
                    <a:gd name="T25" fmla="*/ 2018 h 770"/>
                    <a:gd name="T26" fmla="*/ 2331 w 673"/>
                    <a:gd name="T27" fmla="*/ 2068 h 770"/>
                    <a:gd name="T28" fmla="*/ 2235 w 673"/>
                    <a:gd name="T29" fmla="*/ 2131 h 770"/>
                    <a:gd name="T30" fmla="*/ 2123 w 673"/>
                    <a:gd name="T31" fmla="*/ 2198 h 770"/>
                    <a:gd name="T32" fmla="*/ 2033 w 673"/>
                    <a:gd name="T33" fmla="*/ 2281 h 770"/>
                    <a:gd name="T34" fmla="*/ 1958 w 673"/>
                    <a:gd name="T35" fmla="*/ 2396 h 770"/>
                    <a:gd name="T36" fmla="*/ 1987 w 673"/>
                    <a:gd name="T37" fmla="*/ 2549 h 770"/>
                    <a:gd name="T38" fmla="*/ 1865 w 673"/>
                    <a:gd name="T39" fmla="*/ 2645 h 770"/>
                    <a:gd name="T40" fmla="*/ 1804 w 673"/>
                    <a:gd name="T41" fmla="*/ 2638 h 770"/>
                    <a:gd name="T42" fmla="*/ 1751 w 673"/>
                    <a:gd name="T43" fmla="*/ 2593 h 770"/>
                    <a:gd name="T44" fmla="*/ 1616 w 673"/>
                    <a:gd name="T45" fmla="*/ 2638 h 770"/>
                    <a:gd name="T46" fmla="*/ 1556 w 673"/>
                    <a:gd name="T47" fmla="*/ 2768 h 770"/>
                    <a:gd name="T48" fmla="*/ 1393 w 673"/>
                    <a:gd name="T49" fmla="*/ 2807 h 770"/>
                    <a:gd name="T50" fmla="*/ 1237 w 673"/>
                    <a:gd name="T51" fmla="*/ 2829 h 770"/>
                    <a:gd name="T52" fmla="*/ 1075 w 673"/>
                    <a:gd name="T53" fmla="*/ 2725 h 770"/>
                    <a:gd name="T54" fmla="*/ 948 w 673"/>
                    <a:gd name="T55" fmla="*/ 2751 h 770"/>
                    <a:gd name="T56" fmla="*/ 826 w 673"/>
                    <a:gd name="T57" fmla="*/ 2671 h 770"/>
                    <a:gd name="T58" fmla="*/ 691 w 673"/>
                    <a:gd name="T59" fmla="*/ 2651 h 770"/>
                    <a:gd name="T60" fmla="*/ 578 w 673"/>
                    <a:gd name="T61" fmla="*/ 2549 h 770"/>
                    <a:gd name="T62" fmla="*/ 405 w 673"/>
                    <a:gd name="T63" fmla="*/ 2554 h 770"/>
                    <a:gd name="T64" fmla="*/ 269 w 673"/>
                    <a:gd name="T65" fmla="*/ 2396 h 770"/>
                    <a:gd name="T66" fmla="*/ 166 w 673"/>
                    <a:gd name="T67" fmla="*/ 2266 h 770"/>
                    <a:gd name="T68" fmla="*/ 157 w 673"/>
                    <a:gd name="T69" fmla="*/ 2198 h 770"/>
                    <a:gd name="T70" fmla="*/ 223 w 673"/>
                    <a:gd name="T71" fmla="*/ 2062 h 770"/>
                    <a:gd name="T72" fmla="*/ 269 w 673"/>
                    <a:gd name="T73" fmla="*/ 1920 h 770"/>
                    <a:gd name="T74" fmla="*/ 424 w 673"/>
                    <a:gd name="T75" fmla="*/ 1813 h 770"/>
                    <a:gd name="T76" fmla="*/ 544 w 673"/>
                    <a:gd name="T77" fmla="*/ 1627 h 770"/>
                    <a:gd name="T78" fmla="*/ 408 w 673"/>
                    <a:gd name="T79" fmla="*/ 1522 h 770"/>
                    <a:gd name="T80" fmla="*/ 299 w 673"/>
                    <a:gd name="T81" fmla="*/ 1415 h 770"/>
                    <a:gd name="T82" fmla="*/ 223 w 673"/>
                    <a:gd name="T83" fmla="*/ 1230 h 770"/>
                    <a:gd name="T84" fmla="*/ 186 w 673"/>
                    <a:gd name="T85" fmla="*/ 1090 h 770"/>
                    <a:gd name="T86" fmla="*/ 60 w 673"/>
                    <a:gd name="T87" fmla="*/ 975 h 770"/>
                    <a:gd name="T88" fmla="*/ 75 w 673"/>
                    <a:gd name="T89" fmla="*/ 876 h 770"/>
                    <a:gd name="T90" fmla="*/ 405 w 673"/>
                    <a:gd name="T91" fmla="*/ 906 h 770"/>
                    <a:gd name="T92" fmla="*/ 565 w 673"/>
                    <a:gd name="T93" fmla="*/ 795 h 770"/>
                    <a:gd name="T94" fmla="*/ 647 w 673"/>
                    <a:gd name="T95" fmla="*/ 673 h 770"/>
                    <a:gd name="T96" fmla="*/ 701 w 673"/>
                    <a:gd name="T97" fmla="*/ 530 h 770"/>
                    <a:gd name="T98" fmla="*/ 641 w 673"/>
                    <a:gd name="T99" fmla="*/ 401 h 770"/>
                    <a:gd name="T100" fmla="*/ 559 w 673"/>
                    <a:gd name="T101" fmla="*/ 363 h 770"/>
                    <a:gd name="T102" fmla="*/ 625 w 673"/>
                    <a:gd name="T103" fmla="*/ 246 h 770"/>
                    <a:gd name="T104" fmla="*/ 805 w 673"/>
                    <a:gd name="T105" fmla="*/ 259 h 770"/>
                    <a:gd name="T106" fmla="*/ 969 w 673"/>
                    <a:gd name="T107" fmla="*/ 243 h 770"/>
                    <a:gd name="T108" fmla="*/ 1154 w 673"/>
                    <a:gd name="T109" fmla="*/ 118 h 770"/>
                    <a:gd name="T110" fmla="*/ 1333 w 673"/>
                    <a:gd name="T111" fmla="*/ 30 h 770"/>
                    <a:gd name="T112" fmla="*/ 1473 w 673"/>
                    <a:gd name="T113" fmla="*/ 81 h 770"/>
                    <a:gd name="T114" fmla="*/ 1505 w 673"/>
                    <a:gd name="T115" fmla="*/ 151 h 770"/>
                    <a:gd name="T116" fmla="*/ 1669 w 673"/>
                    <a:gd name="T117" fmla="*/ 243 h 770"/>
                    <a:gd name="T118" fmla="*/ 1786 w 673"/>
                    <a:gd name="T119" fmla="*/ 169 h 770"/>
                    <a:gd name="T120" fmla="*/ 1939 w 673"/>
                    <a:gd name="T121" fmla="*/ 285 h 770"/>
                    <a:gd name="T122" fmla="*/ 2144 w 673"/>
                    <a:gd name="T123" fmla="*/ 315 h 770"/>
                    <a:gd name="T124" fmla="*/ 2218 w 673"/>
                    <a:gd name="T125" fmla="*/ 401 h 770"/>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673" h="770">
                      <a:moveTo>
                        <a:pt x="520" y="120"/>
                      </a:moveTo>
                      <a:lnTo>
                        <a:pt x="517" y="120"/>
                      </a:lnTo>
                      <a:lnTo>
                        <a:pt x="515" y="122"/>
                      </a:lnTo>
                      <a:lnTo>
                        <a:pt x="513" y="122"/>
                      </a:lnTo>
                      <a:lnTo>
                        <a:pt x="510" y="124"/>
                      </a:lnTo>
                      <a:lnTo>
                        <a:pt x="510" y="127"/>
                      </a:lnTo>
                      <a:lnTo>
                        <a:pt x="510" y="129"/>
                      </a:lnTo>
                      <a:lnTo>
                        <a:pt x="510" y="136"/>
                      </a:lnTo>
                      <a:lnTo>
                        <a:pt x="513" y="146"/>
                      </a:lnTo>
                      <a:lnTo>
                        <a:pt x="513" y="151"/>
                      </a:lnTo>
                      <a:lnTo>
                        <a:pt x="510" y="158"/>
                      </a:lnTo>
                      <a:lnTo>
                        <a:pt x="510" y="160"/>
                      </a:lnTo>
                      <a:lnTo>
                        <a:pt x="508" y="163"/>
                      </a:lnTo>
                      <a:lnTo>
                        <a:pt x="508" y="172"/>
                      </a:lnTo>
                      <a:lnTo>
                        <a:pt x="503" y="179"/>
                      </a:lnTo>
                      <a:lnTo>
                        <a:pt x="501" y="189"/>
                      </a:lnTo>
                      <a:lnTo>
                        <a:pt x="501" y="191"/>
                      </a:lnTo>
                      <a:lnTo>
                        <a:pt x="503" y="191"/>
                      </a:lnTo>
                      <a:lnTo>
                        <a:pt x="508" y="189"/>
                      </a:lnTo>
                      <a:lnTo>
                        <a:pt x="520" y="186"/>
                      </a:lnTo>
                      <a:lnTo>
                        <a:pt x="522" y="189"/>
                      </a:lnTo>
                      <a:lnTo>
                        <a:pt x="522" y="191"/>
                      </a:lnTo>
                      <a:lnTo>
                        <a:pt x="527" y="194"/>
                      </a:lnTo>
                      <a:lnTo>
                        <a:pt x="527" y="196"/>
                      </a:lnTo>
                      <a:lnTo>
                        <a:pt x="529" y="196"/>
                      </a:lnTo>
                      <a:lnTo>
                        <a:pt x="529" y="198"/>
                      </a:lnTo>
                      <a:lnTo>
                        <a:pt x="527" y="201"/>
                      </a:lnTo>
                      <a:lnTo>
                        <a:pt x="525" y="203"/>
                      </a:lnTo>
                      <a:lnTo>
                        <a:pt x="522" y="203"/>
                      </a:lnTo>
                      <a:lnTo>
                        <a:pt x="522" y="205"/>
                      </a:lnTo>
                      <a:lnTo>
                        <a:pt x="522" y="208"/>
                      </a:lnTo>
                      <a:lnTo>
                        <a:pt x="522" y="213"/>
                      </a:lnTo>
                      <a:lnTo>
                        <a:pt x="522" y="217"/>
                      </a:lnTo>
                      <a:lnTo>
                        <a:pt x="522" y="220"/>
                      </a:lnTo>
                      <a:lnTo>
                        <a:pt x="520" y="224"/>
                      </a:lnTo>
                      <a:lnTo>
                        <a:pt x="522" y="224"/>
                      </a:lnTo>
                      <a:lnTo>
                        <a:pt x="522" y="227"/>
                      </a:lnTo>
                      <a:lnTo>
                        <a:pt x="525" y="227"/>
                      </a:lnTo>
                      <a:lnTo>
                        <a:pt x="529" y="229"/>
                      </a:lnTo>
                      <a:lnTo>
                        <a:pt x="532" y="229"/>
                      </a:lnTo>
                      <a:lnTo>
                        <a:pt x="534" y="229"/>
                      </a:lnTo>
                      <a:lnTo>
                        <a:pt x="537" y="227"/>
                      </a:lnTo>
                      <a:lnTo>
                        <a:pt x="537" y="224"/>
                      </a:lnTo>
                      <a:lnTo>
                        <a:pt x="541" y="224"/>
                      </a:lnTo>
                      <a:lnTo>
                        <a:pt x="544" y="220"/>
                      </a:lnTo>
                      <a:lnTo>
                        <a:pt x="546" y="217"/>
                      </a:lnTo>
                      <a:lnTo>
                        <a:pt x="556" y="217"/>
                      </a:lnTo>
                      <a:lnTo>
                        <a:pt x="556" y="220"/>
                      </a:lnTo>
                      <a:lnTo>
                        <a:pt x="556" y="222"/>
                      </a:lnTo>
                      <a:lnTo>
                        <a:pt x="558" y="224"/>
                      </a:lnTo>
                      <a:lnTo>
                        <a:pt x="558" y="229"/>
                      </a:lnTo>
                      <a:lnTo>
                        <a:pt x="556" y="229"/>
                      </a:lnTo>
                      <a:lnTo>
                        <a:pt x="553" y="229"/>
                      </a:lnTo>
                      <a:lnTo>
                        <a:pt x="553" y="232"/>
                      </a:lnTo>
                      <a:lnTo>
                        <a:pt x="556" y="232"/>
                      </a:lnTo>
                      <a:lnTo>
                        <a:pt x="556" y="234"/>
                      </a:lnTo>
                      <a:lnTo>
                        <a:pt x="558" y="234"/>
                      </a:lnTo>
                      <a:lnTo>
                        <a:pt x="560" y="239"/>
                      </a:lnTo>
                      <a:lnTo>
                        <a:pt x="563" y="241"/>
                      </a:lnTo>
                      <a:lnTo>
                        <a:pt x="560" y="244"/>
                      </a:lnTo>
                      <a:lnTo>
                        <a:pt x="558" y="246"/>
                      </a:lnTo>
                      <a:lnTo>
                        <a:pt x="558" y="253"/>
                      </a:lnTo>
                      <a:lnTo>
                        <a:pt x="558" y="255"/>
                      </a:lnTo>
                      <a:lnTo>
                        <a:pt x="558" y="258"/>
                      </a:lnTo>
                      <a:lnTo>
                        <a:pt x="556" y="260"/>
                      </a:lnTo>
                      <a:lnTo>
                        <a:pt x="556" y="263"/>
                      </a:lnTo>
                      <a:lnTo>
                        <a:pt x="553" y="265"/>
                      </a:lnTo>
                      <a:lnTo>
                        <a:pt x="551" y="267"/>
                      </a:lnTo>
                      <a:lnTo>
                        <a:pt x="551" y="270"/>
                      </a:lnTo>
                      <a:lnTo>
                        <a:pt x="551" y="272"/>
                      </a:lnTo>
                      <a:lnTo>
                        <a:pt x="548" y="275"/>
                      </a:lnTo>
                      <a:lnTo>
                        <a:pt x="546" y="277"/>
                      </a:lnTo>
                      <a:lnTo>
                        <a:pt x="544" y="277"/>
                      </a:lnTo>
                      <a:lnTo>
                        <a:pt x="551" y="284"/>
                      </a:lnTo>
                      <a:lnTo>
                        <a:pt x="556" y="289"/>
                      </a:lnTo>
                      <a:lnTo>
                        <a:pt x="558" y="289"/>
                      </a:lnTo>
                      <a:lnTo>
                        <a:pt x="558" y="291"/>
                      </a:lnTo>
                      <a:lnTo>
                        <a:pt x="558" y="294"/>
                      </a:lnTo>
                      <a:lnTo>
                        <a:pt x="560" y="296"/>
                      </a:lnTo>
                      <a:lnTo>
                        <a:pt x="565" y="301"/>
                      </a:lnTo>
                      <a:lnTo>
                        <a:pt x="568" y="303"/>
                      </a:lnTo>
                      <a:lnTo>
                        <a:pt x="572" y="310"/>
                      </a:lnTo>
                      <a:lnTo>
                        <a:pt x="575" y="310"/>
                      </a:lnTo>
                      <a:lnTo>
                        <a:pt x="577" y="310"/>
                      </a:lnTo>
                      <a:lnTo>
                        <a:pt x="580" y="310"/>
                      </a:lnTo>
                      <a:lnTo>
                        <a:pt x="582" y="315"/>
                      </a:lnTo>
                      <a:lnTo>
                        <a:pt x="587" y="322"/>
                      </a:lnTo>
                      <a:lnTo>
                        <a:pt x="591" y="327"/>
                      </a:lnTo>
                      <a:lnTo>
                        <a:pt x="591" y="329"/>
                      </a:lnTo>
                      <a:lnTo>
                        <a:pt x="594" y="329"/>
                      </a:lnTo>
                      <a:lnTo>
                        <a:pt x="596" y="332"/>
                      </a:lnTo>
                      <a:lnTo>
                        <a:pt x="599" y="334"/>
                      </a:lnTo>
                      <a:lnTo>
                        <a:pt x="601" y="337"/>
                      </a:lnTo>
                      <a:lnTo>
                        <a:pt x="603" y="339"/>
                      </a:lnTo>
                      <a:lnTo>
                        <a:pt x="606" y="339"/>
                      </a:lnTo>
                      <a:lnTo>
                        <a:pt x="608" y="339"/>
                      </a:lnTo>
                      <a:lnTo>
                        <a:pt x="608" y="341"/>
                      </a:lnTo>
                      <a:lnTo>
                        <a:pt x="611" y="341"/>
                      </a:lnTo>
                      <a:lnTo>
                        <a:pt x="613" y="344"/>
                      </a:lnTo>
                      <a:lnTo>
                        <a:pt x="615" y="344"/>
                      </a:lnTo>
                      <a:lnTo>
                        <a:pt x="615" y="346"/>
                      </a:lnTo>
                      <a:lnTo>
                        <a:pt x="618" y="346"/>
                      </a:lnTo>
                      <a:lnTo>
                        <a:pt x="620" y="346"/>
                      </a:lnTo>
                      <a:lnTo>
                        <a:pt x="622" y="348"/>
                      </a:lnTo>
                      <a:lnTo>
                        <a:pt x="622" y="346"/>
                      </a:lnTo>
                      <a:lnTo>
                        <a:pt x="625" y="346"/>
                      </a:lnTo>
                      <a:lnTo>
                        <a:pt x="625" y="344"/>
                      </a:lnTo>
                      <a:lnTo>
                        <a:pt x="627" y="344"/>
                      </a:lnTo>
                      <a:lnTo>
                        <a:pt x="632" y="341"/>
                      </a:lnTo>
                      <a:lnTo>
                        <a:pt x="637" y="339"/>
                      </a:lnTo>
                      <a:lnTo>
                        <a:pt x="639" y="339"/>
                      </a:lnTo>
                      <a:lnTo>
                        <a:pt x="642" y="339"/>
                      </a:lnTo>
                      <a:lnTo>
                        <a:pt x="644" y="339"/>
                      </a:lnTo>
                      <a:lnTo>
                        <a:pt x="646" y="337"/>
                      </a:lnTo>
                      <a:lnTo>
                        <a:pt x="649" y="334"/>
                      </a:lnTo>
                      <a:lnTo>
                        <a:pt x="653" y="332"/>
                      </a:lnTo>
                      <a:lnTo>
                        <a:pt x="658" y="329"/>
                      </a:lnTo>
                      <a:lnTo>
                        <a:pt x="665" y="325"/>
                      </a:lnTo>
                      <a:lnTo>
                        <a:pt x="665" y="327"/>
                      </a:lnTo>
                      <a:lnTo>
                        <a:pt x="668" y="327"/>
                      </a:lnTo>
                      <a:lnTo>
                        <a:pt x="668" y="329"/>
                      </a:lnTo>
                      <a:lnTo>
                        <a:pt x="668" y="332"/>
                      </a:lnTo>
                      <a:lnTo>
                        <a:pt x="670" y="332"/>
                      </a:lnTo>
                      <a:lnTo>
                        <a:pt x="668" y="334"/>
                      </a:lnTo>
                      <a:lnTo>
                        <a:pt x="665" y="339"/>
                      </a:lnTo>
                      <a:lnTo>
                        <a:pt x="665" y="341"/>
                      </a:lnTo>
                      <a:lnTo>
                        <a:pt x="665" y="344"/>
                      </a:lnTo>
                      <a:lnTo>
                        <a:pt x="663" y="344"/>
                      </a:lnTo>
                      <a:lnTo>
                        <a:pt x="663" y="346"/>
                      </a:lnTo>
                      <a:lnTo>
                        <a:pt x="661" y="348"/>
                      </a:lnTo>
                      <a:lnTo>
                        <a:pt x="661" y="356"/>
                      </a:lnTo>
                      <a:lnTo>
                        <a:pt x="661" y="360"/>
                      </a:lnTo>
                      <a:lnTo>
                        <a:pt x="658" y="360"/>
                      </a:lnTo>
                      <a:lnTo>
                        <a:pt x="653" y="360"/>
                      </a:lnTo>
                      <a:lnTo>
                        <a:pt x="646" y="363"/>
                      </a:lnTo>
                      <a:lnTo>
                        <a:pt x="649" y="365"/>
                      </a:lnTo>
                      <a:lnTo>
                        <a:pt x="653" y="382"/>
                      </a:lnTo>
                      <a:lnTo>
                        <a:pt x="658" y="387"/>
                      </a:lnTo>
                      <a:lnTo>
                        <a:pt x="658" y="391"/>
                      </a:lnTo>
                      <a:lnTo>
                        <a:pt x="661" y="396"/>
                      </a:lnTo>
                      <a:lnTo>
                        <a:pt x="665" y="398"/>
                      </a:lnTo>
                      <a:lnTo>
                        <a:pt x="665" y="401"/>
                      </a:lnTo>
                      <a:lnTo>
                        <a:pt x="668" y="401"/>
                      </a:lnTo>
                      <a:lnTo>
                        <a:pt x="668" y="403"/>
                      </a:lnTo>
                      <a:lnTo>
                        <a:pt x="670" y="403"/>
                      </a:lnTo>
                      <a:lnTo>
                        <a:pt x="670" y="406"/>
                      </a:lnTo>
                      <a:lnTo>
                        <a:pt x="673" y="408"/>
                      </a:lnTo>
                      <a:lnTo>
                        <a:pt x="673" y="410"/>
                      </a:lnTo>
                      <a:lnTo>
                        <a:pt x="670" y="410"/>
                      </a:lnTo>
                      <a:lnTo>
                        <a:pt x="668" y="408"/>
                      </a:lnTo>
                      <a:lnTo>
                        <a:pt x="658" y="403"/>
                      </a:lnTo>
                      <a:lnTo>
                        <a:pt x="651" y="401"/>
                      </a:lnTo>
                      <a:lnTo>
                        <a:pt x="644" y="403"/>
                      </a:lnTo>
                      <a:lnTo>
                        <a:pt x="634" y="398"/>
                      </a:lnTo>
                      <a:lnTo>
                        <a:pt x="637" y="398"/>
                      </a:lnTo>
                      <a:lnTo>
                        <a:pt x="634" y="401"/>
                      </a:lnTo>
                      <a:lnTo>
                        <a:pt x="632" y="403"/>
                      </a:lnTo>
                      <a:lnTo>
                        <a:pt x="630" y="406"/>
                      </a:lnTo>
                      <a:lnTo>
                        <a:pt x="630" y="410"/>
                      </a:lnTo>
                      <a:lnTo>
                        <a:pt x="627" y="410"/>
                      </a:lnTo>
                      <a:lnTo>
                        <a:pt x="625" y="413"/>
                      </a:lnTo>
                      <a:lnTo>
                        <a:pt x="625" y="415"/>
                      </a:lnTo>
                      <a:lnTo>
                        <a:pt x="625" y="418"/>
                      </a:lnTo>
                      <a:lnTo>
                        <a:pt x="625" y="420"/>
                      </a:lnTo>
                      <a:lnTo>
                        <a:pt x="625" y="422"/>
                      </a:lnTo>
                      <a:lnTo>
                        <a:pt x="620" y="425"/>
                      </a:lnTo>
                      <a:lnTo>
                        <a:pt x="620" y="429"/>
                      </a:lnTo>
                      <a:lnTo>
                        <a:pt x="622" y="437"/>
                      </a:lnTo>
                      <a:lnTo>
                        <a:pt x="630" y="437"/>
                      </a:lnTo>
                      <a:lnTo>
                        <a:pt x="632" y="439"/>
                      </a:lnTo>
                      <a:lnTo>
                        <a:pt x="630" y="444"/>
                      </a:lnTo>
                      <a:lnTo>
                        <a:pt x="630" y="446"/>
                      </a:lnTo>
                      <a:lnTo>
                        <a:pt x="627" y="446"/>
                      </a:lnTo>
                      <a:lnTo>
                        <a:pt x="627" y="444"/>
                      </a:lnTo>
                      <a:lnTo>
                        <a:pt x="625" y="446"/>
                      </a:lnTo>
                      <a:lnTo>
                        <a:pt x="622" y="449"/>
                      </a:lnTo>
                      <a:lnTo>
                        <a:pt x="620" y="449"/>
                      </a:lnTo>
                      <a:lnTo>
                        <a:pt x="618" y="449"/>
                      </a:lnTo>
                      <a:lnTo>
                        <a:pt x="613" y="446"/>
                      </a:lnTo>
                      <a:lnTo>
                        <a:pt x="611" y="444"/>
                      </a:lnTo>
                      <a:lnTo>
                        <a:pt x="606" y="441"/>
                      </a:lnTo>
                      <a:lnTo>
                        <a:pt x="601" y="441"/>
                      </a:lnTo>
                      <a:lnTo>
                        <a:pt x="599" y="441"/>
                      </a:lnTo>
                      <a:lnTo>
                        <a:pt x="601" y="449"/>
                      </a:lnTo>
                      <a:lnTo>
                        <a:pt x="603" y="456"/>
                      </a:lnTo>
                      <a:lnTo>
                        <a:pt x="603" y="460"/>
                      </a:lnTo>
                      <a:lnTo>
                        <a:pt x="603" y="463"/>
                      </a:lnTo>
                      <a:lnTo>
                        <a:pt x="606" y="465"/>
                      </a:lnTo>
                      <a:lnTo>
                        <a:pt x="608" y="472"/>
                      </a:lnTo>
                      <a:lnTo>
                        <a:pt x="611" y="470"/>
                      </a:lnTo>
                      <a:lnTo>
                        <a:pt x="615" y="470"/>
                      </a:lnTo>
                      <a:lnTo>
                        <a:pt x="615" y="472"/>
                      </a:lnTo>
                      <a:lnTo>
                        <a:pt x="618" y="475"/>
                      </a:lnTo>
                      <a:lnTo>
                        <a:pt x="625" y="475"/>
                      </a:lnTo>
                      <a:lnTo>
                        <a:pt x="625" y="477"/>
                      </a:lnTo>
                      <a:lnTo>
                        <a:pt x="627" y="477"/>
                      </a:lnTo>
                      <a:lnTo>
                        <a:pt x="630" y="477"/>
                      </a:lnTo>
                      <a:lnTo>
                        <a:pt x="627" y="480"/>
                      </a:lnTo>
                      <a:lnTo>
                        <a:pt x="627" y="482"/>
                      </a:lnTo>
                      <a:lnTo>
                        <a:pt x="625" y="489"/>
                      </a:lnTo>
                      <a:lnTo>
                        <a:pt x="625" y="494"/>
                      </a:lnTo>
                      <a:lnTo>
                        <a:pt x="620" y="494"/>
                      </a:lnTo>
                      <a:lnTo>
                        <a:pt x="618" y="494"/>
                      </a:lnTo>
                      <a:lnTo>
                        <a:pt x="618" y="491"/>
                      </a:lnTo>
                      <a:lnTo>
                        <a:pt x="615" y="494"/>
                      </a:lnTo>
                      <a:lnTo>
                        <a:pt x="613" y="491"/>
                      </a:lnTo>
                      <a:lnTo>
                        <a:pt x="608" y="491"/>
                      </a:lnTo>
                      <a:lnTo>
                        <a:pt x="608" y="494"/>
                      </a:lnTo>
                      <a:lnTo>
                        <a:pt x="606" y="496"/>
                      </a:lnTo>
                      <a:lnTo>
                        <a:pt x="603" y="499"/>
                      </a:lnTo>
                      <a:lnTo>
                        <a:pt x="601" y="503"/>
                      </a:lnTo>
                      <a:lnTo>
                        <a:pt x="599" y="510"/>
                      </a:lnTo>
                      <a:lnTo>
                        <a:pt x="599" y="515"/>
                      </a:lnTo>
                      <a:lnTo>
                        <a:pt x="599" y="518"/>
                      </a:lnTo>
                      <a:lnTo>
                        <a:pt x="596" y="520"/>
                      </a:lnTo>
                      <a:lnTo>
                        <a:pt x="596" y="522"/>
                      </a:lnTo>
                      <a:lnTo>
                        <a:pt x="596" y="525"/>
                      </a:lnTo>
                      <a:lnTo>
                        <a:pt x="594" y="530"/>
                      </a:lnTo>
                      <a:lnTo>
                        <a:pt x="591" y="532"/>
                      </a:lnTo>
                      <a:lnTo>
                        <a:pt x="589" y="537"/>
                      </a:lnTo>
                      <a:lnTo>
                        <a:pt x="587" y="539"/>
                      </a:lnTo>
                      <a:lnTo>
                        <a:pt x="584" y="539"/>
                      </a:lnTo>
                      <a:lnTo>
                        <a:pt x="584" y="537"/>
                      </a:lnTo>
                      <a:lnTo>
                        <a:pt x="580" y="539"/>
                      </a:lnTo>
                      <a:lnTo>
                        <a:pt x="577" y="539"/>
                      </a:lnTo>
                      <a:lnTo>
                        <a:pt x="575" y="539"/>
                      </a:lnTo>
                      <a:lnTo>
                        <a:pt x="572" y="541"/>
                      </a:lnTo>
                      <a:lnTo>
                        <a:pt x="572" y="544"/>
                      </a:lnTo>
                      <a:lnTo>
                        <a:pt x="568" y="544"/>
                      </a:lnTo>
                      <a:lnTo>
                        <a:pt x="565" y="546"/>
                      </a:lnTo>
                      <a:lnTo>
                        <a:pt x="563" y="546"/>
                      </a:lnTo>
                      <a:lnTo>
                        <a:pt x="560" y="544"/>
                      </a:lnTo>
                      <a:lnTo>
                        <a:pt x="558" y="544"/>
                      </a:lnTo>
                      <a:lnTo>
                        <a:pt x="553" y="544"/>
                      </a:lnTo>
                      <a:lnTo>
                        <a:pt x="551" y="541"/>
                      </a:lnTo>
                      <a:lnTo>
                        <a:pt x="551" y="544"/>
                      </a:lnTo>
                      <a:lnTo>
                        <a:pt x="548" y="544"/>
                      </a:lnTo>
                      <a:lnTo>
                        <a:pt x="546" y="544"/>
                      </a:lnTo>
                      <a:lnTo>
                        <a:pt x="546" y="541"/>
                      </a:lnTo>
                      <a:lnTo>
                        <a:pt x="544" y="541"/>
                      </a:lnTo>
                      <a:lnTo>
                        <a:pt x="544" y="544"/>
                      </a:lnTo>
                      <a:lnTo>
                        <a:pt x="544" y="546"/>
                      </a:lnTo>
                      <a:lnTo>
                        <a:pt x="546" y="546"/>
                      </a:lnTo>
                      <a:lnTo>
                        <a:pt x="546" y="551"/>
                      </a:lnTo>
                      <a:lnTo>
                        <a:pt x="548" y="553"/>
                      </a:lnTo>
                      <a:lnTo>
                        <a:pt x="544" y="553"/>
                      </a:lnTo>
                      <a:lnTo>
                        <a:pt x="544" y="556"/>
                      </a:lnTo>
                      <a:lnTo>
                        <a:pt x="544" y="558"/>
                      </a:lnTo>
                      <a:lnTo>
                        <a:pt x="544" y="561"/>
                      </a:lnTo>
                      <a:lnTo>
                        <a:pt x="541" y="561"/>
                      </a:lnTo>
                      <a:lnTo>
                        <a:pt x="541" y="558"/>
                      </a:lnTo>
                      <a:lnTo>
                        <a:pt x="539" y="558"/>
                      </a:lnTo>
                      <a:lnTo>
                        <a:pt x="541" y="561"/>
                      </a:lnTo>
                      <a:lnTo>
                        <a:pt x="539" y="561"/>
                      </a:lnTo>
                      <a:lnTo>
                        <a:pt x="539" y="558"/>
                      </a:lnTo>
                      <a:lnTo>
                        <a:pt x="537" y="556"/>
                      </a:lnTo>
                      <a:lnTo>
                        <a:pt x="537" y="561"/>
                      </a:lnTo>
                      <a:lnTo>
                        <a:pt x="537" y="563"/>
                      </a:lnTo>
                      <a:lnTo>
                        <a:pt x="534" y="561"/>
                      </a:lnTo>
                      <a:lnTo>
                        <a:pt x="534" y="563"/>
                      </a:lnTo>
                      <a:lnTo>
                        <a:pt x="532" y="563"/>
                      </a:lnTo>
                      <a:lnTo>
                        <a:pt x="532" y="565"/>
                      </a:lnTo>
                      <a:lnTo>
                        <a:pt x="529" y="565"/>
                      </a:lnTo>
                      <a:lnTo>
                        <a:pt x="529" y="568"/>
                      </a:lnTo>
                      <a:lnTo>
                        <a:pt x="527" y="568"/>
                      </a:lnTo>
                      <a:lnTo>
                        <a:pt x="527" y="570"/>
                      </a:lnTo>
                      <a:lnTo>
                        <a:pt x="522" y="570"/>
                      </a:lnTo>
                      <a:lnTo>
                        <a:pt x="522" y="572"/>
                      </a:lnTo>
                      <a:lnTo>
                        <a:pt x="520" y="572"/>
                      </a:lnTo>
                      <a:lnTo>
                        <a:pt x="517" y="575"/>
                      </a:lnTo>
                      <a:lnTo>
                        <a:pt x="515" y="577"/>
                      </a:lnTo>
                      <a:lnTo>
                        <a:pt x="513" y="580"/>
                      </a:lnTo>
                      <a:lnTo>
                        <a:pt x="515" y="582"/>
                      </a:lnTo>
                      <a:lnTo>
                        <a:pt x="513" y="584"/>
                      </a:lnTo>
                      <a:lnTo>
                        <a:pt x="510" y="582"/>
                      </a:lnTo>
                      <a:lnTo>
                        <a:pt x="508" y="582"/>
                      </a:lnTo>
                      <a:lnTo>
                        <a:pt x="503" y="582"/>
                      </a:lnTo>
                      <a:lnTo>
                        <a:pt x="501" y="582"/>
                      </a:lnTo>
                      <a:lnTo>
                        <a:pt x="498" y="582"/>
                      </a:lnTo>
                      <a:lnTo>
                        <a:pt x="498" y="587"/>
                      </a:lnTo>
                      <a:lnTo>
                        <a:pt x="494" y="587"/>
                      </a:lnTo>
                      <a:lnTo>
                        <a:pt x="496" y="589"/>
                      </a:lnTo>
                      <a:lnTo>
                        <a:pt x="494" y="589"/>
                      </a:lnTo>
                      <a:lnTo>
                        <a:pt x="494" y="592"/>
                      </a:lnTo>
                      <a:lnTo>
                        <a:pt x="496" y="594"/>
                      </a:lnTo>
                      <a:lnTo>
                        <a:pt x="494" y="594"/>
                      </a:lnTo>
                      <a:lnTo>
                        <a:pt x="494" y="592"/>
                      </a:lnTo>
                      <a:lnTo>
                        <a:pt x="491" y="592"/>
                      </a:lnTo>
                      <a:lnTo>
                        <a:pt x="489" y="594"/>
                      </a:lnTo>
                      <a:lnTo>
                        <a:pt x="491" y="596"/>
                      </a:lnTo>
                      <a:lnTo>
                        <a:pt x="486" y="596"/>
                      </a:lnTo>
                      <a:lnTo>
                        <a:pt x="489" y="599"/>
                      </a:lnTo>
                      <a:lnTo>
                        <a:pt x="489" y="601"/>
                      </a:lnTo>
                      <a:lnTo>
                        <a:pt x="486" y="601"/>
                      </a:lnTo>
                      <a:lnTo>
                        <a:pt x="486" y="603"/>
                      </a:lnTo>
                      <a:lnTo>
                        <a:pt x="484" y="601"/>
                      </a:lnTo>
                      <a:lnTo>
                        <a:pt x="484" y="603"/>
                      </a:lnTo>
                      <a:lnTo>
                        <a:pt x="479" y="603"/>
                      </a:lnTo>
                      <a:lnTo>
                        <a:pt x="479" y="606"/>
                      </a:lnTo>
                      <a:lnTo>
                        <a:pt x="477" y="606"/>
                      </a:lnTo>
                      <a:lnTo>
                        <a:pt x="477" y="608"/>
                      </a:lnTo>
                      <a:lnTo>
                        <a:pt x="475" y="611"/>
                      </a:lnTo>
                      <a:lnTo>
                        <a:pt x="472" y="611"/>
                      </a:lnTo>
                      <a:lnTo>
                        <a:pt x="472" y="613"/>
                      </a:lnTo>
                      <a:lnTo>
                        <a:pt x="472" y="618"/>
                      </a:lnTo>
                      <a:lnTo>
                        <a:pt x="470" y="615"/>
                      </a:lnTo>
                      <a:lnTo>
                        <a:pt x="467" y="618"/>
                      </a:lnTo>
                      <a:lnTo>
                        <a:pt x="465" y="618"/>
                      </a:lnTo>
                      <a:lnTo>
                        <a:pt x="463" y="618"/>
                      </a:lnTo>
                      <a:lnTo>
                        <a:pt x="460" y="620"/>
                      </a:lnTo>
                      <a:lnTo>
                        <a:pt x="458" y="620"/>
                      </a:lnTo>
                      <a:lnTo>
                        <a:pt x="455" y="620"/>
                      </a:lnTo>
                      <a:lnTo>
                        <a:pt x="455" y="623"/>
                      </a:lnTo>
                      <a:lnTo>
                        <a:pt x="453" y="625"/>
                      </a:lnTo>
                      <a:lnTo>
                        <a:pt x="451" y="625"/>
                      </a:lnTo>
                      <a:lnTo>
                        <a:pt x="451" y="627"/>
                      </a:lnTo>
                      <a:lnTo>
                        <a:pt x="451" y="630"/>
                      </a:lnTo>
                      <a:lnTo>
                        <a:pt x="446" y="634"/>
                      </a:lnTo>
                      <a:lnTo>
                        <a:pt x="446" y="639"/>
                      </a:lnTo>
                      <a:lnTo>
                        <a:pt x="448" y="642"/>
                      </a:lnTo>
                      <a:lnTo>
                        <a:pt x="451" y="642"/>
                      </a:lnTo>
                      <a:lnTo>
                        <a:pt x="451" y="644"/>
                      </a:lnTo>
                      <a:lnTo>
                        <a:pt x="451" y="646"/>
                      </a:lnTo>
                      <a:lnTo>
                        <a:pt x="453" y="646"/>
                      </a:lnTo>
                      <a:lnTo>
                        <a:pt x="451" y="646"/>
                      </a:lnTo>
                      <a:lnTo>
                        <a:pt x="451" y="649"/>
                      </a:lnTo>
                      <a:lnTo>
                        <a:pt x="451" y="651"/>
                      </a:lnTo>
                      <a:lnTo>
                        <a:pt x="448" y="653"/>
                      </a:lnTo>
                      <a:lnTo>
                        <a:pt x="448" y="656"/>
                      </a:lnTo>
                      <a:lnTo>
                        <a:pt x="451" y="658"/>
                      </a:lnTo>
                      <a:lnTo>
                        <a:pt x="453" y="661"/>
                      </a:lnTo>
                      <a:lnTo>
                        <a:pt x="453" y="663"/>
                      </a:lnTo>
                      <a:lnTo>
                        <a:pt x="453" y="665"/>
                      </a:lnTo>
                      <a:lnTo>
                        <a:pt x="455" y="668"/>
                      </a:lnTo>
                      <a:lnTo>
                        <a:pt x="455" y="670"/>
                      </a:lnTo>
                      <a:lnTo>
                        <a:pt x="455" y="673"/>
                      </a:lnTo>
                      <a:lnTo>
                        <a:pt x="458" y="673"/>
                      </a:lnTo>
                      <a:lnTo>
                        <a:pt x="458" y="675"/>
                      </a:lnTo>
                      <a:lnTo>
                        <a:pt x="460" y="677"/>
                      </a:lnTo>
                      <a:lnTo>
                        <a:pt x="458" y="680"/>
                      </a:lnTo>
                      <a:lnTo>
                        <a:pt x="460" y="682"/>
                      </a:lnTo>
                      <a:lnTo>
                        <a:pt x="460" y="687"/>
                      </a:lnTo>
                      <a:lnTo>
                        <a:pt x="460" y="689"/>
                      </a:lnTo>
                      <a:lnTo>
                        <a:pt x="460" y="692"/>
                      </a:lnTo>
                      <a:lnTo>
                        <a:pt x="460" y="694"/>
                      </a:lnTo>
                      <a:lnTo>
                        <a:pt x="458" y="694"/>
                      </a:lnTo>
                      <a:lnTo>
                        <a:pt x="458" y="696"/>
                      </a:lnTo>
                      <a:lnTo>
                        <a:pt x="455" y="696"/>
                      </a:lnTo>
                      <a:lnTo>
                        <a:pt x="455" y="699"/>
                      </a:lnTo>
                      <a:lnTo>
                        <a:pt x="455" y="701"/>
                      </a:lnTo>
                      <a:lnTo>
                        <a:pt x="455" y="704"/>
                      </a:lnTo>
                      <a:lnTo>
                        <a:pt x="455" y="706"/>
                      </a:lnTo>
                      <a:lnTo>
                        <a:pt x="455" y="708"/>
                      </a:lnTo>
                      <a:lnTo>
                        <a:pt x="453" y="708"/>
                      </a:lnTo>
                      <a:lnTo>
                        <a:pt x="451" y="711"/>
                      </a:lnTo>
                      <a:lnTo>
                        <a:pt x="448" y="711"/>
                      </a:lnTo>
                      <a:lnTo>
                        <a:pt x="446" y="711"/>
                      </a:lnTo>
                      <a:lnTo>
                        <a:pt x="444" y="713"/>
                      </a:lnTo>
                      <a:lnTo>
                        <a:pt x="444" y="715"/>
                      </a:lnTo>
                      <a:lnTo>
                        <a:pt x="432" y="713"/>
                      </a:lnTo>
                      <a:lnTo>
                        <a:pt x="429" y="718"/>
                      </a:lnTo>
                      <a:lnTo>
                        <a:pt x="424" y="723"/>
                      </a:lnTo>
                      <a:lnTo>
                        <a:pt x="424" y="725"/>
                      </a:lnTo>
                      <a:lnTo>
                        <a:pt x="417" y="730"/>
                      </a:lnTo>
                      <a:lnTo>
                        <a:pt x="415" y="730"/>
                      </a:lnTo>
                      <a:lnTo>
                        <a:pt x="413" y="730"/>
                      </a:lnTo>
                      <a:lnTo>
                        <a:pt x="408" y="727"/>
                      </a:lnTo>
                      <a:lnTo>
                        <a:pt x="408" y="730"/>
                      </a:lnTo>
                      <a:lnTo>
                        <a:pt x="408" y="720"/>
                      </a:lnTo>
                      <a:lnTo>
                        <a:pt x="408" y="718"/>
                      </a:lnTo>
                      <a:lnTo>
                        <a:pt x="408" y="715"/>
                      </a:lnTo>
                      <a:lnTo>
                        <a:pt x="408" y="713"/>
                      </a:lnTo>
                      <a:lnTo>
                        <a:pt x="410" y="713"/>
                      </a:lnTo>
                      <a:lnTo>
                        <a:pt x="413" y="713"/>
                      </a:lnTo>
                      <a:lnTo>
                        <a:pt x="413" y="715"/>
                      </a:lnTo>
                      <a:lnTo>
                        <a:pt x="415" y="713"/>
                      </a:lnTo>
                      <a:lnTo>
                        <a:pt x="415" y="711"/>
                      </a:lnTo>
                      <a:lnTo>
                        <a:pt x="417" y="711"/>
                      </a:lnTo>
                      <a:lnTo>
                        <a:pt x="415" y="706"/>
                      </a:lnTo>
                      <a:lnTo>
                        <a:pt x="415" y="704"/>
                      </a:lnTo>
                      <a:lnTo>
                        <a:pt x="417" y="704"/>
                      </a:lnTo>
                      <a:lnTo>
                        <a:pt x="420" y="704"/>
                      </a:lnTo>
                      <a:lnTo>
                        <a:pt x="420" y="706"/>
                      </a:lnTo>
                      <a:lnTo>
                        <a:pt x="422" y="708"/>
                      </a:lnTo>
                      <a:lnTo>
                        <a:pt x="422" y="706"/>
                      </a:lnTo>
                      <a:lnTo>
                        <a:pt x="420" y="704"/>
                      </a:lnTo>
                      <a:lnTo>
                        <a:pt x="420" y="701"/>
                      </a:lnTo>
                      <a:lnTo>
                        <a:pt x="417" y="701"/>
                      </a:lnTo>
                      <a:lnTo>
                        <a:pt x="420" y="699"/>
                      </a:lnTo>
                      <a:lnTo>
                        <a:pt x="417" y="699"/>
                      </a:lnTo>
                      <a:lnTo>
                        <a:pt x="415" y="699"/>
                      </a:lnTo>
                      <a:lnTo>
                        <a:pt x="413" y="696"/>
                      </a:lnTo>
                      <a:lnTo>
                        <a:pt x="410" y="696"/>
                      </a:lnTo>
                      <a:lnTo>
                        <a:pt x="408" y="696"/>
                      </a:lnTo>
                      <a:lnTo>
                        <a:pt x="405" y="696"/>
                      </a:lnTo>
                      <a:lnTo>
                        <a:pt x="405" y="699"/>
                      </a:lnTo>
                      <a:lnTo>
                        <a:pt x="403" y="699"/>
                      </a:lnTo>
                      <a:lnTo>
                        <a:pt x="403" y="701"/>
                      </a:lnTo>
                      <a:lnTo>
                        <a:pt x="403" y="699"/>
                      </a:lnTo>
                      <a:lnTo>
                        <a:pt x="401" y="699"/>
                      </a:lnTo>
                      <a:lnTo>
                        <a:pt x="398" y="699"/>
                      </a:lnTo>
                      <a:lnTo>
                        <a:pt x="396" y="701"/>
                      </a:lnTo>
                      <a:lnTo>
                        <a:pt x="393" y="701"/>
                      </a:lnTo>
                      <a:lnTo>
                        <a:pt x="391" y="701"/>
                      </a:lnTo>
                      <a:lnTo>
                        <a:pt x="389" y="701"/>
                      </a:lnTo>
                      <a:lnTo>
                        <a:pt x="386" y="704"/>
                      </a:lnTo>
                      <a:lnTo>
                        <a:pt x="389" y="704"/>
                      </a:lnTo>
                      <a:lnTo>
                        <a:pt x="384" y="701"/>
                      </a:lnTo>
                      <a:lnTo>
                        <a:pt x="382" y="704"/>
                      </a:lnTo>
                      <a:lnTo>
                        <a:pt x="379" y="704"/>
                      </a:lnTo>
                      <a:lnTo>
                        <a:pt x="379" y="706"/>
                      </a:lnTo>
                      <a:lnTo>
                        <a:pt x="374" y="706"/>
                      </a:lnTo>
                      <a:lnTo>
                        <a:pt x="374" y="708"/>
                      </a:lnTo>
                      <a:lnTo>
                        <a:pt x="374" y="711"/>
                      </a:lnTo>
                      <a:lnTo>
                        <a:pt x="374" y="713"/>
                      </a:lnTo>
                      <a:lnTo>
                        <a:pt x="370" y="715"/>
                      </a:lnTo>
                      <a:lnTo>
                        <a:pt x="367" y="715"/>
                      </a:lnTo>
                      <a:lnTo>
                        <a:pt x="365" y="718"/>
                      </a:lnTo>
                      <a:lnTo>
                        <a:pt x="362" y="723"/>
                      </a:lnTo>
                      <a:lnTo>
                        <a:pt x="362" y="725"/>
                      </a:lnTo>
                      <a:lnTo>
                        <a:pt x="362" y="727"/>
                      </a:lnTo>
                      <a:lnTo>
                        <a:pt x="365" y="730"/>
                      </a:lnTo>
                      <a:lnTo>
                        <a:pt x="367" y="732"/>
                      </a:lnTo>
                      <a:lnTo>
                        <a:pt x="367" y="735"/>
                      </a:lnTo>
                      <a:lnTo>
                        <a:pt x="365" y="735"/>
                      </a:lnTo>
                      <a:lnTo>
                        <a:pt x="365" y="737"/>
                      </a:lnTo>
                      <a:lnTo>
                        <a:pt x="365" y="739"/>
                      </a:lnTo>
                      <a:lnTo>
                        <a:pt x="362" y="739"/>
                      </a:lnTo>
                      <a:lnTo>
                        <a:pt x="360" y="739"/>
                      </a:lnTo>
                      <a:lnTo>
                        <a:pt x="360" y="742"/>
                      </a:lnTo>
                      <a:lnTo>
                        <a:pt x="360" y="744"/>
                      </a:lnTo>
                      <a:lnTo>
                        <a:pt x="360" y="746"/>
                      </a:lnTo>
                      <a:lnTo>
                        <a:pt x="358" y="749"/>
                      </a:lnTo>
                      <a:lnTo>
                        <a:pt x="358" y="751"/>
                      </a:lnTo>
                      <a:lnTo>
                        <a:pt x="355" y="756"/>
                      </a:lnTo>
                      <a:lnTo>
                        <a:pt x="355" y="754"/>
                      </a:lnTo>
                      <a:lnTo>
                        <a:pt x="353" y="754"/>
                      </a:lnTo>
                      <a:lnTo>
                        <a:pt x="351" y="754"/>
                      </a:lnTo>
                      <a:lnTo>
                        <a:pt x="348" y="754"/>
                      </a:lnTo>
                      <a:lnTo>
                        <a:pt x="346" y="754"/>
                      </a:lnTo>
                      <a:lnTo>
                        <a:pt x="343" y="756"/>
                      </a:lnTo>
                      <a:lnTo>
                        <a:pt x="341" y="756"/>
                      </a:lnTo>
                      <a:lnTo>
                        <a:pt x="339" y="756"/>
                      </a:lnTo>
                      <a:lnTo>
                        <a:pt x="336" y="754"/>
                      </a:lnTo>
                      <a:lnTo>
                        <a:pt x="334" y="754"/>
                      </a:lnTo>
                      <a:lnTo>
                        <a:pt x="331" y="754"/>
                      </a:lnTo>
                      <a:lnTo>
                        <a:pt x="331" y="756"/>
                      </a:lnTo>
                      <a:lnTo>
                        <a:pt x="329" y="756"/>
                      </a:lnTo>
                      <a:lnTo>
                        <a:pt x="324" y="756"/>
                      </a:lnTo>
                      <a:lnTo>
                        <a:pt x="322" y="756"/>
                      </a:lnTo>
                      <a:lnTo>
                        <a:pt x="322" y="758"/>
                      </a:lnTo>
                      <a:lnTo>
                        <a:pt x="320" y="758"/>
                      </a:lnTo>
                      <a:lnTo>
                        <a:pt x="317" y="758"/>
                      </a:lnTo>
                      <a:lnTo>
                        <a:pt x="312" y="761"/>
                      </a:lnTo>
                      <a:lnTo>
                        <a:pt x="310" y="761"/>
                      </a:lnTo>
                      <a:lnTo>
                        <a:pt x="310" y="763"/>
                      </a:lnTo>
                      <a:lnTo>
                        <a:pt x="308" y="763"/>
                      </a:lnTo>
                      <a:lnTo>
                        <a:pt x="308" y="766"/>
                      </a:lnTo>
                      <a:lnTo>
                        <a:pt x="303" y="766"/>
                      </a:lnTo>
                      <a:lnTo>
                        <a:pt x="300" y="768"/>
                      </a:lnTo>
                      <a:lnTo>
                        <a:pt x="300" y="770"/>
                      </a:lnTo>
                      <a:lnTo>
                        <a:pt x="300" y="768"/>
                      </a:lnTo>
                      <a:lnTo>
                        <a:pt x="296" y="768"/>
                      </a:lnTo>
                      <a:lnTo>
                        <a:pt x="298" y="766"/>
                      </a:lnTo>
                      <a:lnTo>
                        <a:pt x="296" y="763"/>
                      </a:lnTo>
                      <a:lnTo>
                        <a:pt x="293" y="763"/>
                      </a:lnTo>
                      <a:lnTo>
                        <a:pt x="289" y="763"/>
                      </a:lnTo>
                      <a:lnTo>
                        <a:pt x="286" y="763"/>
                      </a:lnTo>
                      <a:lnTo>
                        <a:pt x="286" y="761"/>
                      </a:lnTo>
                      <a:lnTo>
                        <a:pt x="284" y="761"/>
                      </a:lnTo>
                      <a:lnTo>
                        <a:pt x="281" y="761"/>
                      </a:lnTo>
                      <a:lnTo>
                        <a:pt x="281" y="758"/>
                      </a:lnTo>
                      <a:lnTo>
                        <a:pt x="277" y="758"/>
                      </a:lnTo>
                      <a:lnTo>
                        <a:pt x="274" y="758"/>
                      </a:lnTo>
                      <a:lnTo>
                        <a:pt x="272" y="756"/>
                      </a:lnTo>
                      <a:lnTo>
                        <a:pt x="269" y="756"/>
                      </a:lnTo>
                      <a:lnTo>
                        <a:pt x="267" y="754"/>
                      </a:lnTo>
                      <a:lnTo>
                        <a:pt x="265" y="751"/>
                      </a:lnTo>
                      <a:lnTo>
                        <a:pt x="262" y="751"/>
                      </a:lnTo>
                      <a:lnTo>
                        <a:pt x="260" y="749"/>
                      </a:lnTo>
                      <a:lnTo>
                        <a:pt x="258" y="744"/>
                      </a:lnTo>
                      <a:lnTo>
                        <a:pt x="258" y="739"/>
                      </a:lnTo>
                      <a:lnTo>
                        <a:pt x="258" y="737"/>
                      </a:lnTo>
                      <a:lnTo>
                        <a:pt x="258" y="735"/>
                      </a:lnTo>
                      <a:lnTo>
                        <a:pt x="253" y="735"/>
                      </a:lnTo>
                      <a:lnTo>
                        <a:pt x="248" y="735"/>
                      </a:lnTo>
                      <a:lnTo>
                        <a:pt x="246" y="732"/>
                      </a:lnTo>
                      <a:lnTo>
                        <a:pt x="241" y="732"/>
                      </a:lnTo>
                      <a:lnTo>
                        <a:pt x="238" y="732"/>
                      </a:lnTo>
                      <a:lnTo>
                        <a:pt x="236" y="732"/>
                      </a:lnTo>
                      <a:lnTo>
                        <a:pt x="238" y="735"/>
                      </a:lnTo>
                      <a:lnTo>
                        <a:pt x="238" y="737"/>
                      </a:lnTo>
                      <a:lnTo>
                        <a:pt x="236" y="737"/>
                      </a:lnTo>
                      <a:lnTo>
                        <a:pt x="234" y="739"/>
                      </a:lnTo>
                      <a:lnTo>
                        <a:pt x="231" y="739"/>
                      </a:lnTo>
                      <a:lnTo>
                        <a:pt x="231" y="742"/>
                      </a:lnTo>
                      <a:lnTo>
                        <a:pt x="231" y="744"/>
                      </a:lnTo>
                      <a:lnTo>
                        <a:pt x="234" y="744"/>
                      </a:lnTo>
                      <a:lnTo>
                        <a:pt x="234" y="746"/>
                      </a:lnTo>
                      <a:lnTo>
                        <a:pt x="231" y="746"/>
                      </a:lnTo>
                      <a:lnTo>
                        <a:pt x="229" y="746"/>
                      </a:lnTo>
                      <a:lnTo>
                        <a:pt x="227" y="746"/>
                      </a:lnTo>
                      <a:lnTo>
                        <a:pt x="227" y="744"/>
                      </a:lnTo>
                      <a:lnTo>
                        <a:pt x="219" y="742"/>
                      </a:lnTo>
                      <a:lnTo>
                        <a:pt x="215" y="739"/>
                      </a:lnTo>
                      <a:lnTo>
                        <a:pt x="212" y="739"/>
                      </a:lnTo>
                      <a:lnTo>
                        <a:pt x="210" y="739"/>
                      </a:lnTo>
                      <a:lnTo>
                        <a:pt x="207" y="742"/>
                      </a:lnTo>
                      <a:lnTo>
                        <a:pt x="205" y="742"/>
                      </a:lnTo>
                      <a:lnTo>
                        <a:pt x="205" y="739"/>
                      </a:lnTo>
                      <a:lnTo>
                        <a:pt x="205" y="737"/>
                      </a:lnTo>
                      <a:lnTo>
                        <a:pt x="205" y="735"/>
                      </a:lnTo>
                      <a:lnTo>
                        <a:pt x="205" y="732"/>
                      </a:lnTo>
                      <a:lnTo>
                        <a:pt x="203" y="727"/>
                      </a:lnTo>
                      <a:lnTo>
                        <a:pt x="203" y="725"/>
                      </a:lnTo>
                      <a:lnTo>
                        <a:pt x="200" y="725"/>
                      </a:lnTo>
                      <a:lnTo>
                        <a:pt x="200" y="723"/>
                      </a:lnTo>
                      <a:lnTo>
                        <a:pt x="198" y="723"/>
                      </a:lnTo>
                      <a:lnTo>
                        <a:pt x="196" y="718"/>
                      </a:lnTo>
                      <a:lnTo>
                        <a:pt x="193" y="718"/>
                      </a:lnTo>
                      <a:lnTo>
                        <a:pt x="191" y="718"/>
                      </a:lnTo>
                      <a:lnTo>
                        <a:pt x="191" y="720"/>
                      </a:lnTo>
                      <a:lnTo>
                        <a:pt x="191" y="718"/>
                      </a:lnTo>
                      <a:lnTo>
                        <a:pt x="188" y="718"/>
                      </a:lnTo>
                      <a:lnTo>
                        <a:pt x="188" y="720"/>
                      </a:lnTo>
                      <a:lnTo>
                        <a:pt x="186" y="720"/>
                      </a:lnTo>
                      <a:lnTo>
                        <a:pt x="184" y="718"/>
                      </a:lnTo>
                      <a:lnTo>
                        <a:pt x="181" y="718"/>
                      </a:lnTo>
                      <a:lnTo>
                        <a:pt x="179" y="718"/>
                      </a:lnTo>
                      <a:lnTo>
                        <a:pt x="176" y="718"/>
                      </a:lnTo>
                      <a:lnTo>
                        <a:pt x="174" y="718"/>
                      </a:lnTo>
                      <a:lnTo>
                        <a:pt x="174" y="715"/>
                      </a:lnTo>
                      <a:lnTo>
                        <a:pt x="172" y="718"/>
                      </a:lnTo>
                      <a:lnTo>
                        <a:pt x="169" y="718"/>
                      </a:lnTo>
                      <a:lnTo>
                        <a:pt x="169" y="720"/>
                      </a:lnTo>
                      <a:lnTo>
                        <a:pt x="167" y="718"/>
                      </a:lnTo>
                      <a:lnTo>
                        <a:pt x="165" y="718"/>
                      </a:lnTo>
                      <a:lnTo>
                        <a:pt x="162" y="718"/>
                      </a:lnTo>
                      <a:lnTo>
                        <a:pt x="162" y="715"/>
                      </a:lnTo>
                      <a:lnTo>
                        <a:pt x="160" y="715"/>
                      </a:lnTo>
                      <a:lnTo>
                        <a:pt x="162" y="713"/>
                      </a:lnTo>
                      <a:lnTo>
                        <a:pt x="160" y="713"/>
                      </a:lnTo>
                      <a:lnTo>
                        <a:pt x="157" y="713"/>
                      </a:lnTo>
                      <a:lnTo>
                        <a:pt x="155" y="713"/>
                      </a:lnTo>
                      <a:lnTo>
                        <a:pt x="155" y="711"/>
                      </a:lnTo>
                      <a:lnTo>
                        <a:pt x="153" y="713"/>
                      </a:lnTo>
                      <a:lnTo>
                        <a:pt x="150" y="711"/>
                      </a:lnTo>
                      <a:lnTo>
                        <a:pt x="153" y="706"/>
                      </a:lnTo>
                      <a:lnTo>
                        <a:pt x="155" y="704"/>
                      </a:lnTo>
                      <a:lnTo>
                        <a:pt x="155" y="699"/>
                      </a:lnTo>
                      <a:lnTo>
                        <a:pt x="157" y="696"/>
                      </a:lnTo>
                      <a:lnTo>
                        <a:pt x="157" y="694"/>
                      </a:lnTo>
                      <a:lnTo>
                        <a:pt x="155" y="692"/>
                      </a:lnTo>
                      <a:lnTo>
                        <a:pt x="150" y="694"/>
                      </a:lnTo>
                      <a:lnTo>
                        <a:pt x="143" y="692"/>
                      </a:lnTo>
                      <a:lnTo>
                        <a:pt x="141" y="692"/>
                      </a:lnTo>
                      <a:lnTo>
                        <a:pt x="136" y="687"/>
                      </a:lnTo>
                      <a:lnTo>
                        <a:pt x="134" y="687"/>
                      </a:lnTo>
                      <a:lnTo>
                        <a:pt x="134" y="684"/>
                      </a:lnTo>
                      <a:lnTo>
                        <a:pt x="131" y="684"/>
                      </a:lnTo>
                      <a:lnTo>
                        <a:pt x="129" y="684"/>
                      </a:lnTo>
                      <a:lnTo>
                        <a:pt x="126" y="684"/>
                      </a:lnTo>
                      <a:lnTo>
                        <a:pt x="126" y="682"/>
                      </a:lnTo>
                      <a:lnTo>
                        <a:pt x="124" y="682"/>
                      </a:lnTo>
                      <a:lnTo>
                        <a:pt x="122" y="682"/>
                      </a:lnTo>
                      <a:lnTo>
                        <a:pt x="124" y="677"/>
                      </a:lnTo>
                      <a:lnTo>
                        <a:pt x="119" y="680"/>
                      </a:lnTo>
                      <a:lnTo>
                        <a:pt x="114" y="682"/>
                      </a:lnTo>
                      <a:lnTo>
                        <a:pt x="112" y="680"/>
                      </a:lnTo>
                      <a:lnTo>
                        <a:pt x="110" y="682"/>
                      </a:lnTo>
                      <a:lnTo>
                        <a:pt x="105" y="682"/>
                      </a:lnTo>
                      <a:lnTo>
                        <a:pt x="105" y="684"/>
                      </a:lnTo>
                      <a:lnTo>
                        <a:pt x="100" y="689"/>
                      </a:lnTo>
                      <a:lnTo>
                        <a:pt x="98" y="687"/>
                      </a:lnTo>
                      <a:lnTo>
                        <a:pt x="95" y="689"/>
                      </a:lnTo>
                      <a:lnTo>
                        <a:pt x="93" y="689"/>
                      </a:lnTo>
                      <a:lnTo>
                        <a:pt x="93" y="687"/>
                      </a:lnTo>
                      <a:lnTo>
                        <a:pt x="91" y="687"/>
                      </a:lnTo>
                      <a:lnTo>
                        <a:pt x="91" y="689"/>
                      </a:lnTo>
                      <a:lnTo>
                        <a:pt x="88" y="692"/>
                      </a:lnTo>
                      <a:lnTo>
                        <a:pt x="86" y="689"/>
                      </a:lnTo>
                      <a:lnTo>
                        <a:pt x="83" y="689"/>
                      </a:lnTo>
                      <a:lnTo>
                        <a:pt x="83" y="687"/>
                      </a:lnTo>
                      <a:lnTo>
                        <a:pt x="81" y="680"/>
                      </a:lnTo>
                      <a:lnTo>
                        <a:pt x="76" y="673"/>
                      </a:lnTo>
                      <a:lnTo>
                        <a:pt x="74" y="663"/>
                      </a:lnTo>
                      <a:lnTo>
                        <a:pt x="74" y="661"/>
                      </a:lnTo>
                      <a:lnTo>
                        <a:pt x="72" y="661"/>
                      </a:lnTo>
                      <a:lnTo>
                        <a:pt x="74" y="658"/>
                      </a:lnTo>
                      <a:lnTo>
                        <a:pt x="72" y="658"/>
                      </a:lnTo>
                      <a:lnTo>
                        <a:pt x="69" y="658"/>
                      </a:lnTo>
                      <a:lnTo>
                        <a:pt x="69" y="656"/>
                      </a:lnTo>
                      <a:lnTo>
                        <a:pt x="67" y="653"/>
                      </a:lnTo>
                      <a:lnTo>
                        <a:pt x="62" y="646"/>
                      </a:lnTo>
                      <a:lnTo>
                        <a:pt x="62" y="644"/>
                      </a:lnTo>
                      <a:lnTo>
                        <a:pt x="62" y="642"/>
                      </a:lnTo>
                      <a:lnTo>
                        <a:pt x="60" y="642"/>
                      </a:lnTo>
                      <a:lnTo>
                        <a:pt x="57" y="639"/>
                      </a:lnTo>
                      <a:lnTo>
                        <a:pt x="55" y="634"/>
                      </a:lnTo>
                      <a:lnTo>
                        <a:pt x="50" y="630"/>
                      </a:lnTo>
                      <a:lnTo>
                        <a:pt x="48" y="627"/>
                      </a:lnTo>
                      <a:lnTo>
                        <a:pt x="45" y="625"/>
                      </a:lnTo>
                      <a:lnTo>
                        <a:pt x="45" y="623"/>
                      </a:lnTo>
                      <a:lnTo>
                        <a:pt x="45" y="620"/>
                      </a:lnTo>
                      <a:lnTo>
                        <a:pt x="43" y="620"/>
                      </a:lnTo>
                      <a:lnTo>
                        <a:pt x="43" y="618"/>
                      </a:lnTo>
                      <a:lnTo>
                        <a:pt x="43" y="615"/>
                      </a:lnTo>
                      <a:lnTo>
                        <a:pt x="43" y="613"/>
                      </a:lnTo>
                      <a:lnTo>
                        <a:pt x="41" y="613"/>
                      </a:lnTo>
                      <a:lnTo>
                        <a:pt x="41" y="611"/>
                      </a:lnTo>
                      <a:lnTo>
                        <a:pt x="41" y="613"/>
                      </a:lnTo>
                      <a:lnTo>
                        <a:pt x="38" y="611"/>
                      </a:lnTo>
                      <a:lnTo>
                        <a:pt x="36" y="611"/>
                      </a:lnTo>
                      <a:lnTo>
                        <a:pt x="36" y="608"/>
                      </a:lnTo>
                      <a:lnTo>
                        <a:pt x="33" y="608"/>
                      </a:lnTo>
                      <a:lnTo>
                        <a:pt x="31" y="611"/>
                      </a:lnTo>
                      <a:lnTo>
                        <a:pt x="31" y="608"/>
                      </a:lnTo>
                      <a:lnTo>
                        <a:pt x="33" y="606"/>
                      </a:lnTo>
                      <a:lnTo>
                        <a:pt x="36" y="606"/>
                      </a:lnTo>
                      <a:lnTo>
                        <a:pt x="36" y="603"/>
                      </a:lnTo>
                      <a:lnTo>
                        <a:pt x="36" y="601"/>
                      </a:lnTo>
                      <a:lnTo>
                        <a:pt x="38" y="601"/>
                      </a:lnTo>
                      <a:lnTo>
                        <a:pt x="41" y="599"/>
                      </a:lnTo>
                      <a:lnTo>
                        <a:pt x="41" y="596"/>
                      </a:lnTo>
                      <a:lnTo>
                        <a:pt x="38" y="596"/>
                      </a:lnTo>
                      <a:lnTo>
                        <a:pt x="38" y="599"/>
                      </a:lnTo>
                      <a:lnTo>
                        <a:pt x="36" y="596"/>
                      </a:lnTo>
                      <a:lnTo>
                        <a:pt x="33" y="596"/>
                      </a:lnTo>
                      <a:lnTo>
                        <a:pt x="36" y="594"/>
                      </a:lnTo>
                      <a:lnTo>
                        <a:pt x="36" y="592"/>
                      </a:lnTo>
                      <a:lnTo>
                        <a:pt x="38" y="589"/>
                      </a:lnTo>
                      <a:lnTo>
                        <a:pt x="38" y="587"/>
                      </a:lnTo>
                      <a:lnTo>
                        <a:pt x="36" y="587"/>
                      </a:lnTo>
                      <a:lnTo>
                        <a:pt x="38" y="584"/>
                      </a:lnTo>
                      <a:lnTo>
                        <a:pt x="41" y="582"/>
                      </a:lnTo>
                      <a:lnTo>
                        <a:pt x="41" y="580"/>
                      </a:lnTo>
                      <a:lnTo>
                        <a:pt x="41" y="577"/>
                      </a:lnTo>
                      <a:lnTo>
                        <a:pt x="41" y="575"/>
                      </a:lnTo>
                      <a:lnTo>
                        <a:pt x="41" y="572"/>
                      </a:lnTo>
                      <a:lnTo>
                        <a:pt x="41" y="575"/>
                      </a:lnTo>
                      <a:lnTo>
                        <a:pt x="43" y="575"/>
                      </a:lnTo>
                      <a:lnTo>
                        <a:pt x="45" y="570"/>
                      </a:lnTo>
                      <a:lnTo>
                        <a:pt x="45" y="568"/>
                      </a:lnTo>
                      <a:lnTo>
                        <a:pt x="48" y="568"/>
                      </a:lnTo>
                      <a:lnTo>
                        <a:pt x="48" y="565"/>
                      </a:lnTo>
                      <a:lnTo>
                        <a:pt x="50" y="563"/>
                      </a:lnTo>
                      <a:lnTo>
                        <a:pt x="50" y="561"/>
                      </a:lnTo>
                      <a:lnTo>
                        <a:pt x="52" y="556"/>
                      </a:lnTo>
                      <a:lnTo>
                        <a:pt x="55" y="553"/>
                      </a:lnTo>
                      <a:lnTo>
                        <a:pt x="50" y="551"/>
                      </a:lnTo>
                      <a:lnTo>
                        <a:pt x="48" y="549"/>
                      </a:lnTo>
                      <a:lnTo>
                        <a:pt x="50" y="546"/>
                      </a:lnTo>
                      <a:lnTo>
                        <a:pt x="50" y="539"/>
                      </a:lnTo>
                      <a:lnTo>
                        <a:pt x="50" y="537"/>
                      </a:lnTo>
                      <a:lnTo>
                        <a:pt x="50" y="534"/>
                      </a:lnTo>
                      <a:lnTo>
                        <a:pt x="50" y="530"/>
                      </a:lnTo>
                      <a:lnTo>
                        <a:pt x="52" y="530"/>
                      </a:lnTo>
                      <a:lnTo>
                        <a:pt x="55" y="527"/>
                      </a:lnTo>
                      <a:lnTo>
                        <a:pt x="55" y="525"/>
                      </a:lnTo>
                      <a:lnTo>
                        <a:pt x="52" y="527"/>
                      </a:lnTo>
                      <a:lnTo>
                        <a:pt x="52" y="525"/>
                      </a:lnTo>
                      <a:lnTo>
                        <a:pt x="55" y="522"/>
                      </a:lnTo>
                      <a:lnTo>
                        <a:pt x="57" y="520"/>
                      </a:lnTo>
                      <a:lnTo>
                        <a:pt x="60" y="520"/>
                      </a:lnTo>
                      <a:lnTo>
                        <a:pt x="62" y="520"/>
                      </a:lnTo>
                      <a:lnTo>
                        <a:pt x="62" y="518"/>
                      </a:lnTo>
                      <a:lnTo>
                        <a:pt x="64" y="518"/>
                      </a:lnTo>
                      <a:lnTo>
                        <a:pt x="67" y="515"/>
                      </a:lnTo>
                      <a:lnTo>
                        <a:pt x="69" y="513"/>
                      </a:lnTo>
                      <a:lnTo>
                        <a:pt x="69" y="510"/>
                      </a:lnTo>
                      <a:lnTo>
                        <a:pt x="72" y="510"/>
                      </a:lnTo>
                      <a:lnTo>
                        <a:pt x="69" y="510"/>
                      </a:lnTo>
                      <a:lnTo>
                        <a:pt x="72" y="510"/>
                      </a:lnTo>
                      <a:lnTo>
                        <a:pt x="72" y="508"/>
                      </a:lnTo>
                      <a:lnTo>
                        <a:pt x="76" y="508"/>
                      </a:lnTo>
                      <a:lnTo>
                        <a:pt x="79" y="506"/>
                      </a:lnTo>
                      <a:lnTo>
                        <a:pt x="79" y="503"/>
                      </a:lnTo>
                      <a:lnTo>
                        <a:pt x="79" y="501"/>
                      </a:lnTo>
                      <a:lnTo>
                        <a:pt x="86" y="496"/>
                      </a:lnTo>
                      <a:lnTo>
                        <a:pt x="91" y="496"/>
                      </a:lnTo>
                      <a:lnTo>
                        <a:pt x="93" y="496"/>
                      </a:lnTo>
                      <a:lnTo>
                        <a:pt x="95" y="496"/>
                      </a:lnTo>
                      <a:lnTo>
                        <a:pt x="95" y="491"/>
                      </a:lnTo>
                      <a:lnTo>
                        <a:pt x="98" y="489"/>
                      </a:lnTo>
                      <a:lnTo>
                        <a:pt x="100" y="487"/>
                      </a:lnTo>
                      <a:lnTo>
                        <a:pt x="103" y="484"/>
                      </a:lnTo>
                      <a:lnTo>
                        <a:pt x="105" y="484"/>
                      </a:lnTo>
                      <a:lnTo>
                        <a:pt x="107" y="482"/>
                      </a:lnTo>
                      <a:lnTo>
                        <a:pt x="110" y="480"/>
                      </a:lnTo>
                      <a:lnTo>
                        <a:pt x="107" y="477"/>
                      </a:lnTo>
                      <a:lnTo>
                        <a:pt x="107" y="475"/>
                      </a:lnTo>
                      <a:lnTo>
                        <a:pt x="107" y="472"/>
                      </a:lnTo>
                      <a:lnTo>
                        <a:pt x="105" y="472"/>
                      </a:lnTo>
                      <a:lnTo>
                        <a:pt x="105" y="470"/>
                      </a:lnTo>
                      <a:lnTo>
                        <a:pt x="107" y="468"/>
                      </a:lnTo>
                      <a:lnTo>
                        <a:pt x="110" y="468"/>
                      </a:lnTo>
                      <a:lnTo>
                        <a:pt x="112" y="465"/>
                      </a:lnTo>
                      <a:lnTo>
                        <a:pt x="112" y="460"/>
                      </a:lnTo>
                      <a:lnTo>
                        <a:pt x="114" y="456"/>
                      </a:lnTo>
                      <a:lnTo>
                        <a:pt x="117" y="453"/>
                      </a:lnTo>
                      <a:lnTo>
                        <a:pt x="122" y="449"/>
                      </a:lnTo>
                      <a:lnTo>
                        <a:pt x="126" y="439"/>
                      </a:lnTo>
                      <a:lnTo>
                        <a:pt x="129" y="437"/>
                      </a:lnTo>
                      <a:lnTo>
                        <a:pt x="129" y="434"/>
                      </a:lnTo>
                      <a:lnTo>
                        <a:pt x="126" y="432"/>
                      </a:lnTo>
                      <a:lnTo>
                        <a:pt x="126" y="429"/>
                      </a:lnTo>
                      <a:lnTo>
                        <a:pt x="129" y="427"/>
                      </a:lnTo>
                      <a:lnTo>
                        <a:pt x="129" y="425"/>
                      </a:lnTo>
                      <a:lnTo>
                        <a:pt x="126" y="425"/>
                      </a:lnTo>
                      <a:lnTo>
                        <a:pt x="126" y="420"/>
                      </a:lnTo>
                      <a:lnTo>
                        <a:pt x="124" y="415"/>
                      </a:lnTo>
                      <a:lnTo>
                        <a:pt x="119" y="413"/>
                      </a:lnTo>
                      <a:lnTo>
                        <a:pt x="119" y="410"/>
                      </a:lnTo>
                      <a:lnTo>
                        <a:pt x="112" y="406"/>
                      </a:lnTo>
                      <a:lnTo>
                        <a:pt x="107" y="406"/>
                      </a:lnTo>
                      <a:lnTo>
                        <a:pt x="105" y="408"/>
                      </a:lnTo>
                      <a:lnTo>
                        <a:pt x="103" y="408"/>
                      </a:lnTo>
                      <a:lnTo>
                        <a:pt x="100" y="408"/>
                      </a:lnTo>
                      <a:lnTo>
                        <a:pt x="98" y="410"/>
                      </a:lnTo>
                      <a:lnTo>
                        <a:pt x="95" y="410"/>
                      </a:lnTo>
                      <a:lnTo>
                        <a:pt x="86" y="408"/>
                      </a:lnTo>
                      <a:lnTo>
                        <a:pt x="86" y="406"/>
                      </a:lnTo>
                      <a:lnTo>
                        <a:pt x="83" y="403"/>
                      </a:lnTo>
                      <a:lnTo>
                        <a:pt x="86" y="403"/>
                      </a:lnTo>
                      <a:lnTo>
                        <a:pt x="86" y="398"/>
                      </a:lnTo>
                      <a:lnTo>
                        <a:pt x="88" y="398"/>
                      </a:lnTo>
                      <a:lnTo>
                        <a:pt x="88" y="396"/>
                      </a:lnTo>
                      <a:lnTo>
                        <a:pt x="88" y="391"/>
                      </a:lnTo>
                      <a:lnTo>
                        <a:pt x="88" y="389"/>
                      </a:lnTo>
                      <a:lnTo>
                        <a:pt x="86" y="389"/>
                      </a:lnTo>
                      <a:lnTo>
                        <a:pt x="83" y="389"/>
                      </a:lnTo>
                      <a:lnTo>
                        <a:pt x="81" y="387"/>
                      </a:lnTo>
                      <a:lnTo>
                        <a:pt x="79" y="387"/>
                      </a:lnTo>
                      <a:lnTo>
                        <a:pt x="76" y="384"/>
                      </a:lnTo>
                      <a:lnTo>
                        <a:pt x="74" y="384"/>
                      </a:lnTo>
                      <a:lnTo>
                        <a:pt x="72" y="384"/>
                      </a:lnTo>
                      <a:lnTo>
                        <a:pt x="72" y="382"/>
                      </a:lnTo>
                      <a:lnTo>
                        <a:pt x="69" y="382"/>
                      </a:lnTo>
                      <a:lnTo>
                        <a:pt x="67" y="379"/>
                      </a:lnTo>
                      <a:lnTo>
                        <a:pt x="64" y="377"/>
                      </a:lnTo>
                      <a:lnTo>
                        <a:pt x="64" y="375"/>
                      </a:lnTo>
                      <a:lnTo>
                        <a:pt x="64" y="372"/>
                      </a:lnTo>
                      <a:lnTo>
                        <a:pt x="64" y="370"/>
                      </a:lnTo>
                      <a:lnTo>
                        <a:pt x="64" y="367"/>
                      </a:lnTo>
                      <a:lnTo>
                        <a:pt x="62" y="363"/>
                      </a:lnTo>
                      <a:lnTo>
                        <a:pt x="67" y="356"/>
                      </a:lnTo>
                      <a:lnTo>
                        <a:pt x="62" y="353"/>
                      </a:lnTo>
                      <a:lnTo>
                        <a:pt x="60" y="348"/>
                      </a:lnTo>
                      <a:lnTo>
                        <a:pt x="60" y="346"/>
                      </a:lnTo>
                      <a:lnTo>
                        <a:pt x="57" y="346"/>
                      </a:lnTo>
                      <a:lnTo>
                        <a:pt x="55" y="344"/>
                      </a:lnTo>
                      <a:lnTo>
                        <a:pt x="55" y="341"/>
                      </a:lnTo>
                      <a:lnTo>
                        <a:pt x="55" y="339"/>
                      </a:lnTo>
                      <a:lnTo>
                        <a:pt x="52" y="339"/>
                      </a:lnTo>
                      <a:lnTo>
                        <a:pt x="50" y="337"/>
                      </a:lnTo>
                      <a:lnTo>
                        <a:pt x="52" y="332"/>
                      </a:lnTo>
                      <a:lnTo>
                        <a:pt x="50" y="332"/>
                      </a:lnTo>
                      <a:lnTo>
                        <a:pt x="50" y="327"/>
                      </a:lnTo>
                      <a:lnTo>
                        <a:pt x="48" y="325"/>
                      </a:lnTo>
                      <a:lnTo>
                        <a:pt x="48" y="322"/>
                      </a:lnTo>
                      <a:lnTo>
                        <a:pt x="50" y="320"/>
                      </a:lnTo>
                      <a:lnTo>
                        <a:pt x="50" y="317"/>
                      </a:lnTo>
                      <a:lnTo>
                        <a:pt x="52" y="315"/>
                      </a:lnTo>
                      <a:lnTo>
                        <a:pt x="52" y="313"/>
                      </a:lnTo>
                      <a:lnTo>
                        <a:pt x="52" y="310"/>
                      </a:lnTo>
                      <a:lnTo>
                        <a:pt x="52" y="308"/>
                      </a:lnTo>
                      <a:lnTo>
                        <a:pt x="52" y="303"/>
                      </a:lnTo>
                      <a:lnTo>
                        <a:pt x="55" y="301"/>
                      </a:lnTo>
                      <a:lnTo>
                        <a:pt x="52" y="298"/>
                      </a:lnTo>
                      <a:lnTo>
                        <a:pt x="50" y="298"/>
                      </a:lnTo>
                      <a:lnTo>
                        <a:pt x="50" y="296"/>
                      </a:lnTo>
                      <a:lnTo>
                        <a:pt x="48" y="296"/>
                      </a:lnTo>
                      <a:lnTo>
                        <a:pt x="45" y="294"/>
                      </a:lnTo>
                      <a:lnTo>
                        <a:pt x="43" y="294"/>
                      </a:lnTo>
                      <a:lnTo>
                        <a:pt x="43" y="291"/>
                      </a:lnTo>
                      <a:lnTo>
                        <a:pt x="41" y="294"/>
                      </a:lnTo>
                      <a:lnTo>
                        <a:pt x="41" y="291"/>
                      </a:lnTo>
                      <a:lnTo>
                        <a:pt x="36" y="289"/>
                      </a:lnTo>
                      <a:lnTo>
                        <a:pt x="33" y="289"/>
                      </a:lnTo>
                      <a:lnTo>
                        <a:pt x="33" y="286"/>
                      </a:lnTo>
                      <a:lnTo>
                        <a:pt x="33" y="282"/>
                      </a:lnTo>
                      <a:lnTo>
                        <a:pt x="33" y="279"/>
                      </a:lnTo>
                      <a:lnTo>
                        <a:pt x="31" y="277"/>
                      </a:lnTo>
                      <a:lnTo>
                        <a:pt x="29" y="277"/>
                      </a:lnTo>
                      <a:lnTo>
                        <a:pt x="26" y="277"/>
                      </a:lnTo>
                      <a:lnTo>
                        <a:pt x="21" y="272"/>
                      </a:lnTo>
                      <a:lnTo>
                        <a:pt x="21" y="270"/>
                      </a:lnTo>
                      <a:lnTo>
                        <a:pt x="19" y="267"/>
                      </a:lnTo>
                      <a:lnTo>
                        <a:pt x="19" y="265"/>
                      </a:lnTo>
                      <a:lnTo>
                        <a:pt x="17" y="265"/>
                      </a:lnTo>
                      <a:lnTo>
                        <a:pt x="17" y="263"/>
                      </a:lnTo>
                      <a:lnTo>
                        <a:pt x="14" y="263"/>
                      </a:lnTo>
                      <a:lnTo>
                        <a:pt x="12" y="260"/>
                      </a:lnTo>
                      <a:lnTo>
                        <a:pt x="10" y="260"/>
                      </a:lnTo>
                      <a:lnTo>
                        <a:pt x="10" y="255"/>
                      </a:lnTo>
                      <a:lnTo>
                        <a:pt x="7" y="253"/>
                      </a:lnTo>
                      <a:lnTo>
                        <a:pt x="7" y="251"/>
                      </a:lnTo>
                      <a:lnTo>
                        <a:pt x="5" y="248"/>
                      </a:lnTo>
                      <a:lnTo>
                        <a:pt x="5" y="246"/>
                      </a:lnTo>
                      <a:lnTo>
                        <a:pt x="5" y="244"/>
                      </a:lnTo>
                      <a:lnTo>
                        <a:pt x="5" y="241"/>
                      </a:lnTo>
                      <a:lnTo>
                        <a:pt x="5" y="239"/>
                      </a:lnTo>
                      <a:lnTo>
                        <a:pt x="2" y="239"/>
                      </a:lnTo>
                      <a:lnTo>
                        <a:pt x="2" y="236"/>
                      </a:lnTo>
                      <a:lnTo>
                        <a:pt x="0" y="236"/>
                      </a:lnTo>
                      <a:lnTo>
                        <a:pt x="2" y="236"/>
                      </a:lnTo>
                      <a:lnTo>
                        <a:pt x="2" y="234"/>
                      </a:lnTo>
                      <a:lnTo>
                        <a:pt x="5" y="236"/>
                      </a:lnTo>
                      <a:lnTo>
                        <a:pt x="14" y="236"/>
                      </a:lnTo>
                      <a:lnTo>
                        <a:pt x="17" y="236"/>
                      </a:lnTo>
                      <a:lnTo>
                        <a:pt x="19" y="236"/>
                      </a:lnTo>
                      <a:lnTo>
                        <a:pt x="26" y="239"/>
                      </a:lnTo>
                      <a:lnTo>
                        <a:pt x="29" y="241"/>
                      </a:lnTo>
                      <a:lnTo>
                        <a:pt x="33" y="244"/>
                      </a:lnTo>
                      <a:lnTo>
                        <a:pt x="36" y="241"/>
                      </a:lnTo>
                      <a:lnTo>
                        <a:pt x="38" y="241"/>
                      </a:lnTo>
                      <a:lnTo>
                        <a:pt x="48" y="246"/>
                      </a:lnTo>
                      <a:lnTo>
                        <a:pt x="50" y="246"/>
                      </a:lnTo>
                      <a:lnTo>
                        <a:pt x="52" y="244"/>
                      </a:lnTo>
                      <a:lnTo>
                        <a:pt x="60" y="241"/>
                      </a:lnTo>
                      <a:lnTo>
                        <a:pt x="60" y="239"/>
                      </a:lnTo>
                      <a:lnTo>
                        <a:pt x="69" y="239"/>
                      </a:lnTo>
                      <a:lnTo>
                        <a:pt x="72" y="239"/>
                      </a:lnTo>
                      <a:lnTo>
                        <a:pt x="76" y="241"/>
                      </a:lnTo>
                      <a:lnTo>
                        <a:pt x="79" y="241"/>
                      </a:lnTo>
                      <a:lnTo>
                        <a:pt x="83" y="241"/>
                      </a:lnTo>
                      <a:lnTo>
                        <a:pt x="88" y="244"/>
                      </a:lnTo>
                      <a:lnTo>
                        <a:pt x="93" y="244"/>
                      </a:lnTo>
                      <a:lnTo>
                        <a:pt x="98" y="241"/>
                      </a:lnTo>
                      <a:lnTo>
                        <a:pt x="103" y="241"/>
                      </a:lnTo>
                      <a:lnTo>
                        <a:pt x="105" y="241"/>
                      </a:lnTo>
                      <a:lnTo>
                        <a:pt x="110" y="244"/>
                      </a:lnTo>
                      <a:lnTo>
                        <a:pt x="112" y="244"/>
                      </a:lnTo>
                      <a:lnTo>
                        <a:pt x="114" y="244"/>
                      </a:lnTo>
                      <a:lnTo>
                        <a:pt x="119" y="241"/>
                      </a:lnTo>
                      <a:lnTo>
                        <a:pt x="124" y="239"/>
                      </a:lnTo>
                      <a:lnTo>
                        <a:pt x="126" y="236"/>
                      </a:lnTo>
                      <a:lnTo>
                        <a:pt x="126" y="234"/>
                      </a:lnTo>
                      <a:lnTo>
                        <a:pt x="126" y="232"/>
                      </a:lnTo>
                      <a:lnTo>
                        <a:pt x="126" y="227"/>
                      </a:lnTo>
                      <a:lnTo>
                        <a:pt x="131" y="224"/>
                      </a:lnTo>
                      <a:lnTo>
                        <a:pt x="131" y="222"/>
                      </a:lnTo>
                      <a:lnTo>
                        <a:pt x="129" y="222"/>
                      </a:lnTo>
                      <a:lnTo>
                        <a:pt x="129" y="220"/>
                      </a:lnTo>
                      <a:lnTo>
                        <a:pt x="131" y="217"/>
                      </a:lnTo>
                      <a:lnTo>
                        <a:pt x="131" y="215"/>
                      </a:lnTo>
                      <a:lnTo>
                        <a:pt x="131" y="213"/>
                      </a:lnTo>
                      <a:lnTo>
                        <a:pt x="134" y="210"/>
                      </a:lnTo>
                      <a:lnTo>
                        <a:pt x="134" y="208"/>
                      </a:lnTo>
                      <a:lnTo>
                        <a:pt x="134" y="203"/>
                      </a:lnTo>
                      <a:lnTo>
                        <a:pt x="131" y="203"/>
                      </a:lnTo>
                      <a:lnTo>
                        <a:pt x="131" y="198"/>
                      </a:lnTo>
                      <a:lnTo>
                        <a:pt x="134" y="198"/>
                      </a:lnTo>
                      <a:lnTo>
                        <a:pt x="134" y="196"/>
                      </a:lnTo>
                      <a:lnTo>
                        <a:pt x="136" y="194"/>
                      </a:lnTo>
                      <a:lnTo>
                        <a:pt x="138" y="194"/>
                      </a:lnTo>
                      <a:lnTo>
                        <a:pt x="141" y="194"/>
                      </a:lnTo>
                      <a:lnTo>
                        <a:pt x="143" y="191"/>
                      </a:lnTo>
                      <a:lnTo>
                        <a:pt x="145" y="191"/>
                      </a:lnTo>
                      <a:lnTo>
                        <a:pt x="145" y="189"/>
                      </a:lnTo>
                      <a:lnTo>
                        <a:pt x="145" y="186"/>
                      </a:lnTo>
                      <a:lnTo>
                        <a:pt x="148" y="184"/>
                      </a:lnTo>
                      <a:lnTo>
                        <a:pt x="150" y="184"/>
                      </a:lnTo>
                      <a:lnTo>
                        <a:pt x="150" y="182"/>
                      </a:lnTo>
                      <a:lnTo>
                        <a:pt x="153" y="182"/>
                      </a:lnTo>
                      <a:lnTo>
                        <a:pt x="153" y="177"/>
                      </a:lnTo>
                      <a:lnTo>
                        <a:pt x="153" y="174"/>
                      </a:lnTo>
                      <a:lnTo>
                        <a:pt x="153" y="172"/>
                      </a:lnTo>
                      <a:lnTo>
                        <a:pt x="153" y="170"/>
                      </a:lnTo>
                      <a:lnTo>
                        <a:pt x="155" y="170"/>
                      </a:lnTo>
                      <a:lnTo>
                        <a:pt x="153" y="167"/>
                      </a:lnTo>
                      <a:lnTo>
                        <a:pt x="153" y="165"/>
                      </a:lnTo>
                      <a:lnTo>
                        <a:pt x="155" y="163"/>
                      </a:lnTo>
                      <a:lnTo>
                        <a:pt x="155" y="160"/>
                      </a:lnTo>
                      <a:lnTo>
                        <a:pt x="157" y="160"/>
                      </a:lnTo>
                      <a:lnTo>
                        <a:pt x="157" y="155"/>
                      </a:lnTo>
                      <a:lnTo>
                        <a:pt x="157" y="153"/>
                      </a:lnTo>
                      <a:lnTo>
                        <a:pt x="160" y="151"/>
                      </a:lnTo>
                      <a:lnTo>
                        <a:pt x="157" y="148"/>
                      </a:lnTo>
                      <a:lnTo>
                        <a:pt x="160" y="146"/>
                      </a:lnTo>
                      <a:lnTo>
                        <a:pt x="160" y="143"/>
                      </a:lnTo>
                      <a:lnTo>
                        <a:pt x="162" y="143"/>
                      </a:lnTo>
                      <a:lnTo>
                        <a:pt x="160" y="139"/>
                      </a:lnTo>
                      <a:lnTo>
                        <a:pt x="162" y="139"/>
                      </a:lnTo>
                      <a:lnTo>
                        <a:pt x="160" y="136"/>
                      </a:lnTo>
                      <a:lnTo>
                        <a:pt x="162" y="134"/>
                      </a:lnTo>
                      <a:lnTo>
                        <a:pt x="160" y="132"/>
                      </a:lnTo>
                      <a:lnTo>
                        <a:pt x="160" y="129"/>
                      </a:lnTo>
                      <a:lnTo>
                        <a:pt x="157" y="127"/>
                      </a:lnTo>
                      <a:lnTo>
                        <a:pt x="155" y="127"/>
                      </a:lnTo>
                      <a:lnTo>
                        <a:pt x="157" y="122"/>
                      </a:lnTo>
                      <a:lnTo>
                        <a:pt x="155" y="122"/>
                      </a:lnTo>
                      <a:lnTo>
                        <a:pt x="153" y="122"/>
                      </a:lnTo>
                      <a:lnTo>
                        <a:pt x="150" y="122"/>
                      </a:lnTo>
                      <a:lnTo>
                        <a:pt x="150" y="117"/>
                      </a:lnTo>
                      <a:lnTo>
                        <a:pt x="150" y="115"/>
                      </a:lnTo>
                      <a:lnTo>
                        <a:pt x="148" y="112"/>
                      </a:lnTo>
                      <a:lnTo>
                        <a:pt x="148" y="110"/>
                      </a:lnTo>
                      <a:lnTo>
                        <a:pt x="145" y="110"/>
                      </a:lnTo>
                      <a:lnTo>
                        <a:pt x="148" y="108"/>
                      </a:lnTo>
                      <a:lnTo>
                        <a:pt x="145" y="108"/>
                      </a:lnTo>
                      <a:lnTo>
                        <a:pt x="143" y="105"/>
                      </a:lnTo>
                      <a:lnTo>
                        <a:pt x="143" y="108"/>
                      </a:lnTo>
                      <a:lnTo>
                        <a:pt x="141" y="108"/>
                      </a:lnTo>
                      <a:lnTo>
                        <a:pt x="141" y="105"/>
                      </a:lnTo>
                      <a:lnTo>
                        <a:pt x="138" y="105"/>
                      </a:lnTo>
                      <a:lnTo>
                        <a:pt x="136" y="105"/>
                      </a:lnTo>
                      <a:lnTo>
                        <a:pt x="136" y="108"/>
                      </a:lnTo>
                      <a:lnTo>
                        <a:pt x="134" y="108"/>
                      </a:lnTo>
                      <a:lnTo>
                        <a:pt x="134" y="105"/>
                      </a:lnTo>
                      <a:lnTo>
                        <a:pt x="134" y="103"/>
                      </a:lnTo>
                      <a:lnTo>
                        <a:pt x="131" y="103"/>
                      </a:lnTo>
                      <a:lnTo>
                        <a:pt x="131" y="101"/>
                      </a:lnTo>
                      <a:lnTo>
                        <a:pt x="129" y="101"/>
                      </a:lnTo>
                      <a:lnTo>
                        <a:pt x="131" y="101"/>
                      </a:lnTo>
                      <a:lnTo>
                        <a:pt x="129" y="101"/>
                      </a:lnTo>
                      <a:lnTo>
                        <a:pt x="131" y="98"/>
                      </a:lnTo>
                      <a:lnTo>
                        <a:pt x="129" y="98"/>
                      </a:lnTo>
                      <a:lnTo>
                        <a:pt x="131" y="96"/>
                      </a:lnTo>
                      <a:lnTo>
                        <a:pt x="129" y="93"/>
                      </a:lnTo>
                      <a:lnTo>
                        <a:pt x="131" y="93"/>
                      </a:lnTo>
                      <a:lnTo>
                        <a:pt x="129" y="91"/>
                      </a:lnTo>
                      <a:lnTo>
                        <a:pt x="129" y="89"/>
                      </a:lnTo>
                      <a:lnTo>
                        <a:pt x="129" y="86"/>
                      </a:lnTo>
                      <a:lnTo>
                        <a:pt x="126" y="86"/>
                      </a:lnTo>
                      <a:lnTo>
                        <a:pt x="126" y="84"/>
                      </a:lnTo>
                      <a:lnTo>
                        <a:pt x="129" y="81"/>
                      </a:lnTo>
                      <a:lnTo>
                        <a:pt x="129" y="79"/>
                      </a:lnTo>
                      <a:lnTo>
                        <a:pt x="131" y="74"/>
                      </a:lnTo>
                      <a:lnTo>
                        <a:pt x="131" y="72"/>
                      </a:lnTo>
                      <a:lnTo>
                        <a:pt x="134" y="70"/>
                      </a:lnTo>
                      <a:lnTo>
                        <a:pt x="138" y="70"/>
                      </a:lnTo>
                      <a:lnTo>
                        <a:pt x="141" y="70"/>
                      </a:lnTo>
                      <a:lnTo>
                        <a:pt x="143" y="70"/>
                      </a:lnTo>
                      <a:lnTo>
                        <a:pt x="143" y="67"/>
                      </a:lnTo>
                      <a:lnTo>
                        <a:pt x="145" y="67"/>
                      </a:lnTo>
                      <a:lnTo>
                        <a:pt x="145" y="65"/>
                      </a:lnTo>
                      <a:lnTo>
                        <a:pt x="153" y="65"/>
                      </a:lnTo>
                      <a:lnTo>
                        <a:pt x="155" y="65"/>
                      </a:lnTo>
                      <a:lnTo>
                        <a:pt x="160" y="65"/>
                      </a:lnTo>
                      <a:lnTo>
                        <a:pt x="162" y="65"/>
                      </a:lnTo>
                      <a:lnTo>
                        <a:pt x="165" y="62"/>
                      </a:lnTo>
                      <a:lnTo>
                        <a:pt x="167" y="60"/>
                      </a:lnTo>
                      <a:lnTo>
                        <a:pt x="169" y="65"/>
                      </a:lnTo>
                      <a:lnTo>
                        <a:pt x="172" y="65"/>
                      </a:lnTo>
                      <a:lnTo>
                        <a:pt x="172" y="67"/>
                      </a:lnTo>
                      <a:lnTo>
                        <a:pt x="174" y="67"/>
                      </a:lnTo>
                      <a:lnTo>
                        <a:pt x="176" y="67"/>
                      </a:lnTo>
                      <a:lnTo>
                        <a:pt x="176" y="70"/>
                      </a:lnTo>
                      <a:lnTo>
                        <a:pt x="179" y="70"/>
                      </a:lnTo>
                      <a:lnTo>
                        <a:pt x="181" y="70"/>
                      </a:lnTo>
                      <a:lnTo>
                        <a:pt x="181" y="67"/>
                      </a:lnTo>
                      <a:lnTo>
                        <a:pt x="186" y="67"/>
                      </a:lnTo>
                      <a:lnTo>
                        <a:pt x="186" y="70"/>
                      </a:lnTo>
                      <a:lnTo>
                        <a:pt x="191" y="72"/>
                      </a:lnTo>
                      <a:lnTo>
                        <a:pt x="191" y="70"/>
                      </a:lnTo>
                      <a:lnTo>
                        <a:pt x="193" y="67"/>
                      </a:lnTo>
                      <a:lnTo>
                        <a:pt x="196" y="65"/>
                      </a:lnTo>
                      <a:lnTo>
                        <a:pt x="198" y="65"/>
                      </a:lnTo>
                      <a:lnTo>
                        <a:pt x="200" y="62"/>
                      </a:lnTo>
                      <a:lnTo>
                        <a:pt x="203" y="62"/>
                      </a:lnTo>
                      <a:lnTo>
                        <a:pt x="203" y="65"/>
                      </a:lnTo>
                      <a:lnTo>
                        <a:pt x="205" y="67"/>
                      </a:lnTo>
                      <a:lnTo>
                        <a:pt x="207" y="72"/>
                      </a:lnTo>
                      <a:lnTo>
                        <a:pt x="207" y="70"/>
                      </a:lnTo>
                      <a:lnTo>
                        <a:pt x="210" y="67"/>
                      </a:lnTo>
                      <a:lnTo>
                        <a:pt x="210" y="65"/>
                      </a:lnTo>
                      <a:lnTo>
                        <a:pt x="212" y="65"/>
                      </a:lnTo>
                      <a:lnTo>
                        <a:pt x="219" y="62"/>
                      </a:lnTo>
                      <a:lnTo>
                        <a:pt x="219" y="65"/>
                      </a:lnTo>
                      <a:lnTo>
                        <a:pt x="222" y="65"/>
                      </a:lnTo>
                      <a:lnTo>
                        <a:pt x="224" y="65"/>
                      </a:lnTo>
                      <a:lnTo>
                        <a:pt x="229" y="62"/>
                      </a:lnTo>
                      <a:lnTo>
                        <a:pt x="231" y="62"/>
                      </a:lnTo>
                      <a:lnTo>
                        <a:pt x="234" y="60"/>
                      </a:lnTo>
                      <a:lnTo>
                        <a:pt x="236" y="60"/>
                      </a:lnTo>
                      <a:lnTo>
                        <a:pt x="238" y="58"/>
                      </a:lnTo>
                      <a:lnTo>
                        <a:pt x="238" y="55"/>
                      </a:lnTo>
                      <a:lnTo>
                        <a:pt x="238" y="53"/>
                      </a:lnTo>
                      <a:lnTo>
                        <a:pt x="236" y="51"/>
                      </a:lnTo>
                      <a:lnTo>
                        <a:pt x="238" y="46"/>
                      </a:lnTo>
                      <a:lnTo>
                        <a:pt x="243" y="41"/>
                      </a:lnTo>
                      <a:lnTo>
                        <a:pt x="253" y="36"/>
                      </a:lnTo>
                      <a:lnTo>
                        <a:pt x="255" y="36"/>
                      </a:lnTo>
                      <a:lnTo>
                        <a:pt x="258" y="34"/>
                      </a:lnTo>
                      <a:lnTo>
                        <a:pt x="260" y="34"/>
                      </a:lnTo>
                      <a:lnTo>
                        <a:pt x="265" y="34"/>
                      </a:lnTo>
                      <a:lnTo>
                        <a:pt x="267" y="34"/>
                      </a:lnTo>
                      <a:lnTo>
                        <a:pt x="265" y="31"/>
                      </a:lnTo>
                      <a:lnTo>
                        <a:pt x="267" y="31"/>
                      </a:lnTo>
                      <a:lnTo>
                        <a:pt x="269" y="29"/>
                      </a:lnTo>
                      <a:lnTo>
                        <a:pt x="272" y="27"/>
                      </a:lnTo>
                      <a:lnTo>
                        <a:pt x="274" y="24"/>
                      </a:lnTo>
                      <a:lnTo>
                        <a:pt x="279" y="27"/>
                      </a:lnTo>
                      <a:lnTo>
                        <a:pt x="281" y="27"/>
                      </a:lnTo>
                      <a:lnTo>
                        <a:pt x="284" y="24"/>
                      </a:lnTo>
                      <a:lnTo>
                        <a:pt x="284" y="22"/>
                      </a:lnTo>
                      <a:lnTo>
                        <a:pt x="286" y="22"/>
                      </a:lnTo>
                      <a:lnTo>
                        <a:pt x="284" y="22"/>
                      </a:lnTo>
                      <a:lnTo>
                        <a:pt x="284" y="20"/>
                      </a:lnTo>
                      <a:lnTo>
                        <a:pt x="289" y="15"/>
                      </a:lnTo>
                      <a:lnTo>
                        <a:pt x="291" y="12"/>
                      </a:lnTo>
                      <a:lnTo>
                        <a:pt x="293" y="12"/>
                      </a:lnTo>
                      <a:lnTo>
                        <a:pt x="300" y="10"/>
                      </a:lnTo>
                      <a:lnTo>
                        <a:pt x="303" y="10"/>
                      </a:lnTo>
                      <a:lnTo>
                        <a:pt x="305" y="10"/>
                      </a:lnTo>
                      <a:lnTo>
                        <a:pt x="305" y="8"/>
                      </a:lnTo>
                      <a:lnTo>
                        <a:pt x="308" y="8"/>
                      </a:lnTo>
                      <a:lnTo>
                        <a:pt x="308" y="5"/>
                      </a:lnTo>
                      <a:lnTo>
                        <a:pt x="310" y="5"/>
                      </a:lnTo>
                      <a:lnTo>
                        <a:pt x="315" y="0"/>
                      </a:lnTo>
                      <a:lnTo>
                        <a:pt x="320" y="3"/>
                      </a:lnTo>
                      <a:lnTo>
                        <a:pt x="322" y="3"/>
                      </a:lnTo>
                      <a:lnTo>
                        <a:pt x="324" y="5"/>
                      </a:lnTo>
                      <a:lnTo>
                        <a:pt x="327" y="8"/>
                      </a:lnTo>
                      <a:lnTo>
                        <a:pt x="329" y="10"/>
                      </a:lnTo>
                      <a:lnTo>
                        <a:pt x="331" y="10"/>
                      </a:lnTo>
                      <a:lnTo>
                        <a:pt x="334" y="12"/>
                      </a:lnTo>
                      <a:lnTo>
                        <a:pt x="331" y="15"/>
                      </a:lnTo>
                      <a:lnTo>
                        <a:pt x="334" y="17"/>
                      </a:lnTo>
                      <a:lnTo>
                        <a:pt x="339" y="17"/>
                      </a:lnTo>
                      <a:lnTo>
                        <a:pt x="341" y="15"/>
                      </a:lnTo>
                      <a:lnTo>
                        <a:pt x="341" y="17"/>
                      </a:lnTo>
                      <a:lnTo>
                        <a:pt x="339" y="20"/>
                      </a:lnTo>
                      <a:lnTo>
                        <a:pt x="339" y="22"/>
                      </a:lnTo>
                      <a:lnTo>
                        <a:pt x="341" y="22"/>
                      </a:lnTo>
                      <a:lnTo>
                        <a:pt x="341" y="24"/>
                      </a:lnTo>
                      <a:lnTo>
                        <a:pt x="343" y="24"/>
                      </a:lnTo>
                      <a:lnTo>
                        <a:pt x="346" y="24"/>
                      </a:lnTo>
                      <a:lnTo>
                        <a:pt x="346" y="27"/>
                      </a:lnTo>
                      <a:lnTo>
                        <a:pt x="348" y="27"/>
                      </a:lnTo>
                      <a:lnTo>
                        <a:pt x="348" y="29"/>
                      </a:lnTo>
                      <a:lnTo>
                        <a:pt x="351" y="27"/>
                      </a:lnTo>
                      <a:lnTo>
                        <a:pt x="351" y="29"/>
                      </a:lnTo>
                      <a:lnTo>
                        <a:pt x="353" y="29"/>
                      </a:lnTo>
                      <a:lnTo>
                        <a:pt x="351" y="29"/>
                      </a:lnTo>
                      <a:lnTo>
                        <a:pt x="351" y="31"/>
                      </a:lnTo>
                      <a:lnTo>
                        <a:pt x="348" y="31"/>
                      </a:lnTo>
                      <a:lnTo>
                        <a:pt x="351" y="31"/>
                      </a:lnTo>
                      <a:lnTo>
                        <a:pt x="351" y="34"/>
                      </a:lnTo>
                      <a:lnTo>
                        <a:pt x="348" y="34"/>
                      </a:lnTo>
                      <a:lnTo>
                        <a:pt x="348" y="36"/>
                      </a:lnTo>
                      <a:lnTo>
                        <a:pt x="348" y="39"/>
                      </a:lnTo>
                      <a:lnTo>
                        <a:pt x="348" y="41"/>
                      </a:lnTo>
                      <a:lnTo>
                        <a:pt x="346" y="41"/>
                      </a:lnTo>
                      <a:lnTo>
                        <a:pt x="343" y="41"/>
                      </a:lnTo>
                      <a:lnTo>
                        <a:pt x="351" y="43"/>
                      </a:lnTo>
                      <a:lnTo>
                        <a:pt x="355" y="46"/>
                      </a:lnTo>
                      <a:lnTo>
                        <a:pt x="358" y="46"/>
                      </a:lnTo>
                      <a:lnTo>
                        <a:pt x="360" y="48"/>
                      </a:lnTo>
                      <a:lnTo>
                        <a:pt x="365" y="48"/>
                      </a:lnTo>
                      <a:lnTo>
                        <a:pt x="362" y="53"/>
                      </a:lnTo>
                      <a:lnTo>
                        <a:pt x="362" y="55"/>
                      </a:lnTo>
                      <a:lnTo>
                        <a:pt x="365" y="55"/>
                      </a:lnTo>
                      <a:lnTo>
                        <a:pt x="365" y="58"/>
                      </a:lnTo>
                      <a:lnTo>
                        <a:pt x="370" y="60"/>
                      </a:lnTo>
                      <a:lnTo>
                        <a:pt x="372" y="60"/>
                      </a:lnTo>
                      <a:lnTo>
                        <a:pt x="372" y="62"/>
                      </a:lnTo>
                      <a:lnTo>
                        <a:pt x="374" y="62"/>
                      </a:lnTo>
                      <a:lnTo>
                        <a:pt x="379" y="65"/>
                      </a:lnTo>
                      <a:lnTo>
                        <a:pt x="382" y="65"/>
                      </a:lnTo>
                      <a:lnTo>
                        <a:pt x="386" y="65"/>
                      </a:lnTo>
                      <a:lnTo>
                        <a:pt x="386" y="67"/>
                      </a:lnTo>
                      <a:lnTo>
                        <a:pt x="386" y="65"/>
                      </a:lnTo>
                      <a:lnTo>
                        <a:pt x="389" y="62"/>
                      </a:lnTo>
                      <a:lnTo>
                        <a:pt x="391" y="58"/>
                      </a:lnTo>
                      <a:lnTo>
                        <a:pt x="391" y="55"/>
                      </a:lnTo>
                      <a:lnTo>
                        <a:pt x="393" y="53"/>
                      </a:lnTo>
                      <a:lnTo>
                        <a:pt x="396" y="53"/>
                      </a:lnTo>
                      <a:lnTo>
                        <a:pt x="398" y="51"/>
                      </a:lnTo>
                      <a:lnTo>
                        <a:pt x="401" y="51"/>
                      </a:lnTo>
                      <a:lnTo>
                        <a:pt x="401" y="48"/>
                      </a:lnTo>
                      <a:lnTo>
                        <a:pt x="401" y="51"/>
                      </a:lnTo>
                      <a:lnTo>
                        <a:pt x="401" y="48"/>
                      </a:lnTo>
                      <a:lnTo>
                        <a:pt x="401" y="51"/>
                      </a:lnTo>
                      <a:lnTo>
                        <a:pt x="403" y="53"/>
                      </a:lnTo>
                      <a:lnTo>
                        <a:pt x="408" y="48"/>
                      </a:lnTo>
                      <a:lnTo>
                        <a:pt x="408" y="46"/>
                      </a:lnTo>
                      <a:lnTo>
                        <a:pt x="410" y="46"/>
                      </a:lnTo>
                      <a:lnTo>
                        <a:pt x="413" y="46"/>
                      </a:lnTo>
                      <a:lnTo>
                        <a:pt x="415" y="43"/>
                      </a:lnTo>
                      <a:lnTo>
                        <a:pt x="415" y="46"/>
                      </a:lnTo>
                      <a:lnTo>
                        <a:pt x="417" y="58"/>
                      </a:lnTo>
                      <a:lnTo>
                        <a:pt x="415" y="58"/>
                      </a:lnTo>
                      <a:lnTo>
                        <a:pt x="415" y="60"/>
                      </a:lnTo>
                      <a:lnTo>
                        <a:pt x="413" y="62"/>
                      </a:lnTo>
                      <a:lnTo>
                        <a:pt x="415" y="65"/>
                      </a:lnTo>
                      <a:lnTo>
                        <a:pt x="422" y="67"/>
                      </a:lnTo>
                      <a:lnTo>
                        <a:pt x="427" y="65"/>
                      </a:lnTo>
                      <a:lnTo>
                        <a:pt x="427" y="62"/>
                      </a:lnTo>
                      <a:lnTo>
                        <a:pt x="429" y="65"/>
                      </a:lnTo>
                      <a:lnTo>
                        <a:pt x="432" y="65"/>
                      </a:lnTo>
                      <a:lnTo>
                        <a:pt x="436" y="65"/>
                      </a:lnTo>
                      <a:lnTo>
                        <a:pt x="439" y="65"/>
                      </a:lnTo>
                      <a:lnTo>
                        <a:pt x="441" y="67"/>
                      </a:lnTo>
                      <a:lnTo>
                        <a:pt x="446" y="72"/>
                      </a:lnTo>
                      <a:lnTo>
                        <a:pt x="446" y="74"/>
                      </a:lnTo>
                      <a:lnTo>
                        <a:pt x="448" y="77"/>
                      </a:lnTo>
                      <a:lnTo>
                        <a:pt x="453" y="79"/>
                      </a:lnTo>
                      <a:lnTo>
                        <a:pt x="455" y="81"/>
                      </a:lnTo>
                      <a:lnTo>
                        <a:pt x="455" y="86"/>
                      </a:lnTo>
                      <a:lnTo>
                        <a:pt x="458" y="86"/>
                      </a:lnTo>
                      <a:lnTo>
                        <a:pt x="460" y="89"/>
                      </a:lnTo>
                      <a:lnTo>
                        <a:pt x="465" y="91"/>
                      </a:lnTo>
                      <a:lnTo>
                        <a:pt x="467" y="91"/>
                      </a:lnTo>
                      <a:lnTo>
                        <a:pt x="470" y="93"/>
                      </a:lnTo>
                      <a:lnTo>
                        <a:pt x="472" y="93"/>
                      </a:lnTo>
                      <a:lnTo>
                        <a:pt x="475" y="93"/>
                      </a:lnTo>
                      <a:lnTo>
                        <a:pt x="477" y="93"/>
                      </a:lnTo>
                      <a:lnTo>
                        <a:pt x="479" y="93"/>
                      </a:lnTo>
                      <a:lnTo>
                        <a:pt x="482" y="93"/>
                      </a:lnTo>
                      <a:lnTo>
                        <a:pt x="484" y="91"/>
                      </a:lnTo>
                      <a:lnTo>
                        <a:pt x="489" y="91"/>
                      </a:lnTo>
                      <a:lnTo>
                        <a:pt x="489" y="86"/>
                      </a:lnTo>
                      <a:lnTo>
                        <a:pt x="494" y="86"/>
                      </a:lnTo>
                      <a:lnTo>
                        <a:pt x="496" y="84"/>
                      </a:lnTo>
                      <a:lnTo>
                        <a:pt x="498" y="79"/>
                      </a:lnTo>
                      <a:lnTo>
                        <a:pt x="503" y="77"/>
                      </a:lnTo>
                      <a:lnTo>
                        <a:pt x="506" y="79"/>
                      </a:lnTo>
                      <a:lnTo>
                        <a:pt x="510" y="77"/>
                      </a:lnTo>
                      <a:lnTo>
                        <a:pt x="513" y="77"/>
                      </a:lnTo>
                      <a:lnTo>
                        <a:pt x="515" y="74"/>
                      </a:lnTo>
                      <a:lnTo>
                        <a:pt x="517" y="74"/>
                      </a:lnTo>
                      <a:lnTo>
                        <a:pt x="515" y="84"/>
                      </a:lnTo>
                      <a:lnTo>
                        <a:pt x="515" y="86"/>
                      </a:lnTo>
                      <a:lnTo>
                        <a:pt x="513" y="86"/>
                      </a:lnTo>
                      <a:lnTo>
                        <a:pt x="513" y="89"/>
                      </a:lnTo>
                      <a:lnTo>
                        <a:pt x="513" y="91"/>
                      </a:lnTo>
                      <a:lnTo>
                        <a:pt x="513" y="93"/>
                      </a:lnTo>
                      <a:lnTo>
                        <a:pt x="513" y="96"/>
                      </a:lnTo>
                      <a:lnTo>
                        <a:pt x="513" y="98"/>
                      </a:lnTo>
                      <a:lnTo>
                        <a:pt x="513" y="101"/>
                      </a:lnTo>
                      <a:lnTo>
                        <a:pt x="513" y="105"/>
                      </a:lnTo>
                      <a:lnTo>
                        <a:pt x="513" y="108"/>
                      </a:lnTo>
                      <a:lnTo>
                        <a:pt x="515" y="108"/>
                      </a:lnTo>
                      <a:lnTo>
                        <a:pt x="515" y="110"/>
                      </a:lnTo>
                      <a:lnTo>
                        <a:pt x="517" y="115"/>
                      </a:lnTo>
                      <a:lnTo>
                        <a:pt x="517" y="117"/>
                      </a:lnTo>
                      <a:lnTo>
                        <a:pt x="520" y="117"/>
                      </a:lnTo>
                      <a:lnTo>
                        <a:pt x="520" y="120"/>
                      </a:lnTo>
                      <a:close/>
                    </a:path>
                  </a:pathLst>
                </a:custGeom>
                <a:solidFill>
                  <a:schemeClr val="accent6">
                    <a:lumMod val="60000"/>
                    <a:lumOff val="40000"/>
                  </a:schemeClr>
                </a:solidFill>
                <a:ln w="3175">
                  <a:solidFill>
                    <a:schemeClr val="tx1">
                      <a:lumMod val="50000"/>
                      <a:lumOff val="50000"/>
                    </a:schemeClr>
                  </a:solidFill>
                  <a:round/>
                  <a:headEnd/>
                  <a:tailEnd/>
                </a:ln>
              </xdr:spPr>
            </xdr:sp>
            <xdr:sp macro="" textlink="">
              <xdr:nvSpPr>
                <xdr:cNvPr id="37" name="Freeform 47"/>
                <xdr:cNvSpPr>
                  <a:spLocks/>
                </xdr:cNvSpPr>
              </xdr:nvSpPr>
              <xdr:spPr bwMode="auto">
                <a:xfrm>
                  <a:off x="3667631" y="13330854"/>
                  <a:ext cx="722101" cy="258651"/>
                </a:xfrm>
                <a:custGeom>
                  <a:avLst/>
                  <a:gdLst>
                    <a:gd name="T0" fmla="*/ 81 w 589"/>
                    <a:gd name="T1" fmla="*/ 190 h 227"/>
                    <a:gd name="T2" fmla="*/ 0 w 589"/>
                    <a:gd name="T3" fmla="*/ 220 h 227"/>
                    <a:gd name="T4" fmla="*/ 64 w 589"/>
                    <a:gd name="T5" fmla="*/ 279 h 227"/>
                    <a:gd name="T6" fmla="*/ 123 w 589"/>
                    <a:gd name="T7" fmla="*/ 376 h 227"/>
                    <a:gd name="T8" fmla="*/ 195 w 589"/>
                    <a:gd name="T9" fmla="*/ 422 h 227"/>
                    <a:gd name="T10" fmla="*/ 233 w 589"/>
                    <a:gd name="T11" fmla="*/ 468 h 227"/>
                    <a:gd name="T12" fmla="*/ 315 w 589"/>
                    <a:gd name="T13" fmla="*/ 446 h 227"/>
                    <a:gd name="T14" fmla="*/ 221 w 589"/>
                    <a:gd name="T15" fmla="*/ 521 h 227"/>
                    <a:gd name="T16" fmla="*/ 173 w 589"/>
                    <a:gd name="T17" fmla="*/ 556 h 227"/>
                    <a:gd name="T18" fmla="*/ 183 w 589"/>
                    <a:gd name="T19" fmla="*/ 611 h 227"/>
                    <a:gd name="T20" fmla="*/ 203 w 589"/>
                    <a:gd name="T21" fmla="*/ 567 h 227"/>
                    <a:gd name="T22" fmla="*/ 315 w 589"/>
                    <a:gd name="T23" fmla="*/ 687 h 227"/>
                    <a:gd name="T24" fmla="*/ 493 w 589"/>
                    <a:gd name="T25" fmla="*/ 687 h 227"/>
                    <a:gd name="T26" fmla="*/ 626 w 589"/>
                    <a:gd name="T27" fmla="*/ 687 h 227"/>
                    <a:gd name="T28" fmla="*/ 674 w 589"/>
                    <a:gd name="T29" fmla="*/ 619 h 227"/>
                    <a:gd name="T30" fmla="*/ 749 w 589"/>
                    <a:gd name="T31" fmla="*/ 567 h 227"/>
                    <a:gd name="T32" fmla="*/ 869 w 589"/>
                    <a:gd name="T33" fmla="*/ 603 h 227"/>
                    <a:gd name="T34" fmla="*/ 946 w 589"/>
                    <a:gd name="T35" fmla="*/ 589 h 227"/>
                    <a:gd name="T36" fmla="*/ 1040 w 589"/>
                    <a:gd name="T37" fmla="*/ 556 h 227"/>
                    <a:gd name="T38" fmla="*/ 1165 w 589"/>
                    <a:gd name="T39" fmla="*/ 629 h 227"/>
                    <a:gd name="T40" fmla="*/ 1273 w 589"/>
                    <a:gd name="T41" fmla="*/ 664 h 227"/>
                    <a:gd name="T42" fmla="*/ 1392 w 589"/>
                    <a:gd name="T43" fmla="*/ 581 h 227"/>
                    <a:gd name="T44" fmla="*/ 1572 w 589"/>
                    <a:gd name="T45" fmla="*/ 589 h 227"/>
                    <a:gd name="T46" fmla="*/ 1703 w 589"/>
                    <a:gd name="T47" fmla="*/ 556 h 227"/>
                    <a:gd name="T48" fmla="*/ 1877 w 589"/>
                    <a:gd name="T49" fmla="*/ 542 h 227"/>
                    <a:gd name="T50" fmla="*/ 1981 w 589"/>
                    <a:gd name="T51" fmla="*/ 474 h 227"/>
                    <a:gd name="T52" fmla="*/ 2082 w 589"/>
                    <a:gd name="T53" fmla="*/ 446 h 227"/>
                    <a:gd name="T54" fmla="*/ 2178 w 589"/>
                    <a:gd name="T55" fmla="*/ 474 h 227"/>
                    <a:gd name="T56" fmla="*/ 2292 w 589"/>
                    <a:gd name="T57" fmla="*/ 446 h 227"/>
                    <a:gd name="T58" fmla="*/ 2350 w 589"/>
                    <a:gd name="T59" fmla="*/ 397 h 227"/>
                    <a:gd name="T60" fmla="*/ 2433 w 589"/>
                    <a:gd name="T61" fmla="*/ 376 h 227"/>
                    <a:gd name="T62" fmla="*/ 2482 w 589"/>
                    <a:gd name="T63" fmla="*/ 338 h 227"/>
                    <a:gd name="T64" fmla="*/ 2490 w 589"/>
                    <a:gd name="T65" fmla="*/ 296 h 227"/>
                    <a:gd name="T66" fmla="*/ 2361 w 589"/>
                    <a:gd name="T67" fmla="*/ 271 h 227"/>
                    <a:gd name="T68" fmla="*/ 2220 w 589"/>
                    <a:gd name="T69" fmla="*/ 235 h 227"/>
                    <a:gd name="T70" fmla="*/ 2167 w 589"/>
                    <a:gd name="T71" fmla="*/ 227 h 227"/>
                    <a:gd name="T72" fmla="*/ 2030 w 589"/>
                    <a:gd name="T73" fmla="*/ 211 h 227"/>
                    <a:gd name="T74" fmla="*/ 1826 w 589"/>
                    <a:gd name="T75" fmla="*/ 182 h 227"/>
                    <a:gd name="T76" fmla="*/ 1715 w 589"/>
                    <a:gd name="T77" fmla="*/ 132 h 227"/>
                    <a:gd name="T78" fmla="*/ 1675 w 589"/>
                    <a:gd name="T79" fmla="*/ 151 h 227"/>
                    <a:gd name="T80" fmla="*/ 1686 w 589"/>
                    <a:gd name="T81" fmla="*/ 134 h 227"/>
                    <a:gd name="T82" fmla="*/ 1572 w 589"/>
                    <a:gd name="T83" fmla="*/ 114 h 227"/>
                    <a:gd name="T84" fmla="*/ 1445 w 589"/>
                    <a:gd name="T85" fmla="*/ 120 h 227"/>
                    <a:gd name="T86" fmla="*/ 1405 w 589"/>
                    <a:gd name="T87" fmla="*/ 99 h 227"/>
                    <a:gd name="T88" fmla="*/ 1356 w 589"/>
                    <a:gd name="T89" fmla="*/ 82 h 227"/>
                    <a:gd name="T90" fmla="*/ 1302 w 589"/>
                    <a:gd name="T91" fmla="*/ 33 h 227"/>
                    <a:gd name="T92" fmla="*/ 1250 w 589"/>
                    <a:gd name="T93" fmla="*/ 0 h 227"/>
                    <a:gd name="T94" fmla="*/ 1180 w 589"/>
                    <a:gd name="T95" fmla="*/ 53 h 227"/>
                    <a:gd name="T96" fmla="*/ 1180 w 589"/>
                    <a:gd name="T97" fmla="*/ 61 h 227"/>
                    <a:gd name="T98" fmla="*/ 1077 w 589"/>
                    <a:gd name="T99" fmla="*/ 70 h 227"/>
                    <a:gd name="T100" fmla="*/ 1040 w 589"/>
                    <a:gd name="T101" fmla="*/ 120 h 227"/>
                    <a:gd name="T102" fmla="*/ 1040 w 589"/>
                    <a:gd name="T103" fmla="*/ 103 h 227"/>
                    <a:gd name="T104" fmla="*/ 963 w 589"/>
                    <a:gd name="T105" fmla="*/ 75 h 227"/>
                    <a:gd name="T106" fmla="*/ 888 w 589"/>
                    <a:gd name="T107" fmla="*/ 53 h 227"/>
                    <a:gd name="T108" fmla="*/ 769 w 589"/>
                    <a:gd name="T109" fmla="*/ 82 h 227"/>
                    <a:gd name="T110" fmla="*/ 637 w 589"/>
                    <a:gd name="T111" fmla="*/ 91 h 227"/>
                    <a:gd name="T112" fmla="*/ 554 w 589"/>
                    <a:gd name="T113" fmla="*/ 70 h 227"/>
                    <a:gd name="T114" fmla="*/ 445 w 589"/>
                    <a:gd name="T115" fmla="*/ 75 h 227"/>
                    <a:gd name="T116" fmla="*/ 376 w 589"/>
                    <a:gd name="T117" fmla="*/ 75 h 227"/>
                    <a:gd name="T118" fmla="*/ 305 w 589"/>
                    <a:gd name="T119" fmla="*/ 61 h 227"/>
                    <a:gd name="T120" fmla="*/ 248 w 589"/>
                    <a:gd name="T121" fmla="*/ 53 h 227"/>
                    <a:gd name="T122" fmla="*/ 160 w 589"/>
                    <a:gd name="T123" fmla="*/ 70 h 227"/>
                    <a:gd name="T124" fmla="*/ 144 w 589"/>
                    <a:gd name="T125" fmla="*/ 114 h 227"/>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589" h="227">
                      <a:moveTo>
                        <a:pt x="31" y="43"/>
                      </a:moveTo>
                      <a:lnTo>
                        <a:pt x="31" y="45"/>
                      </a:lnTo>
                      <a:lnTo>
                        <a:pt x="29" y="45"/>
                      </a:lnTo>
                      <a:lnTo>
                        <a:pt x="22" y="50"/>
                      </a:lnTo>
                      <a:lnTo>
                        <a:pt x="24" y="53"/>
                      </a:lnTo>
                      <a:lnTo>
                        <a:pt x="19" y="55"/>
                      </a:lnTo>
                      <a:lnTo>
                        <a:pt x="19" y="57"/>
                      </a:lnTo>
                      <a:lnTo>
                        <a:pt x="19" y="60"/>
                      </a:lnTo>
                      <a:lnTo>
                        <a:pt x="12" y="60"/>
                      </a:lnTo>
                      <a:lnTo>
                        <a:pt x="10" y="57"/>
                      </a:lnTo>
                      <a:lnTo>
                        <a:pt x="3" y="57"/>
                      </a:lnTo>
                      <a:lnTo>
                        <a:pt x="5" y="60"/>
                      </a:lnTo>
                      <a:lnTo>
                        <a:pt x="3" y="62"/>
                      </a:lnTo>
                      <a:lnTo>
                        <a:pt x="5" y="64"/>
                      </a:lnTo>
                      <a:lnTo>
                        <a:pt x="3" y="64"/>
                      </a:lnTo>
                      <a:lnTo>
                        <a:pt x="0" y="69"/>
                      </a:lnTo>
                      <a:lnTo>
                        <a:pt x="3" y="69"/>
                      </a:lnTo>
                      <a:lnTo>
                        <a:pt x="3" y="72"/>
                      </a:lnTo>
                      <a:lnTo>
                        <a:pt x="5" y="72"/>
                      </a:lnTo>
                      <a:lnTo>
                        <a:pt x="5" y="74"/>
                      </a:lnTo>
                      <a:lnTo>
                        <a:pt x="10" y="72"/>
                      </a:lnTo>
                      <a:lnTo>
                        <a:pt x="12" y="74"/>
                      </a:lnTo>
                      <a:lnTo>
                        <a:pt x="12" y="88"/>
                      </a:lnTo>
                      <a:lnTo>
                        <a:pt x="15" y="88"/>
                      </a:lnTo>
                      <a:lnTo>
                        <a:pt x="17" y="95"/>
                      </a:lnTo>
                      <a:lnTo>
                        <a:pt x="19" y="98"/>
                      </a:lnTo>
                      <a:lnTo>
                        <a:pt x="22" y="98"/>
                      </a:lnTo>
                      <a:lnTo>
                        <a:pt x="24" y="95"/>
                      </a:lnTo>
                      <a:lnTo>
                        <a:pt x="27" y="95"/>
                      </a:lnTo>
                      <a:lnTo>
                        <a:pt x="24" y="107"/>
                      </a:lnTo>
                      <a:lnTo>
                        <a:pt x="24" y="115"/>
                      </a:lnTo>
                      <a:lnTo>
                        <a:pt x="29" y="119"/>
                      </a:lnTo>
                      <a:lnTo>
                        <a:pt x="31" y="119"/>
                      </a:lnTo>
                      <a:lnTo>
                        <a:pt x="34" y="124"/>
                      </a:lnTo>
                      <a:lnTo>
                        <a:pt x="36" y="122"/>
                      </a:lnTo>
                      <a:lnTo>
                        <a:pt x="38" y="126"/>
                      </a:lnTo>
                      <a:lnTo>
                        <a:pt x="41" y="126"/>
                      </a:lnTo>
                      <a:lnTo>
                        <a:pt x="41" y="129"/>
                      </a:lnTo>
                      <a:lnTo>
                        <a:pt x="46" y="129"/>
                      </a:lnTo>
                      <a:lnTo>
                        <a:pt x="46" y="134"/>
                      </a:lnTo>
                      <a:lnTo>
                        <a:pt x="43" y="138"/>
                      </a:lnTo>
                      <a:lnTo>
                        <a:pt x="43" y="143"/>
                      </a:lnTo>
                      <a:lnTo>
                        <a:pt x="46" y="146"/>
                      </a:lnTo>
                      <a:lnTo>
                        <a:pt x="46" y="148"/>
                      </a:lnTo>
                      <a:lnTo>
                        <a:pt x="50" y="150"/>
                      </a:lnTo>
                      <a:lnTo>
                        <a:pt x="53" y="148"/>
                      </a:lnTo>
                      <a:lnTo>
                        <a:pt x="53" y="146"/>
                      </a:lnTo>
                      <a:lnTo>
                        <a:pt x="55" y="148"/>
                      </a:lnTo>
                      <a:lnTo>
                        <a:pt x="60" y="143"/>
                      </a:lnTo>
                      <a:lnTo>
                        <a:pt x="62" y="143"/>
                      </a:lnTo>
                      <a:lnTo>
                        <a:pt x="62" y="141"/>
                      </a:lnTo>
                      <a:lnTo>
                        <a:pt x="67" y="134"/>
                      </a:lnTo>
                      <a:lnTo>
                        <a:pt x="67" y="136"/>
                      </a:lnTo>
                      <a:lnTo>
                        <a:pt x="69" y="136"/>
                      </a:lnTo>
                      <a:lnTo>
                        <a:pt x="69" y="138"/>
                      </a:lnTo>
                      <a:lnTo>
                        <a:pt x="74" y="141"/>
                      </a:lnTo>
                      <a:lnTo>
                        <a:pt x="74" y="143"/>
                      </a:lnTo>
                      <a:lnTo>
                        <a:pt x="77" y="148"/>
                      </a:lnTo>
                      <a:lnTo>
                        <a:pt x="74" y="153"/>
                      </a:lnTo>
                      <a:lnTo>
                        <a:pt x="69" y="157"/>
                      </a:lnTo>
                      <a:lnTo>
                        <a:pt x="65" y="162"/>
                      </a:lnTo>
                      <a:lnTo>
                        <a:pt x="60" y="162"/>
                      </a:lnTo>
                      <a:lnTo>
                        <a:pt x="55" y="167"/>
                      </a:lnTo>
                      <a:lnTo>
                        <a:pt x="53" y="165"/>
                      </a:lnTo>
                      <a:lnTo>
                        <a:pt x="50" y="165"/>
                      </a:lnTo>
                      <a:lnTo>
                        <a:pt x="48" y="167"/>
                      </a:lnTo>
                      <a:lnTo>
                        <a:pt x="48" y="169"/>
                      </a:lnTo>
                      <a:lnTo>
                        <a:pt x="46" y="169"/>
                      </a:lnTo>
                      <a:lnTo>
                        <a:pt x="43" y="172"/>
                      </a:lnTo>
                      <a:lnTo>
                        <a:pt x="46" y="174"/>
                      </a:lnTo>
                      <a:lnTo>
                        <a:pt x="43" y="179"/>
                      </a:lnTo>
                      <a:lnTo>
                        <a:pt x="41" y="176"/>
                      </a:lnTo>
                      <a:lnTo>
                        <a:pt x="38" y="179"/>
                      </a:lnTo>
                      <a:lnTo>
                        <a:pt x="36" y="181"/>
                      </a:lnTo>
                      <a:lnTo>
                        <a:pt x="36" y="184"/>
                      </a:lnTo>
                      <a:lnTo>
                        <a:pt x="38" y="184"/>
                      </a:lnTo>
                      <a:lnTo>
                        <a:pt x="38" y="188"/>
                      </a:lnTo>
                      <a:lnTo>
                        <a:pt x="41" y="188"/>
                      </a:lnTo>
                      <a:lnTo>
                        <a:pt x="41" y="191"/>
                      </a:lnTo>
                      <a:lnTo>
                        <a:pt x="43" y="193"/>
                      </a:lnTo>
                      <a:lnTo>
                        <a:pt x="43" y="191"/>
                      </a:lnTo>
                      <a:lnTo>
                        <a:pt x="46" y="191"/>
                      </a:lnTo>
                      <a:lnTo>
                        <a:pt x="43" y="188"/>
                      </a:lnTo>
                      <a:lnTo>
                        <a:pt x="46" y="186"/>
                      </a:lnTo>
                      <a:lnTo>
                        <a:pt x="43" y="181"/>
                      </a:lnTo>
                      <a:lnTo>
                        <a:pt x="46" y="181"/>
                      </a:lnTo>
                      <a:lnTo>
                        <a:pt x="46" y="179"/>
                      </a:lnTo>
                      <a:lnTo>
                        <a:pt x="48" y="179"/>
                      </a:lnTo>
                      <a:lnTo>
                        <a:pt x="48" y="186"/>
                      </a:lnTo>
                      <a:lnTo>
                        <a:pt x="55" y="193"/>
                      </a:lnTo>
                      <a:lnTo>
                        <a:pt x="65" y="193"/>
                      </a:lnTo>
                      <a:lnTo>
                        <a:pt x="72" y="203"/>
                      </a:lnTo>
                      <a:lnTo>
                        <a:pt x="72" y="207"/>
                      </a:lnTo>
                      <a:lnTo>
                        <a:pt x="69" y="212"/>
                      </a:lnTo>
                      <a:lnTo>
                        <a:pt x="72" y="215"/>
                      </a:lnTo>
                      <a:lnTo>
                        <a:pt x="74" y="217"/>
                      </a:lnTo>
                      <a:lnTo>
                        <a:pt x="86" y="222"/>
                      </a:lnTo>
                      <a:lnTo>
                        <a:pt x="84" y="227"/>
                      </a:lnTo>
                      <a:lnTo>
                        <a:pt x="89" y="227"/>
                      </a:lnTo>
                      <a:lnTo>
                        <a:pt x="96" y="217"/>
                      </a:lnTo>
                      <a:lnTo>
                        <a:pt x="98" y="217"/>
                      </a:lnTo>
                      <a:lnTo>
                        <a:pt x="103" y="215"/>
                      </a:lnTo>
                      <a:lnTo>
                        <a:pt x="115" y="215"/>
                      </a:lnTo>
                      <a:lnTo>
                        <a:pt x="117" y="217"/>
                      </a:lnTo>
                      <a:lnTo>
                        <a:pt x="120" y="215"/>
                      </a:lnTo>
                      <a:lnTo>
                        <a:pt x="122" y="217"/>
                      </a:lnTo>
                      <a:lnTo>
                        <a:pt x="127" y="217"/>
                      </a:lnTo>
                      <a:lnTo>
                        <a:pt x="134" y="219"/>
                      </a:lnTo>
                      <a:lnTo>
                        <a:pt x="136" y="219"/>
                      </a:lnTo>
                      <a:lnTo>
                        <a:pt x="139" y="217"/>
                      </a:lnTo>
                      <a:lnTo>
                        <a:pt x="143" y="215"/>
                      </a:lnTo>
                      <a:lnTo>
                        <a:pt x="148" y="217"/>
                      </a:lnTo>
                      <a:lnTo>
                        <a:pt x="151" y="215"/>
                      </a:lnTo>
                      <a:lnTo>
                        <a:pt x="160" y="212"/>
                      </a:lnTo>
                      <a:lnTo>
                        <a:pt x="158" y="210"/>
                      </a:lnTo>
                      <a:lnTo>
                        <a:pt x="160" y="205"/>
                      </a:lnTo>
                      <a:lnTo>
                        <a:pt x="153" y="203"/>
                      </a:lnTo>
                      <a:lnTo>
                        <a:pt x="151" y="196"/>
                      </a:lnTo>
                      <a:lnTo>
                        <a:pt x="158" y="200"/>
                      </a:lnTo>
                      <a:lnTo>
                        <a:pt x="160" y="196"/>
                      </a:lnTo>
                      <a:lnTo>
                        <a:pt x="162" y="198"/>
                      </a:lnTo>
                      <a:lnTo>
                        <a:pt x="167" y="196"/>
                      </a:lnTo>
                      <a:lnTo>
                        <a:pt x="167" y="188"/>
                      </a:lnTo>
                      <a:lnTo>
                        <a:pt x="170" y="191"/>
                      </a:lnTo>
                      <a:lnTo>
                        <a:pt x="172" y="186"/>
                      </a:lnTo>
                      <a:lnTo>
                        <a:pt x="170" y="184"/>
                      </a:lnTo>
                      <a:lnTo>
                        <a:pt x="174" y="181"/>
                      </a:lnTo>
                      <a:lnTo>
                        <a:pt x="177" y="179"/>
                      </a:lnTo>
                      <a:lnTo>
                        <a:pt x="179" y="176"/>
                      </a:lnTo>
                      <a:lnTo>
                        <a:pt x="182" y="179"/>
                      </a:lnTo>
                      <a:lnTo>
                        <a:pt x="184" y="181"/>
                      </a:lnTo>
                      <a:lnTo>
                        <a:pt x="186" y="186"/>
                      </a:lnTo>
                      <a:lnTo>
                        <a:pt x="191" y="186"/>
                      </a:lnTo>
                      <a:lnTo>
                        <a:pt x="193" y="186"/>
                      </a:lnTo>
                      <a:lnTo>
                        <a:pt x="198" y="191"/>
                      </a:lnTo>
                      <a:lnTo>
                        <a:pt x="205" y="191"/>
                      </a:lnTo>
                      <a:lnTo>
                        <a:pt x="208" y="193"/>
                      </a:lnTo>
                      <a:lnTo>
                        <a:pt x="210" y="181"/>
                      </a:lnTo>
                      <a:lnTo>
                        <a:pt x="215" y="184"/>
                      </a:lnTo>
                      <a:lnTo>
                        <a:pt x="217" y="181"/>
                      </a:lnTo>
                      <a:lnTo>
                        <a:pt x="220" y="181"/>
                      </a:lnTo>
                      <a:lnTo>
                        <a:pt x="220" y="184"/>
                      </a:lnTo>
                      <a:lnTo>
                        <a:pt x="222" y="186"/>
                      </a:lnTo>
                      <a:lnTo>
                        <a:pt x="224" y="186"/>
                      </a:lnTo>
                      <a:lnTo>
                        <a:pt x="227" y="191"/>
                      </a:lnTo>
                      <a:lnTo>
                        <a:pt x="236" y="188"/>
                      </a:lnTo>
                      <a:lnTo>
                        <a:pt x="239" y="186"/>
                      </a:lnTo>
                      <a:lnTo>
                        <a:pt x="236" y="181"/>
                      </a:lnTo>
                      <a:lnTo>
                        <a:pt x="239" y="176"/>
                      </a:lnTo>
                      <a:lnTo>
                        <a:pt x="241" y="174"/>
                      </a:lnTo>
                      <a:lnTo>
                        <a:pt x="244" y="179"/>
                      </a:lnTo>
                      <a:lnTo>
                        <a:pt x="246" y="176"/>
                      </a:lnTo>
                      <a:lnTo>
                        <a:pt x="253" y="181"/>
                      </a:lnTo>
                      <a:lnTo>
                        <a:pt x="258" y="179"/>
                      </a:lnTo>
                      <a:lnTo>
                        <a:pt x="260" y="179"/>
                      </a:lnTo>
                      <a:lnTo>
                        <a:pt x="263" y="179"/>
                      </a:lnTo>
                      <a:lnTo>
                        <a:pt x="265" y="181"/>
                      </a:lnTo>
                      <a:lnTo>
                        <a:pt x="265" y="186"/>
                      </a:lnTo>
                      <a:lnTo>
                        <a:pt x="267" y="193"/>
                      </a:lnTo>
                      <a:lnTo>
                        <a:pt x="275" y="198"/>
                      </a:lnTo>
                      <a:lnTo>
                        <a:pt x="277" y="200"/>
                      </a:lnTo>
                      <a:lnTo>
                        <a:pt x="282" y="200"/>
                      </a:lnTo>
                      <a:lnTo>
                        <a:pt x="282" y="203"/>
                      </a:lnTo>
                      <a:lnTo>
                        <a:pt x="282" y="205"/>
                      </a:lnTo>
                      <a:lnTo>
                        <a:pt x="286" y="205"/>
                      </a:lnTo>
                      <a:lnTo>
                        <a:pt x="291" y="210"/>
                      </a:lnTo>
                      <a:lnTo>
                        <a:pt x="296" y="207"/>
                      </a:lnTo>
                      <a:lnTo>
                        <a:pt x="301" y="210"/>
                      </a:lnTo>
                      <a:lnTo>
                        <a:pt x="310" y="207"/>
                      </a:lnTo>
                      <a:lnTo>
                        <a:pt x="308" y="205"/>
                      </a:lnTo>
                      <a:lnTo>
                        <a:pt x="313" y="198"/>
                      </a:lnTo>
                      <a:lnTo>
                        <a:pt x="313" y="196"/>
                      </a:lnTo>
                      <a:lnTo>
                        <a:pt x="315" y="193"/>
                      </a:lnTo>
                      <a:lnTo>
                        <a:pt x="317" y="186"/>
                      </a:lnTo>
                      <a:lnTo>
                        <a:pt x="327" y="184"/>
                      </a:lnTo>
                      <a:lnTo>
                        <a:pt x="329" y="184"/>
                      </a:lnTo>
                      <a:lnTo>
                        <a:pt x="339" y="191"/>
                      </a:lnTo>
                      <a:lnTo>
                        <a:pt x="351" y="191"/>
                      </a:lnTo>
                      <a:lnTo>
                        <a:pt x="353" y="193"/>
                      </a:lnTo>
                      <a:lnTo>
                        <a:pt x="360" y="196"/>
                      </a:lnTo>
                      <a:lnTo>
                        <a:pt x="363" y="193"/>
                      </a:lnTo>
                      <a:lnTo>
                        <a:pt x="368" y="193"/>
                      </a:lnTo>
                      <a:lnTo>
                        <a:pt x="370" y="196"/>
                      </a:lnTo>
                      <a:lnTo>
                        <a:pt x="372" y="186"/>
                      </a:lnTo>
                      <a:lnTo>
                        <a:pt x="377" y="186"/>
                      </a:lnTo>
                      <a:lnTo>
                        <a:pt x="379" y="186"/>
                      </a:lnTo>
                      <a:lnTo>
                        <a:pt x="391" y="186"/>
                      </a:lnTo>
                      <a:lnTo>
                        <a:pt x="394" y="176"/>
                      </a:lnTo>
                      <a:lnTo>
                        <a:pt x="399" y="174"/>
                      </a:lnTo>
                      <a:lnTo>
                        <a:pt x="403" y="174"/>
                      </a:lnTo>
                      <a:lnTo>
                        <a:pt x="406" y="174"/>
                      </a:lnTo>
                      <a:lnTo>
                        <a:pt x="403" y="176"/>
                      </a:lnTo>
                      <a:lnTo>
                        <a:pt x="406" y="179"/>
                      </a:lnTo>
                      <a:lnTo>
                        <a:pt x="410" y="176"/>
                      </a:lnTo>
                      <a:lnTo>
                        <a:pt x="418" y="179"/>
                      </a:lnTo>
                      <a:lnTo>
                        <a:pt x="420" y="176"/>
                      </a:lnTo>
                      <a:lnTo>
                        <a:pt x="427" y="176"/>
                      </a:lnTo>
                      <a:lnTo>
                        <a:pt x="430" y="179"/>
                      </a:lnTo>
                      <a:lnTo>
                        <a:pt x="437" y="174"/>
                      </a:lnTo>
                      <a:lnTo>
                        <a:pt x="444" y="172"/>
                      </a:lnTo>
                      <a:lnTo>
                        <a:pt x="446" y="169"/>
                      </a:lnTo>
                      <a:lnTo>
                        <a:pt x="449" y="172"/>
                      </a:lnTo>
                      <a:lnTo>
                        <a:pt x="458" y="174"/>
                      </a:lnTo>
                      <a:lnTo>
                        <a:pt x="461" y="165"/>
                      </a:lnTo>
                      <a:lnTo>
                        <a:pt x="458" y="160"/>
                      </a:lnTo>
                      <a:lnTo>
                        <a:pt x="463" y="155"/>
                      </a:lnTo>
                      <a:lnTo>
                        <a:pt x="463" y="150"/>
                      </a:lnTo>
                      <a:lnTo>
                        <a:pt x="468" y="150"/>
                      </a:lnTo>
                      <a:lnTo>
                        <a:pt x="470" y="150"/>
                      </a:lnTo>
                      <a:lnTo>
                        <a:pt x="475" y="148"/>
                      </a:lnTo>
                      <a:lnTo>
                        <a:pt x="480" y="153"/>
                      </a:lnTo>
                      <a:lnTo>
                        <a:pt x="482" y="148"/>
                      </a:lnTo>
                      <a:lnTo>
                        <a:pt x="484" y="143"/>
                      </a:lnTo>
                      <a:lnTo>
                        <a:pt x="487" y="143"/>
                      </a:lnTo>
                      <a:lnTo>
                        <a:pt x="489" y="141"/>
                      </a:lnTo>
                      <a:lnTo>
                        <a:pt x="492" y="141"/>
                      </a:lnTo>
                      <a:lnTo>
                        <a:pt x="494" y="136"/>
                      </a:lnTo>
                      <a:lnTo>
                        <a:pt x="499" y="136"/>
                      </a:lnTo>
                      <a:lnTo>
                        <a:pt x="501" y="134"/>
                      </a:lnTo>
                      <a:lnTo>
                        <a:pt x="504" y="134"/>
                      </a:lnTo>
                      <a:lnTo>
                        <a:pt x="511" y="138"/>
                      </a:lnTo>
                      <a:lnTo>
                        <a:pt x="511" y="143"/>
                      </a:lnTo>
                      <a:lnTo>
                        <a:pt x="515" y="148"/>
                      </a:lnTo>
                      <a:lnTo>
                        <a:pt x="515" y="150"/>
                      </a:lnTo>
                      <a:lnTo>
                        <a:pt x="520" y="150"/>
                      </a:lnTo>
                      <a:lnTo>
                        <a:pt x="523" y="150"/>
                      </a:lnTo>
                      <a:lnTo>
                        <a:pt x="530" y="148"/>
                      </a:lnTo>
                      <a:lnTo>
                        <a:pt x="535" y="150"/>
                      </a:lnTo>
                      <a:lnTo>
                        <a:pt x="537" y="150"/>
                      </a:lnTo>
                      <a:lnTo>
                        <a:pt x="539" y="148"/>
                      </a:lnTo>
                      <a:lnTo>
                        <a:pt x="539" y="143"/>
                      </a:lnTo>
                      <a:lnTo>
                        <a:pt x="542" y="141"/>
                      </a:lnTo>
                      <a:lnTo>
                        <a:pt x="539" y="138"/>
                      </a:lnTo>
                      <a:lnTo>
                        <a:pt x="542" y="136"/>
                      </a:lnTo>
                      <a:lnTo>
                        <a:pt x="539" y="129"/>
                      </a:lnTo>
                      <a:lnTo>
                        <a:pt x="544" y="126"/>
                      </a:lnTo>
                      <a:lnTo>
                        <a:pt x="546" y="126"/>
                      </a:lnTo>
                      <a:lnTo>
                        <a:pt x="549" y="126"/>
                      </a:lnTo>
                      <a:lnTo>
                        <a:pt x="551" y="126"/>
                      </a:lnTo>
                      <a:lnTo>
                        <a:pt x="556" y="126"/>
                      </a:lnTo>
                      <a:lnTo>
                        <a:pt x="558" y="124"/>
                      </a:lnTo>
                      <a:lnTo>
                        <a:pt x="563" y="126"/>
                      </a:lnTo>
                      <a:lnTo>
                        <a:pt x="561" y="122"/>
                      </a:lnTo>
                      <a:lnTo>
                        <a:pt x="563" y="119"/>
                      </a:lnTo>
                      <a:lnTo>
                        <a:pt x="568" y="117"/>
                      </a:lnTo>
                      <a:lnTo>
                        <a:pt x="568" y="115"/>
                      </a:lnTo>
                      <a:lnTo>
                        <a:pt x="573" y="119"/>
                      </a:lnTo>
                      <a:lnTo>
                        <a:pt x="575" y="119"/>
                      </a:lnTo>
                      <a:lnTo>
                        <a:pt x="580" y="119"/>
                      </a:lnTo>
                      <a:lnTo>
                        <a:pt x="580" y="122"/>
                      </a:lnTo>
                      <a:lnTo>
                        <a:pt x="580" y="124"/>
                      </a:lnTo>
                      <a:lnTo>
                        <a:pt x="580" y="126"/>
                      </a:lnTo>
                      <a:lnTo>
                        <a:pt x="582" y="124"/>
                      </a:lnTo>
                      <a:lnTo>
                        <a:pt x="587" y="122"/>
                      </a:lnTo>
                      <a:lnTo>
                        <a:pt x="587" y="117"/>
                      </a:lnTo>
                      <a:lnTo>
                        <a:pt x="587" y="107"/>
                      </a:lnTo>
                      <a:lnTo>
                        <a:pt x="587" y="105"/>
                      </a:lnTo>
                      <a:lnTo>
                        <a:pt x="582" y="103"/>
                      </a:lnTo>
                      <a:lnTo>
                        <a:pt x="585" y="100"/>
                      </a:lnTo>
                      <a:lnTo>
                        <a:pt x="582" y="100"/>
                      </a:lnTo>
                      <a:lnTo>
                        <a:pt x="585" y="98"/>
                      </a:lnTo>
                      <a:lnTo>
                        <a:pt x="585" y="95"/>
                      </a:lnTo>
                      <a:lnTo>
                        <a:pt x="587" y="95"/>
                      </a:lnTo>
                      <a:lnTo>
                        <a:pt x="589" y="93"/>
                      </a:lnTo>
                      <a:lnTo>
                        <a:pt x="589" y="88"/>
                      </a:lnTo>
                      <a:lnTo>
                        <a:pt x="585" y="86"/>
                      </a:lnTo>
                      <a:lnTo>
                        <a:pt x="575" y="88"/>
                      </a:lnTo>
                      <a:lnTo>
                        <a:pt x="575" y="86"/>
                      </a:lnTo>
                      <a:lnTo>
                        <a:pt x="573" y="86"/>
                      </a:lnTo>
                      <a:lnTo>
                        <a:pt x="566" y="86"/>
                      </a:lnTo>
                      <a:lnTo>
                        <a:pt x="561" y="86"/>
                      </a:lnTo>
                      <a:lnTo>
                        <a:pt x="558" y="86"/>
                      </a:lnTo>
                      <a:lnTo>
                        <a:pt x="551" y="84"/>
                      </a:lnTo>
                      <a:lnTo>
                        <a:pt x="544" y="81"/>
                      </a:lnTo>
                      <a:lnTo>
                        <a:pt x="542" y="79"/>
                      </a:lnTo>
                      <a:lnTo>
                        <a:pt x="537" y="79"/>
                      </a:lnTo>
                      <a:lnTo>
                        <a:pt x="532" y="76"/>
                      </a:lnTo>
                      <a:lnTo>
                        <a:pt x="530" y="76"/>
                      </a:lnTo>
                      <a:lnTo>
                        <a:pt x="525" y="76"/>
                      </a:lnTo>
                      <a:lnTo>
                        <a:pt x="525" y="74"/>
                      </a:lnTo>
                      <a:lnTo>
                        <a:pt x="523" y="74"/>
                      </a:lnTo>
                      <a:lnTo>
                        <a:pt x="523" y="72"/>
                      </a:lnTo>
                      <a:lnTo>
                        <a:pt x="520" y="74"/>
                      </a:lnTo>
                      <a:lnTo>
                        <a:pt x="518" y="72"/>
                      </a:lnTo>
                      <a:lnTo>
                        <a:pt x="518" y="74"/>
                      </a:lnTo>
                      <a:lnTo>
                        <a:pt x="518" y="72"/>
                      </a:lnTo>
                      <a:lnTo>
                        <a:pt x="515" y="72"/>
                      </a:lnTo>
                      <a:lnTo>
                        <a:pt x="513" y="72"/>
                      </a:lnTo>
                      <a:lnTo>
                        <a:pt x="511" y="72"/>
                      </a:lnTo>
                      <a:lnTo>
                        <a:pt x="499" y="67"/>
                      </a:lnTo>
                      <a:lnTo>
                        <a:pt x="499" y="64"/>
                      </a:lnTo>
                      <a:lnTo>
                        <a:pt x="496" y="67"/>
                      </a:lnTo>
                      <a:lnTo>
                        <a:pt x="489" y="64"/>
                      </a:lnTo>
                      <a:lnTo>
                        <a:pt x="487" y="67"/>
                      </a:lnTo>
                      <a:lnTo>
                        <a:pt x="487" y="64"/>
                      </a:lnTo>
                      <a:lnTo>
                        <a:pt x="480" y="67"/>
                      </a:lnTo>
                      <a:lnTo>
                        <a:pt x="473" y="64"/>
                      </a:lnTo>
                      <a:lnTo>
                        <a:pt x="470" y="62"/>
                      </a:lnTo>
                      <a:lnTo>
                        <a:pt x="465" y="64"/>
                      </a:lnTo>
                      <a:lnTo>
                        <a:pt x="465" y="60"/>
                      </a:lnTo>
                      <a:lnTo>
                        <a:pt x="458" y="60"/>
                      </a:lnTo>
                      <a:lnTo>
                        <a:pt x="456" y="57"/>
                      </a:lnTo>
                      <a:lnTo>
                        <a:pt x="434" y="60"/>
                      </a:lnTo>
                      <a:lnTo>
                        <a:pt x="432" y="57"/>
                      </a:lnTo>
                      <a:lnTo>
                        <a:pt x="434" y="57"/>
                      </a:lnTo>
                      <a:lnTo>
                        <a:pt x="427" y="53"/>
                      </a:lnTo>
                      <a:lnTo>
                        <a:pt x="425" y="53"/>
                      </a:lnTo>
                      <a:lnTo>
                        <a:pt x="422" y="50"/>
                      </a:lnTo>
                      <a:lnTo>
                        <a:pt x="425" y="45"/>
                      </a:lnTo>
                      <a:lnTo>
                        <a:pt x="418" y="41"/>
                      </a:lnTo>
                      <a:lnTo>
                        <a:pt x="408" y="43"/>
                      </a:lnTo>
                      <a:lnTo>
                        <a:pt x="406" y="41"/>
                      </a:lnTo>
                      <a:lnTo>
                        <a:pt x="406" y="43"/>
                      </a:lnTo>
                      <a:lnTo>
                        <a:pt x="403" y="41"/>
                      </a:lnTo>
                      <a:lnTo>
                        <a:pt x="401" y="41"/>
                      </a:lnTo>
                      <a:lnTo>
                        <a:pt x="399" y="41"/>
                      </a:lnTo>
                      <a:lnTo>
                        <a:pt x="399" y="43"/>
                      </a:lnTo>
                      <a:lnTo>
                        <a:pt x="399" y="45"/>
                      </a:lnTo>
                      <a:lnTo>
                        <a:pt x="399" y="48"/>
                      </a:lnTo>
                      <a:lnTo>
                        <a:pt x="396" y="48"/>
                      </a:lnTo>
                      <a:lnTo>
                        <a:pt x="391" y="50"/>
                      </a:lnTo>
                      <a:lnTo>
                        <a:pt x="389" y="53"/>
                      </a:lnTo>
                      <a:lnTo>
                        <a:pt x="387" y="55"/>
                      </a:lnTo>
                      <a:lnTo>
                        <a:pt x="389" y="53"/>
                      </a:lnTo>
                      <a:lnTo>
                        <a:pt x="389" y="48"/>
                      </a:lnTo>
                      <a:lnTo>
                        <a:pt x="394" y="45"/>
                      </a:lnTo>
                      <a:lnTo>
                        <a:pt x="394" y="48"/>
                      </a:lnTo>
                      <a:lnTo>
                        <a:pt x="399" y="43"/>
                      </a:lnTo>
                      <a:lnTo>
                        <a:pt x="399" y="38"/>
                      </a:lnTo>
                      <a:lnTo>
                        <a:pt x="394" y="38"/>
                      </a:lnTo>
                      <a:lnTo>
                        <a:pt x="394" y="36"/>
                      </a:lnTo>
                      <a:lnTo>
                        <a:pt x="391" y="36"/>
                      </a:lnTo>
                      <a:lnTo>
                        <a:pt x="387" y="36"/>
                      </a:lnTo>
                      <a:lnTo>
                        <a:pt x="379" y="36"/>
                      </a:lnTo>
                      <a:lnTo>
                        <a:pt x="375" y="38"/>
                      </a:lnTo>
                      <a:lnTo>
                        <a:pt x="372" y="36"/>
                      </a:lnTo>
                      <a:lnTo>
                        <a:pt x="370" y="36"/>
                      </a:lnTo>
                      <a:lnTo>
                        <a:pt x="368" y="36"/>
                      </a:lnTo>
                      <a:lnTo>
                        <a:pt x="363" y="36"/>
                      </a:lnTo>
                      <a:lnTo>
                        <a:pt x="348" y="36"/>
                      </a:lnTo>
                      <a:lnTo>
                        <a:pt x="346" y="33"/>
                      </a:lnTo>
                      <a:lnTo>
                        <a:pt x="344" y="36"/>
                      </a:lnTo>
                      <a:lnTo>
                        <a:pt x="341" y="33"/>
                      </a:lnTo>
                      <a:lnTo>
                        <a:pt x="341" y="38"/>
                      </a:lnTo>
                      <a:lnTo>
                        <a:pt x="339" y="36"/>
                      </a:lnTo>
                      <a:lnTo>
                        <a:pt x="337" y="36"/>
                      </a:lnTo>
                      <a:lnTo>
                        <a:pt x="334" y="36"/>
                      </a:lnTo>
                      <a:lnTo>
                        <a:pt x="329" y="36"/>
                      </a:lnTo>
                      <a:lnTo>
                        <a:pt x="329" y="33"/>
                      </a:lnTo>
                      <a:lnTo>
                        <a:pt x="329" y="31"/>
                      </a:lnTo>
                      <a:lnTo>
                        <a:pt x="329" y="29"/>
                      </a:lnTo>
                      <a:lnTo>
                        <a:pt x="332" y="31"/>
                      </a:lnTo>
                      <a:lnTo>
                        <a:pt x="329" y="29"/>
                      </a:lnTo>
                      <a:lnTo>
                        <a:pt x="332" y="29"/>
                      </a:lnTo>
                      <a:lnTo>
                        <a:pt x="329" y="29"/>
                      </a:lnTo>
                      <a:lnTo>
                        <a:pt x="329" y="26"/>
                      </a:lnTo>
                      <a:lnTo>
                        <a:pt x="327" y="31"/>
                      </a:lnTo>
                      <a:lnTo>
                        <a:pt x="327" y="29"/>
                      </a:lnTo>
                      <a:lnTo>
                        <a:pt x="322" y="26"/>
                      </a:lnTo>
                      <a:lnTo>
                        <a:pt x="320" y="26"/>
                      </a:lnTo>
                      <a:lnTo>
                        <a:pt x="320" y="24"/>
                      </a:lnTo>
                      <a:lnTo>
                        <a:pt x="315" y="24"/>
                      </a:lnTo>
                      <a:lnTo>
                        <a:pt x="315" y="22"/>
                      </a:lnTo>
                      <a:lnTo>
                        <a:pt x="313" y="17"/>
                      </a:lnTo>
                      <a:lnTo>
                        <a:pt x="310" y="14"/>
                      </a:lnTo>
                      <a:lnTo>
                        <a:pt x="313" y="12"/>
                      </a:lnTo>
                      <a:lnTo>
                        <a:pt x="313" y="10"/>
                      </a:lnTo>
                      <a:lnTo>
                        <a:pt x="308" y="10"/>
                      </a:lnTo>
                      <a:lnTo>
                        <a:pt x="310" y="7"/>
                      </a:lnTo>
                      <a:lnTo>
                        <a:pt x="306" y="7"/>
                      </a:lnTo>
                      <a:lnTo>
                        <a:pt x="306" y="10"/>
                      </a:lnTo>
                      <a:lnTo>
                        <a:pt x="306" y="5"/>
                      </a:lnTo>
                      <a:lnTo>
                        <a:pt x="303" y="5"/>
                      </a:lnTo>
                      <a:lnTo>
                        <a:pt x="301" y="7"/>
                      </a:lnTo>
                      <a:lnTo>
                        <a:pt x="298" y="0"/>
                      </a:lnTo>
                      <a:lnTo>
                        <a:pt x="296" y="0"/>
                      </a:lnTo>
                      <a:lnTo>
                        <a:pt x="296" y="7"/>
                      </a:lnTo>
                      <a:lnTo>
                        <a:pt x="294" y="7"/>
                      </a:lnTo>
                      <a:lnTo>
                        <a:pt x="289" y="10"/>
                      </a:lnTo>
                      <a:lnTo>
                        <a:pt x="286" y="10"/>
                      </a:lnTo>
                      <a:lnTo>
                        <a:pt x="284" y="10"/>
                      </a:lnTo>
                      <a:lnTo>
                        <a:pt x="282" y="10"/>
                      </a:lnTo>
                      <a:lnTo>
                        <a:pt x="282" y="14"/>
                      </a:lnTo>
                      <a:lnTo>
                        <a:pt x="279" y="17"/>
                      </a:lnTo>
                      <a:lnTo>
                        <a:pt x="277" y="17"/>
                      </a:lnTo>
                      <a:lnTo>
                        <a:pt x="275" y="19"/>
                      </a:lnTo>
                      <a:lnTo>
                        <a:pt x="282" y="22"/>
                      </a:lnTo>
                      <a:lnTo>
                        <a:pt x="282" y="29"/>
                      </a:lnTo>
                      <a:lnTo>
                        <a:pt x="279" y="22"/>
                      </a:lnTo>
                      <a:lnTo>
                        <a:pt x="279" y="19"/>
                      </a:lnTo>
                      <a:lnTo>
                        <a:pt x="279" y="22"/>
                      </a:lnTo>
                      <a:lnTo>
                        <a:pt x="279" y="19"/>
                      </a:lnTo>
                      <a:lnTo>
                        <a:pt x="277" y="19"/>
                      </a:lnTo>
                      <a:lnTo>
                        <a:pt x="272" y="24"/>
                      </a:lnTo>
                      <a:lnTo>
                        <a:pt x="270" y="22"/>
                      </a:lnTo>
                      <a:lnTo>
                        <a:pt x="267" y="24"/>
                      </a:lnTo>
                      <a:lnTo>
                        <a:pt x="265" y="24"/>
                      </a:lnTo>
                      <a:lnTo>
                        <a:pt x="263" y="24"/>
                      </a:lnTo>
                      <a:lnTo>
                        <a:pt x="260" y="22"/>
                      </a:lnTo>
                      <a:lnTo>
                        <a:pt x="255" y="22"/>
                      </a:lnTo>
                      <a:lnTo>
                        <a:pt x="255" y="24"/>
                      </a:lnTo>
                      <a:lnTo>
                        <a:pt x="248" y="26"/>
                      </a:lnTo>
                      <a:lnTo>
                        <a:pt x="246" y="26"/>
                      </a:lnTo>
                      <a:lnTo>
                        <a:pt x="246" y="33"/>
                      </a:lnTo>
                      <a:lnTo>
                        <a:pt x="248" y="33"/>
                      </a:lnTo>
                      <a:lnTo>
                        <a:pt x="248" y="36"/>
                      </a:lnTo>
                      <a:lnTo>
                        <a:pt x="244" y="36"/>
                      </a:lnTo>
                      <a:lnTo>
                        <a:pt x="246" y="38"/>
                      </a:lnTo>
                      <a:lnTo>
                        <a:pt x="246" y="41"/>
                      </a:lnTo>
                      <a:lnTo>
                        <a:pt x="244" y="45"/>
                      </a:lnTo>
                      <a:lnTo>
                        <a:pt x="246" y="41"/>
                      </a:lnTo>
                      <a:lnTo>
                        <a:pt x="244" y="36"/>
                      </a:lnTo>
                      <a:lnTo>
                        <a:pt x="241" y="36"/>
                      </a:lnTo>
                      <a:lnTo>
                        <a:pt x="246" y="33"/>
                      </a:lnTo>
                      <a:lnTo>
                        <a:pt x="244" y="33"/>
                      </a:lnTo>
                      <a:lnTo>
                        <a:pt x="246" y="33"/>
                      </a:lnTo>
                      <a:lnTo>
                        <a:pt x="244" y="31"/>
                      </a:lnTo>
                      <a:lnTo>
                        <a:pt x="246" y="26"/>
                      </a:lnTo>
                      <a:lnTo>
                        <a:pt x="244" y="29"/>
                      </a:lnTo>
                      <a:lnTo>
                        <a:pt x="241" y="29"/>
                      </a:lnTo>
                      <a:lnTo>
                        <a:pt x="236" y="29"/>
                      </a:lnTo>
                      <a:lnTo>
                        <a:pt x="234" y="29"/>
                      </a:lnTo>
                      <a:lnTo>
                        <a:pt x="234" y="26"/>
                      </a:lnTo>
                      <a:lnTo>
                        <a:pt x="227" y="24"/>
                      </a:lnTo>
                      <a:lnTo>
                        <a:pt x="222" y="26"/>
                      </a:lnTo>
                      <a:lnTo>
                        <a:pt x="222" y="22"/>
                      </a:lnTo>
                      <a:lnTo>
                        <a:pt x="220" y="22"/>
                      </a:lnTo>
                      <a:lnTo>
                        <a:pt x="220" y="24"/>
                      </a:lnTo>
                      <a:lnTo>
                        <a:pt x="217" y="19"/>
                      </a:lnTo>
                      <a:lnTo>
                        <a:pt x="215" y="22"/>
                      </a:lnTo>
                      <a:lnTo>
                        <a:pt x="213" y="19"/>
                      </a:lnTo>
                      <a:lnTo>
                        <a:pt x="210" y="17"/>
                      </a:lnTo>
                      <a:lnTo>
                        <a:pt x="210" y="19"/>
                      </a:lnTo>
                      <a:lnTo>
                        <a:pt x="208" y="22"/>
                      </a:lnTo>
                      <a:lnTo>
                        <a:pt x="198" y="24"/>
                      </a:lnTo>
                      <a:lnTo>
                        <a:pt x="196" y="26"/>
                      </a:lnTo>
                      <a:lnTo>
                        <a:pt x="191" y="26"/>
                      </a:lnTo>
                      <a:lnTo>
                        <a:pt x="186" y="29"/>
                      </a:lnTo>
                      <a:lnTo>
                        <a:pt x="182" y="29"/>
                      </a:lnTo>
                      <a:lnTo>
                        <a:pt x="182" y="26"/>
                      </a:lnTo>
                      <a:lnTo>
                        <a:pt x="177" y="26"/>
                      </a:lnTo>
                      <a:lnTo>
                        <a:pt x="174" y="26"/>
                      </a:lnTo>
                      <a:lnTo>
                        <a:pt x="172" y="26"/>
                      </a:lnTo>
                      <a:lnTo>
                        <a:pt x="170" y="29"/>
                      </a:lnTo>
                      <a:lnTo>
                        <a:pt x="160" y="22"/>
                      </a:lnTo>
                      <a:lnTo>
                        <a:pt x="160" y="29"/>
                      </a:lnTo>
                      <a:lnTo>
                        <a:pt x="153" y="26"/>
                      </a:lnTo>
                      <a:lnTo>
                        <a:pt x="151" y="29"/>
                      </a:lnTo>
                      <a:lnTo>
                        <a:pt x="146" y="26"/>
                      </a:lnTo>
                      <a:lnTo>
                        <a:pt x="146" y="29"/>
                      </a:lnTo>
                      <a:lnTo>
                        <a:pt x="143" y="26"/>
                      </a:lnTo>
                      <a:lnTo>
                        <a:pt x="141" y="26"/>
                      </a:lnTo>
                      <a:lnTo>
                        <a:pt x="139" y="24"/>
                      </a:lnTo>
                      <a:lnTo>
                        <a:pt x="134" y="26"/>
                      </a:lnTo>
                      <a:lnTo>
                        <a:pt x="131" y="24"/>
                      </a:lnTo>
                      <a:lnTo>
                        <a:pt x="131" y="22"/>
                      </a:lnTo>
                      <a:lnTo>
                        <a:pt x="127" y="22"/>
                      </a:lnTo>
                      <a:lnTo>
                        <a:pt x="129" y="22"/>
                      </a:lnTo>
                      <a:lnTo>
                        <a:pt x="127" y="19"/>
                      </a:lnTo>
                      <a:lnTo>
                        <a:pt x="122" y="22"/>
                      </a:lnTo>
                      <a:lnTo>
                        <a:pt x="117" y="22"/>
                      </a:lnTo>
                      <a:lnTo>
                        <a:pt x="112" y="24"/>
                      </a:lnTo>
                      <a:lnTo>
                        <a:pt x="108" y="22"/>
                      </a:lnTo>
                      <a:lnTo>
                        <a:pt x="105" y="24"/>
                      </a:lnTo>
                      <a:lnTo>
                        <a:pt x="103" y="22"/>
                      </a:lnTo>
                      <a:lnTo>
                        <a:pt x="100" y="22"/>
                      </a:lnTo>
                      <a:lnTo>
                        <a:pt x="98" y="22"/>
                      </a:lnTo>
                      <a:lnTo>
                        <a:pt x="96" y="22"/>
                      </a:lnTo>
                      <a:lnTo>
                        <a:pt x="96" y="19"/>
                      </a:lnTo>
                      <a:lnTo>
                        <a:pt x="91" y="22"/>
                      </a:lnTo>
                      <a:lnTo>
                        <a:pt x="91" y="24"/>
                      </a:lnTo>
                      <a:lnTo>
                        <a:pt x="89" y="24"/>
                      </a:lnTo>
                      <a:lnTo>
                        <a:pt x="86" y="22"/>
                      </a:lnTo>
                      <a:lnTo>
                        <a:pt x="86" y="24"/>
                      </a:lnTo>
                      <a:lnTo>
                        <a:pt x="81" y="19"/>
                      </a:lnTo>
                      <a:lnTo>
                        <a:pt x="77" y="22"/>
                      </a:lnTo>
                      <a:lnTo>
                        <a:pt x="77" y="17"/>
                      </a:lnTo>
                      <a:lnTo>
                        <a:pt x="74" y="19"/>
                      </a:lnTo>
                      <a:lnTo>
                        <a:pt x="74" y="17"/>
                      </a:lnTo>
                      <a:lnTo>
                        <a:pt x="72" y="19"/>
                      </a:lnTo>
                      <a:lnTo>
                        <a:pt x="69" y="22"/>
                      </a:lnTo>
                      <a:lnTo>
                        <a:pt x="69" y="19"/>
                      </a:lnTo>
                      <a:lnTo>
                        <a:pt x="67" y="19"/>
                      </a:lnTo>
                      <a:lnTo>
                        <a:pt x="65" y="17"/>
                      </a:lnTo>
                      <a:lnTo>
                        <a:pt x="62" y="19"/>
                      </a:lnTo>
                      <a:lnTo>
                        <a:pt x="62" y="17"/>
                      </a:lnTo>
                      <a:lnTo>
                        <a:pt x="60" y="17"/>
                      </a:lnTo>
                      <a:lnTo>
                        <a:pt x="58" y="17"/>
                      </a:lnTo>
                      <a:lnTo>
                        <a:pt x="55" y="17"/>
                      </a:lnTo>
                      <a:lnTo>
                        <a:pt x="55" y="19"/>
                      </a:lnTo>
                      <a:lnTo>
                        <a:pt x="53" y="17"/>
                      </a:lnTo>
                      <a:lnTo>
                        <a:pt x="53" y="19"/>
                      </a:lnTo>
                      <a:lnTo>
                        <a:pt x="50" y="19"/>
                      </a:lnTo>
                      <a:lnTo>
                        <a:pt x="48" y="22"/>
                      </a:lnTo>
                      <a:lnTo>
                        <a:pt x="43" y="22"/>
                      </a:lnTo>
                      <a:lnTo>
                        <a:pt x="38" y="22"/>
                      </a:lnTo>
                      <a:lnTo>
                        <a:pt x="38" y="19"/>
                      </a:lnTo>
                      <a:lnTo>
                        <a:pt x="38" y="22"/>
                      </a:lnTo>
                      <a:lnTo>
                        <a:pt x="36" y="24"/>
                      </a:lnTo>
                      <a:lnTo>
                        <a:pt x="38" y="29"/>
                      </a:lnTo>
                      <a:lnTo>
                        <a:pt x="41" y="29"/>
                      </a:lnTo>
                      <a:lnTo>
                        <a:pt x="38" y="29"/>
                      </a:lnTo>
                      <a:lnTo>
                        <a:pt x="36" y="29"/>
                      </a:lnTo>
                      <a:lnTo>
                        <a:pt x="34" y="36"/>
                      </a:lnTo>
                      <a:lnTo>
                        <a:pt x="34" y="38"/>
                      </a:lnTo>
                      <a:lnTo>
                        <a:pt x="36" y="38"/>
                      </a:lnTo>
                      <a:lnTo>
                        <a:pt x="34" y="38"/>
                      </a:lnTo>
                      <a:lnTo>
                        <a:pt x="31" y="43"/>
                      </a:lnTo>
                    </a:path>
                  </a:pathLst>
                </a:custGeom>
                <a:solidFill>
                  <a:schemeClr val="accent6"/>
                </a:solidFill>
                <a:ln w="3175">
                  <a:solidFill>
                    <a:schemeClr val="tx1">
                      <a:lumMod val="50000"/>
                      <a:lumOff val="50000"/>
                    </a:schemeClr>
                  </a:solidFill>
                  <a:round/>
                  <a:headEnd/>
                  <a:tailEnd/>
                </a:ln>
              </xdr:spPr>
            </xdr:sp>
            <xdr:sp macro="" textlink="">
              <xdr:nvSpPr>
                <xdr:cNvPr id="38" name="Freeform 48"/>
                <xdr:cNvSpPr>
                  <a:spLocks noEditPoints="1"/>
                </xdr:cNvSpPr>
              </xdr:nvSpPr>
              <xdr:spPr bwMode="auto">
                <a:xfrm>
                  <a:off x="3090487" y="13257978"/>
                  <a:ext cx="690286" cy="705415"/>
                </a:xfrm>
                <a:custGeom>
                  <a:avLst/>
                  <a:gdLst>
                    <a:gd name="T0" fmla="*/ 2179 w 563"/>
                    <a:gd name="T1" fmla="*/ 1234 h 601"/>
                    <a:gd name="T2" fmla="*/ 2089 w 563"/>
                    <a:gd name="T3" fmla="*/ 1419 h 601"/>
                    <a:gd name="T4" fmla="*/ 2302 w 563"/>
                    <a:gd name="T5" fmla="*/ 1509 h 601"/>
                    <a:gd name="T6" fmla="*/ 2371 w 563"/>
                    <a:gd name="T7" fmla="*/ 1722 h 601"/>
                    <a:gd name="T8" fmla="*/ 2114 w 563"/>
                    <a:gd name="T9" fmla="*/ 1957 h 601"/>
                    <a:gd name="T10" fmla="*/ 1936 w 563"/>
                    <a:gd name="T11" fmla="*/ 2060 h 601"/>
                    <a:gd name="T12" fmla="*/ 1697 w 563"/>
                    <a:gd name="T13" fmla="*/ 2222 h 601"/>
                    <a:gd name="T14" fmla="*/ 1464 w 563"/>
                    <a:gd name="T15" fmla="*/ 2145 h 601"/>
                    <a:gd name="T16" fmla="*/ 1129 w 563"/>
                    <a:gd name="T17" fmla="*/ 2207 h 601"/>
                    <a:gd name="T18" fmla="*/ 1072 w 563"/>
                    <a:gd name="T19" fmla="*/ 1980 h 601"/>
                    <a:gd name="T20" fmla="*/ 816 w 563"/>
                    <a:gd name="T21" fmla="*/ 1884 h 601"/>
                    <a:gd name="T22" fmla="*/ 393 w 563"/>
                    <a:gd name="T23" fmla="*/ 2054 h 601"/>
                    <a:gd name="T24" fmla="*/ 305 w 563"/>
                    <a:gd name="T25" fmla="*/ 1884 h 601"/>
                    <a:gd name="T26" fmla="*/ 376 w 563"/>
                    <a:gd name="T27" fmla="*/ 1785 h 601"/>
                    <a:gd name="T28" fmla="*/ 487 w 563"/>
                    <a:gd name="T29" fmla="*/ 1697 h 601"/>
                    <a:gd name="T30" fmla="*/ 566 w 563"/>
                    <a:gd name="T31" fmla="*/ 1588 h 601"/>
                    <a:gd name="T32" fmla="*/ 406 w 563"/>
                    <a:gd name="T33" fmla="*/ 1672 h 601"/>
                    <a:gd name="T34" fmla="*/ 406 w 563"/>
                    <a:gd name="T35" fmla="*/ 1583 h 601"/>
                    <a:gd name="T36" fmla="*/ 487 w 563"/>
                    <a:gd name="T37" fmla="*/ 1500 h 601"/>
                    <a:gd name="T38" fmla="*/ 305 w 563"/>
                    <a:gd name="T39" fmla="*/ 1446 h 601"/>
                    <a:gd name="T40" fmla="*/ 393 w 563"/>
                    <a:gd name="T41" fmla="*/ 1446 h 601"/>
                    <a:gd name="T42" fmla="*/ 423 w 563"/>
                    <a:gd name="T43" fmla="*/ 1330 h 601"/>
                    <a:gd name="T44" fmla="*/ 474 w 563"/>
                    <a:gd name="T45" fmla="*/ 1234 h 601"/>
                    <a:gd name="T46" fmla="*/ 376 w 563"/>
                    <a:gd name="T47" fmla="*/ 1243 h 601"/>
                    <a:gd name="T48" fmla="*/ 183 w 563"/>
                    <a:gd name="T49" fmla="*/ 1305 h 601"/>
                    <a:gd name="T50" fmla="*/ 293 w 563"/>
                    <a:gd name="T51" fmla="*/ 1115 h 601"/>
                    <a:gd name="T52" fmla="*/ 393 w 563"/>
                    <a:gd name="T53" fmla="*/ 1019 h 601"/>
                    <a:gd name="T54" fmla="*/ 248 w 563"/>
                    <a:gd name="T55" fmla="*/ 1047 h 601"/>
                    <a:gd name="T56" fmla="*/ 154 w 563"/>
                    <a:gd name="T57" fmla="*/ 990 h 601"/>
                    <a:gd name="T58" fmla="*/ 64 w 563"/>
                    <a:gd name="T59" fmla="*/ 894 h 601"/>
                    <a:gd name="T60" fmla="*/ 29 w 563"/>
                    <a:gd name="T61" fmla="*/ 794 h 601"/>
                    <a:gd name="T62" fmla="*/ 131 w 563"/>
                    <a:gd name="T63" fmla="*/ 705 h 601"/>
                    <a:gd name="T64" fmla="*/ 113 w 563"/>
                    <a:gd name="T65" fmla="*/ 626 h 601"/>
                    <a:gd name="T66" fmla="*/ 233 w 563"/>
                    <a:gd name="T67" fmla="*/ 613 h 601"/>
                    <a:gd name="T68" fmla="*/ 356 w 563"/>
                    <a:gd name="T69" fmla="*/ 500 h 601"/>
                    <a:gd name="T70" fmla="*/ 510 w 563"/>
                    <a:gd name="T71" fmla="*/ 466 h 601"/>
                    <a:gd name="T72" fmla="*/ 720 w 563"/>
                    <a:gd name="T73" fmla="*/ 490 h 601"/>
                    <a:gd name="T74" fmla="*/ 888 w 563"/>
                    <a:gd name="T75" fmla="*/ 440 h 601"/>
                    <a:gd name="T76" fmla="*/ 940 w 563"/>
                    <a:gd name="T77" fmla="*/ 419 h 601"/>
                    <a:gd name="T78" fmla="*/ 1072 w 563"/>
                    <a:gd name="T79" fmla="*/ 490 h 601"/>
                    <a:gd name="T80" fmla="*/ 1077 w 563"/>
                    <a:gd name="T81" fmla="*/ 383 h 601"/>
                    <a:gd name="T82" fmla="*/ 1090 w 563"/>
                    <a:gd name="T83" fmla="*/ 336 h 601"/>
                    <a:gd name="T84" fmla="*/ 1061 w 563"/>
                    <a:gd name="T85" fmla="*/ 322 h 601"/>
                    <a:gd name="T86" fmla="*/ 963 w 563"/>
                    <a:gd name="T87" fmla="*/ 284 h 601"/>
                    <a:gd name="T88" fmla="*/ 1090 w 563"/>
                    <a:gd name="T89" fmla="*/ 181 h 601"/>
                    <a:gd name="T90" fmla="*/ 1232 w 563"/>
                    <a:gd name="T91" fmla="*/ 150 h 601"/>
                    <a:gd name="T92" fmla="*/ 1375 w 563"/>
                    <a:gd name="T93" fmla="*/ 2 h 601"/>
                    <a:gd name="T94" fmla="*/ 1385 w 563"/>
                    <a:gd name="T95" fmla="*/ 125 h 601"/>
                    <a:gd name="T96" fmla="*/ 1445 w 563"/>
                    <a:gd name="T97" fmla="*/ 77 h 601"/>
                    <a:gd name="T98" fmla="*/ 1567 w 563"/>
                    <a:gd name="T99" fmla="*/ 77 h 601"/>
                    <a:gd name="T100" fmla="*/ 1637 w 563"/>
                    <a:gd name="T101" fmla="*/ 108 h 601"/>
                    <a:gd name="T102" fmla="*/ 1697 w 563"/>
                    <a:gd name="T103" fmla="*/ 71 h 601"/>
                    <a:gd name="T104" fmla="*/ 1899 w 563"/>
                    <a:gd name="T105" fmla="*/ 196 h 601"/>
                    <a:gd name="T106" fmla="*/ 2143 w 563"/>
                    <a:gd name="T107" fmla="*/ 294 h 601"/>
                    <a:gd name="T108" fmla="*/ 2059 w 563"/>
                    <a:gd name="T109" fmla="*/ 427 h 601"/>
                    <a:gd name="T110" fmla="*/ 2119 w 563"/>
                    <a:gd name="T111" fmla="*/ 613 h 601"/>
                    <a:gd name="T112" fmla="*/ 2279 w 563"/>
                    <a:gd name="T113" fmla="*/ 747 h 601"/>
                    <a:gd name="T114" fmla="*/ 2213 w 563"/>
                    <a:gd name="T115" fmla="*/ 865 h 601"/>
                    <a:gd name="T116" fmla="*/ 2254 w 563"/>
                    <a:gd name="T117" fmla="*/ 938 h 601"/>
                    <a:gd name="T118" fmla="*/ 454 w 563"/>
                    <a:gd name="T119" fmla="*/ 1266 h 601"/>
                    <a:gd name="T120" fmla="*/ 376 w 563"/>
                    <a:gd name="T121" fmla="*/ 1355 h 601"/>
                    <a:gd name="T122" fmla="*/ 281 w 563"/>
                    <a:gd name="T123" fmla="*/ 1555 h 601"/>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563" h="601">
                      <a:moveTo>
                        <a:pt x="551" y="274"/>
                      </a:moveTo>
                      <a:lnTo>
                        <a:pt x="544" y="274"/>
                      </a:lnTo>
                      <a:lnTo>
                        <a:pt x="551" y="286"/>
                      </a:lnTo>
                      <a:lnTo>
                        <a:pt x="546" y="286"/>
                      </a:lnTo>
                      <a:lnTo>
                        <a:pt x="546" y="284"/>
                      </a:lnTo>
                      <a:lnTo>
                        <a:pt x="549" y="284"/>
                      </a:lnTo>
                      <a:lnTo>
                        <a:pt x="539" y="286"/>
                      </a:lnTo>
                      <a:lnTo>
                        <a:pt x="544" y="295"/>
                      </a:lnTo>
                      <a:lnTo>
                        <a:pt x="544" y="298"/>
                      </a:lnTo>
                      <a:lnTo>
                        <a:pt x="546" y="300"/>
                      </a:lnTo>
                      <a:lnTo>
                        <a:pt x="539" y="307"/>
                      </a:lnTo>
                      <a:lnTo>
                        <a:pt x="539" y="312"/>
                      </a:lnTo>
                      <a:lnTo>
                        <a:pt x="535" y="315"/>
                      </a:lnTo>
                      <a:lnTo>
                        <a:pt x="532" y="317"/>
                      </a:lnTo>
                      <a:lnTo>
                        <a:pt x="523" y="324"/>
                      </a:lnTo>
                      <a:lnTo>
                        <a:pt x="520" y="324"/>
                      </a:lnTo>
                      <a:lnTo>
                        <a:pt x="518" y="319"/>
                      </a:lnTo>
                      <a:lnTo>
                        <a:pt x="515" y="322"/>
                      </a:lnTo>
                      <a:lnTo>
                        <a:pt x="515" y="324"/>
                      </a:lnTo>
                      <a:lnTo>
                        <a:pt x="515" y="329"/>
                      </a:lnTo>
                      <a:lnTo>
                        <a:pt x="513" y="331"/>
                      </a:lnTo>
                      <a:lnTo>
                        <a:pt x="511" y="329"/>
                      </a:lnTo>
                      <a:lnTo>
                        <a:pt x="506" y="329"/>
                      </a:lnTo>
                      <a:lnTo>
                        <a:pt x="504" y="331"/>
                      </a:lnTo>
                      <a:lnTo>
                        <a:pt x="504" y="334"/>
                      </a:lnTo>
                      <a:lnTo>
                        <a:pt x="501" y="334"/>
                      </a:lnTo>
                      <a:lnTo>
                        <a:pt x="499" y="336"/>
                      </a:lnTo>
                      <a:lnTo>
                        <a:pt x="501" y="343"/>
                      </a:lnTo>
                      <a:lnTo>
                        <a:pt x="504" y="348"/>
                      </a:lnTo>
                      <a:lnTo>
                        <a:pt x="506" y="348"/>
                      </a:lnTo>
                      <a:lnTo>
                        <a:pt x="504" y="350"/>
                      </a:lnTo>
                      <a:lnTo>
                        <a:pt x="506" y="350"/>
                      </a:lnTo>
                      <a:lnTo>
                        <a:pt x="506" y="353"/>
                      </a:lnTo>
                      <a:lnTo>
                        <a:pt x="504" y="353"/>
                      </a:lnTo>
                      <a:lnTo>
                        <a:pt x="496" y="355"/>
                      </a:lnTo>
                      <a:lnTo>
                        <a:pt x="496" y="365"/>
                      </a:lnTo>
                      <a:lnTo>
                        <a:pt x="496" y="367"/>
                      </a:lnTo>
                      <a:lnTo>
                        <a:pt x="499" y="372"/>
                      </a:lnTo>
                      <a:lnTo>
                        <a:pt x="494" y="374"/>
                      </a:lnTo>
                      <a:lnTo>
                        <a:pt x="494" y="379"/>
                      </a:lnTo>
                      <a:lnTo>
                        <a:pt x="492" y="379"/>
                      </a:lnTo>
                      <a:lnTo>
                        <a:pt x="492" y="381"/>
                      </a:lnTo>
                      <a:lnTo>
                        <a:pt x="489" y="384"/>
                      </a:lnTo>
                      <a:lnTo>
                        <a:pt x="492" y="384"/>
                      </a:lnTo>
                      <a:lnTo>
                        <a:pt x="492" y="386"/>
                      </a:lnTo>
                      <a:lnTo>
                        <a:pt x="489" y="393"/>
                      </a:lnTo>
                      <a:lnTo>
                        <a:pt x="494" y="393"/>
                      </a:lnTo>
                      <a:lnTo>
                        <a:pt x="499" y="396"/>
                      </a:lnTo>
                      <a:lnTo>
                        <a:pt x="499" y="398"/>
                      </a:lnTo>
                      <a:lnTo>
                        <a:pt x="506" y="396"/>
                      </a:lnTo>
                      <a:lnTo>
                        <a:pt x="511" y="398"/>
                      </a:lnTo>
                      <a:lnTo>
                        <a:pt x="515" y="391"/>
                      </a:lnTo>
                      <a:lnTo>
                        <a:pt x="520" y="391"/>
                      </a:lnTo>
                      <a:lnTo>
                        <a:pt x="523" y="391"/>
                      </a:lnTo>
                      <a:lnTo>
                        <a:pt x="525" y="396"/>
                      </a:lnTo>
                      <a:lnTo>
                        <a:pt x="532" y="398"/>
                      </a:lnTo>
                      <a:lnTo>
                        <a:pt x="537" y="400"/>
                      </a:lnTo>
                      <a:lnTo>
                        <a:pt x="542" y="400"/>
                      </a:lnTo>
                      <a:lnTo>
                        <a:pt x="544" y="400"/>
                      </a:lnTo>
                      <a:lnTo>
                        <a:pt x="544" y="403"/>
                      </a:lnTo>
                      <a:lnTo>
                        <a:pt x="549" y="407"/>
                      </a:lnTo>
                      <a:lnTo>
                        <a:pt x="546" y="410"/>
                      </a:lnTo>
                      <a:lnTo>
                        <a:pt x="544" y="412"/>
                      </a:lnTo>
                      <a:lnTo>
                        <a:pt x="544" y="419"/>
                      </a:lnTo>
                      <a:lnTo>
                        <a:pt x="546" y="422"/>
                      </a:lnTo>
                      <a:lnTo>
                        <a:pt x="544" y="422"/>
                      </a:lnTo>
                      <a:lnTo>
                        <a:pt x="542" y="424"/>
                      </a:lnTo>
                      <a:lnTo>
                        <a:pt x="542" y="427"/>
                      </a:lnTo>
                      <a:lnTo>
                        <a:pt x="539" y="427"/>
                      </a:lnTo>
                      <a:lnTo>
                        <a:pt x="544" y="434"/>
                      </a:lnTo>
                      <a:lnTo>
                        <a:pt x="549" y="434"/>
                      </a:lnTo>
                      <a:lnTo>
                        <a:pt x="554" y="436"/>
                      </a:lnTo>
                      <a:lnTo>
                        <a:pt x="556" y="438"/>
                      </a:lnTo>
                      <a:lnTo>
                        <a:pt x="558" y="438"/>
                      </a:lnTo>
                      <a:lnTo>
                        <a:pt x="563" y="441"/>
                      </a:lnTo>
                      <a:lnTo>
                        <a:pt x="561" y="450"/>
                      </a:lnTo>
                      <a:lnTo>
                        <a:pt x="563" y="455"/>
                      </a:lnTo>
                      <a:lnTo>
                        <a:pt x="561" y="453"/>
                      </a:lnTo>
                      <a:lnTo>
                        <a:pt x="561" y="458"/>
                      </a:lnTo>
                      <a:lnTo>
                        <a:pt x="561" y="460"/>
                      </a:lnTo>
                      <a:lnTo>
                        <a:pt x="554" y="467"/>
                      </a:lnTo>
                      <a:lnTo>
                        <a:pt x="554" y="472"/>
                      </a:lnTo>
                      <a:lnTo>
                        <a:pt x="549" y="474"/>
                      </a:lnTo>
                      <a:lnTo>
                        <a:pt x="546" y="477"/>
                      </a:lnTo>
                      <a:lnTo>
                        <a:pt x="549" y="484"/>
                      </a:lnTo>
                      <a:lnTo>
                        <a:pt x="546" y="486"/>
                      </a:lnTo>
                      <a:lnTo>
                        <a:pt x="546" y="484"/>
                      </a:lnTo>
                      <a:lnTo>
                        <a:pt x="537" y="479"/>
                      </a:lnTo>
                      <a:lnTo>
                        <a:pt x="530" y="481"/>
                      </a:lnTo>
                      <a:lnTo>
                        <a:pt x="525" y="486"/>
                      </a:lnTo>
                      <a:lnTo>
                        <a:pt x="525" y="489"/>
                      </a:lnTo>
                      <a:lnTo>
                        <a:pt x="523" y="491"/>
                      </a:lnTo>
                      <a:lnTo>
                        <a:pt x="520" y="491"/>
                      </a:lnTo>
                      <a:lnTo>
                        <a:pt x="513" y="496"/>
                      </a:lnTo>
                      <a:lnTo>
                        <a:pt x="513" y="505"/>
                      </a:lnTo>
                      <a:lnTo>
                        <a:pt x="511" y="508"/>
                      </a:lnTo>
                      <a:lnTo>
                        <a:pt x="501" y="510"/>
                      </a:lnTo>
                      <a:lnTo>
                        <a:pt x="501" y="517"/>
                      </a:lnTo>
                      <a:lnTo>
                        <a:pt x="499" y="517"/>
                      </a:lnTo>
                      <a:lnTo>
                        <a:pt x="499" y="522"/>
                      </a:lnTo>
                      <a:lnTo>
                        <a:pt x="494" y="522"/>
                      </a:lnTo>
                      <a:lnTo>
                        <a:pt x="492" y="524"/>
                      </a:lnTo>
                      <a:lnTo>
                        <a:pt x="492" y="529"/>
                      </a:lnTo>
                      <a:lnTo>
                        <a:pt x="496" y="531"/>
                      </a:lnTo>
                      <a:lnTo>
                        <a:pt x="506" y="531"/>
                      </a:lnTo>
                      <a:lnTo>
                        <a:pt x="506" y="536"/>
                      </a:lnTo>
                      <a:lnTo>
                        <a:pt x="508" y="539"/>
                      </a:lnTo>
                      <a:lnTo>
                        <a:pt x="501" y="550"/>
                      </a:lnTo>
                      <a:lnTo>
                        <a:pt x="501" y="555"/>
                      </a:lnTo>
                      <a:lnTo>
                        <a:pt x="496" y="562"/>
                      </a:lnTo>
                      <a:lnTo>
                        <a:pt x="489" y="562"/>
                      </a:lnTo>
                      <a:lnTo>
                        <a:pt x="487" y="560"/>
                      </a:lnTo>
                      <a:lnTo>
                        <a:pt x="487" y="562"/>
                      </a:lnTo>
                      <a:lnTo>
                        <a:pt x="480" y="560"/>
                      </a:lnTo>
                      <a:lnTo>
                        <a:pt x="477" y="555"/>
                      </a:lnTo>
                      <a:lnTo>
                        <a:pt x="470" y="550"/>
                      </a:lnTo>
                      <a:lnTo>
                        <a:pt x="465" y="548"/>
                      </a:lnTo>
                      <a:lnTo>
                        <a:pt x="465" y="550"/>
                      </a:lnTo>
                      <a:lnTo>
                        <a:pt x="463" y="553"/>
                      </a:lnTo>
                      <a:lnTo>
                        <a:pt x="458" y="550"/>
                      </a:lnTo>
                      <a:lnTo>
                        <a:pt x="456" y="553"/>
                      </a:lnTo>
                      <a:lnTo>
                        <a:pt x="456" y="560"/>
                      </a:lnTo>
                      <a:lnTo>
                        <a:pt x="456" y="562"/>
                      </a:lnTo>
                      <a:lnTo>
                        <a:pt x="458" y="570"/>
                      </a:lnTo>
                      <a:lnTo>
                        <a:pt x="456" y="572"/>
                      </a:lnTo>
                      <a:lnTo>
                        <a:pt x="456" y="577"/>
                      </a:lnTo>
                      <a:lnTo>
                        <a:pt x="451" y="581"/>
                      </a:lnTo>
                      <a:lnTo>
                        <a:pt x="449" y="581"/>
                      </a:lnTo>
                      <a:lnTo>
                        <a:pt x="444" y="584"/>
                      </a:lnTo>
                      <a:lnTo>
                        <a:pt x="439" y="584"/>
                      </a:lnTo>
                      <a:lnTo>
                        <a:pt x="425" y="591"/>
                      </a:lnTo>
                      <a:lnTo>
                        <a:pt x="420" y="591"/>
                      </a:lnTo>
                      <a:lnTo>
                        <a:pt x="415" y="591"/>
                      </a:lnTo>
                      <a:lnTo>
                        <a:pt x="413" y="589"/>
                      </a:lnTo>
                      <a:lnTo>
                        <a:pt x="408" y="591"/>
                      </a:lnTo>
                      <a:lnTo>
                        <a:pt x="406" y="596"/>
                      </a:lnTo>
                      <a:lnTo>
                        <a:pt x="399" y="601"/>
                      </a:lnTo>
                      <a:lnTo>
                        <a:pt x="401" y="598"/>
                      </a:lnTo>
                      <a:lnTo>
                        <a:pt x="399" y="596"/>
                      </a:lnTo>
                      <a:lnTo>
                        <a:pt x="401" y="593"/>
                      </a:lnTo>
                      <a:lnTo>
                        <a:pt x="394" y="589"/>
                      </a:lnTo>
                      <a:lnTo>
                        <a:pt x="396" y="586"/>
                      </a:lnTo>
                      <a:lnTo>
                        <a:pt x="394" y="584"/>
                      </a:lnTo>
                      <a:lnTo>
                        <a:pt x="387" y="584"/>
                      </a:lnTo>
                      <a:lnTo>
                        <a:pt x="387" y="581"/>
                      </a:lnTo>
                      <a:lnTo>
                        <a:pt x="380" y="581"/>
                      </a:lnTo>
                      <a:lnTo>
                        <a:pt x="382" y="586"/>
                      </a:lnTo>
                      <a:lnTo>
                        <a:pt x="380" y="589"/>
                      </a:lnTo>
                      <a:lnTo>
                        <a:pt x="365" y="591"/>
                      </a:lnTo>
                      <a:lnTo>
                        <a:pt x="360" y="591"/>
                      </a:lnTo>
                      <a:lnTo>
                        <a:pt x="358" y="591"/>
                      </a:lnTo>
                      <a:lnTo>
                        <a:pt x="358" y="589"/>
                      </a:lnTo>
                      <a:lnTo>
                        <a:pt x="360" y="581"/>
                      </a:lnTo>
                      <a:lnTo>
                        <a:pt x="365" y="579"/>
                      </a:lnTo>
                      <a:lnTo>
                        <a:pt x="365" y="577"/>
                      </a:lnTo>
                      <a:lnTo>
                        <a:pt x="360" y="577"/>
                      </a:lnTo>
                      <a:lnTo>
                        <a:pt x="358" y="574"/>
                      </a:lnTo>
                      <a:lnTo>
                        <a:pt x="356" y="577"/>
                      </a:lnTo>
                      <a:lnTo>
                        <a:pt x="349" y="574"/>
                      </a:lnTo>
                      <a:lnTo>
                        <a:pt x="346" y="572"/>
                      </a:lnTo>
                      <a:lnTo>
                        <a:pt x="344" y="572"/>
                      </a:lnTo>
                      <a:lnTo>
                        <a:pt x="339" y="567"/>
                      </a:lnTo>
                      <a:lnTo>
                        <a:pt x="332" y="570"/>
                      </a:lnTo>
                      <a:lnTo>
                        <a:pt x="325" y="570"/>
                      </a:lnTo>
                      <a:lnTo>
                        <a:pt x="318" y="572"/>
                      </a:lnTo>
                      <a:lnTo>
                        <a:pt x="306" y="572"/>
                      </a:lnTo>
                      <a:lnTo>
                        <a:pt x="306" y="579"/>
                      </a:lnTo>
                      <a:lnTo>
                        <a:pt x="301" y="579"/>
                      </a:lnTo>
                      <a:lnTo>
                        <a:pt x="298" y="581"/>
                      </a:lnTo>
                      <a:lnTo>
                        <a:pt x="296" y="579"/>
                      </a:lnTo>
                      <a:lnTo>
                        <a:pt x="298" y="572"/>
                      </a:lnTo>
                      <a:lnTo>
                        <a:pt x="298" y="562"/>
                      </a:lnTo>
                      <a:lnTo>
                        <a:pt x="296" y="558"/>
                      </a:lnTo>
                      <a:lnTo>
                        <a:pt x="294" y="560"/>
                      </a:lnTo>
                      <a:lnTo>
                        <a:pt x="291" y="565"/>
                      </a:lnTo>
                      <a:lnTo>
                        <a:pt x="289" y="572"/>
                      </a:lnTo>
                      <a:lnTo>
                        <a:pt x="284" y="574"/>
                      </a:lnTo>
                      <a:lnTo>
                        <a:pt x="277" y="574"/>
                      </a:lnTo>
                      <a:lnTo>
                        <a:pt x="275" y="574"/>
                      </a:lnTo>
                      <a:lnTo>
                        <a:pt x="267" y="589"/>
                      </a:lnTo>
                      <a:lnTo>
                        <a:pt x="263" y="586"/>
                      </a:lnTo>
                      <a:lnTo>
                        <a:pt x="255" y="591"/>
                      </a:lnTo>
                      <a:lnTo>
                        <a:pt x="248" y="593"/>
                      </a:lnTo>
                      <a:lnTo>
                        <a:pt x="244" y="591"/>
                      </a:lnTo>
                      <a:lnTo>
                        <a:pt x="241" y="591"/>
                      </a:lnTo>
                      <a:lnTo>
                        <a:pt x="232" y="589"/>
                      </a:lnTo>
                      <a:lnTo>
                        <a:pt x="234" y="577"/>
                      </a:lnTo>
                      <a:lnTo>
                        <a:pt x="234" y="572"/>
                      </a:lnTo>
                      <a:lnTo>
                        <a:pt x="232" y="570"/>
                      </a:lnTo>
                      <a:lnTo>
                        <a:pt x="227" y="572"/>
                      </a:lnTo>
                      <a:lnTo>
                        <a:pt x="227" y="567"/>
                      </a:lnTo>
                      <a:lnTo>
                        <a:pt x="222" y="562"/>
                      </a:lnTo>
                      <a:lnTo>
                        <a:pt x="222" y="558"/>
                      </a:lnTo>
                      <a:lnTo>
                        <a:pt x="227" y="550"/>
                      </a:lnTo>
                      <a:lnTo>
                        <a:pt x="232" y="546"/>
                      </a:lnTo>
                      <a:lnTo>
                        <a:pt x="236" y="539"/>
                      </a:lnTo>
                      <a:lnTo>
                        <a:pt x="241" y="536"/>
                      </a:lnTo>
                      <a:lnTo>
                        <a:pt x="244" y="531"/>
                      </a:lnTo>
                      <a:lnTo>
                        <a:pt x="248" y="534"/>
                      </a:lnTo>
                      <a:lnTo>
                        <a:pt x="253" y="529"/>
                      </a:lnTo>
                      <a:lnTo>
                        <a:pt x="255" y="522"/>
                      </a:lnTo>
                      <a:lnTo>
                        <a:pt x="253" y="512"/>
                      </a:lnTo>
                      <a:lnTo>
                        <a:pt x="248" y="510"/>
                      </a:lnTo>
                      <a:lnTo>
                        <a:pt x="246" y="508"/>
                      </a:lnTo>
                      <a:lnTo>
                        <a:pt x="244" y="510"/>
                      </a:lnTo>
                      <a:lnTo>
                        <a:pt x="241" y="510"/>
                      </a:lnTo>
                      <a:lnTo>
                        <a:pt x="234" y="512"/>
                      </a:lnTo>
                      <a:lnTo>
                        <a:pt x="232" y="493"/>
                      </a:lnTo>
                      <a:lnTo>
                        <a:pt x="234" y="489"/>
                      </a:lnTo>
                      <a:lnTo>
                        <a:pt x="232" y="486"/>
                      </a:lnTo>
                      <a:lnTo>
                        <a:pt x="229" y="491"/>
                      </a:lnTo>
                      <a:lnTo>
                        <a:pt x="224" y="493"/>
                      </a:lnTo>
                      <a:lnTo>
                        <a:pt x="220" y="491"/>
                      </a:lnTo>
                      <a:lnTo>
                        <a:pt x="217" y="491"/>
                      </a:lnTo>
                      <a:lnTo>
                        <a:pt x="217" y="496"/>
                      </a:lnTo>
                      <a:lnTo>
                        <a:pt x="213" y="493"/>
                      </a:lnTo>
                      <a:lnTo>
                        <a:pt x="208" y="500"/>
                      </a:lnTo>
                      <a:lnTo>
                        <a:pt x="203" y="500"/>
                      </a:lnTo>
                      <a:lnTo>
                        <a:pt x="198" y="505"/>
                      </a:lnTo>
                      <a:lnTo>
                        <a:pt x="193" y="503"/>
                      </a:lnTo>
                      <a:lnTo>
                        <a:pt x="189" y="508"/>
                      </a:lnTo>
                      <a:lnTo>
                        <a:pt x="184" y="505"/>
                      </a:lnTo>
                      <a:lnTo>
                        <a:pt x="177" y="508"/>
                      </a:lnTo>
                      <a:lnTo>
                        <a:pt x="174" y="505"/>
                      </a:lnTo>
                      <a:lnTo>
                        <a:pt x="158" y="505"/>
                      </a:lnTo>
                      <a:lnTo>
                        <a:pt x="155" y="505"/>
                      </a:lnTo>
                      <a:lnTo>
                        <a:pt x="158" y="503"/>
                      </a:lnTo>
                      <a:lnTo>
                        <a:pt x="155" y="505"/>
                      </a:lnTo>
                      <a:lnTo>
                        <a:pt x="155" y="508"/>
                      </a:lnTo>
                      <a:lnTo>
                        <a:pt x="151" y="512"/>
                      </a:lnTo>
                      <a:lnTo>
                        <a:pt x="143" y="512"/>
                      </a:lnTo>
                      <a:lnTo>
                        <a:pt x="141" y="510"/>
                      </a:lnTo>
                      <a:lnTo>
                        <a:pt x="131" y="510"/>
                      </a:lnTo>
                      <a:lnTo>
                        <a:pt x="127" y="517"/>
                      </a:lnTo>
                      <a:lnTo>
                        <a:pt x="124" y="524"/>
                      </a:lnTo>
                      <a:lnTo>
                        <a:pt x="120" y="529"/>
                      </a:lnTo>
                      <a:lnTo>
                        <a:pt x="110" y="531"/>
                      </a:lnTo>
                      <a:lnTo>
                        <a:pt x="103" y="536"/>
                      </a:lnTo>
                      <a:lnTo>
                        <a:pt x="103" y="543"/>
                      </a:lnTo>
                      <a:lnTo>
                        <a:pt x="93" y="548"/>
                      </a:lnTo>
                      <a:lnTo>
                        <a:pt x="91" y="548"/>
                      </a:lnTo>
                      <a:lnTo>
                        <a:pt x="81" y="550"/>
                      </a:lnTo>
                      <a:lnTo>
                        <a:pt x="79" y="558"/>
                      </a:lnTo>
                      <a:lnTo>
                        <a:pt x="74" y="562"/>
                      </a:lnTo>
                      <a:lnTo>
                        <a:pt x="72" y="558"/>
                      </a:lnTo>
                      <a:lnTo>
                        <a:pt x="72" y="553"/>
                      </a:lnTo>
                      <a:lnTo>
                        <a:pt x="74" y="553"/>
                      </a:lnTo>
                      <a:lnTo>
                        <a:pt x="72" y="553"/>
                      </a:lnTo>
                      <a:lnTo>
                        <a:pt x="74" y="550"/>
                      </a:lnTo>
                      <a:lnTo>
                        <a:pt x="72" y="548"/>
                      </a:lnTo>
                      <a:lnTo>
                        <a:pt x="72" y="529"/>
                      </a:lnTo>
                      <a:lnTo>
                        <a:pt x="74" y="524"/>
                      </a:lnTo>
                      <a:lnTo>
                        <a:pt x="77" y="522"/>
                      </a:lnTo>
                      <a:lnTo>
                        <a:pt x="74" y="522"/>
                      </a:lnTo>
                      <a:lnTo>
                        <a:pt x="74" y="515"/>
                      </a:lnTo>
                      <a:lnTo>
                        <a:pt x="77" y="510"/>
                      </a:lnTo>
                      <a:lnTo>
                        <a:pt x="74" y="510"/>
                      </a:lnTo>
                      <a:lnTo>
                        <a:pt x="74" y="508"/>
                      </a:lnTo>
                      <a:lnTo>
                        <a:pt x="74" y="505"/>
                      </a:lnTo>
                      <a:lnTo>
                        <a:pt x="72" y="503"/>
                      </a:lnTo>
                      <a:lnTo>
                        <a:pt x="72" y="500"/>
                      </a:lnTo>
                      <a:lnTo>
                        <a:pt x="74" y="498"/>
                      </a:lnTo>
                      <a:lnTo>
                        <a:pt x="72" y="489"/>
                      </a:lnTo>
                      <a:lnTo>
                        <a:pt x="77" y="489"/>
                      </a:lnTo>
                      <a:lnTo>
                        <a:pt x="81" y="486"/>
                      </a:lnTo>
                      <a:lnTo>
                        <a:pt x="84" y="486"/>
                      </a:lnTo>
                      <a:lnTo>
                        <a:pt x="84" y="484"/>
                      </a:lnTo>
                      <a:lnTo>
                        <a:pt x="86" y="486"/>
                      </a:lnTo>
                      <a:lnTo>
                        <a:pt x="84" y="486"/>
                      </a:lnTo>
                      <a:lnTo>
                        <a:pt x="89" y="489"/>
                      </a:lnTo>
                      <a:lnTo>
                        <a:pt x="91" y="486"/>
                      </a:lnTo>
                      <a:lnTo>
                        <a:pt x="91" y="489"/>
                      </a:lnTo>
                      <a:lnTo>
                        <a:pt x="96" y="491"/>
                      </a:lnTo>
                      <a:lnTo>
                        <a:pt x="89" y="486"/>
                      </a:lnTo>
                      <a:lnTo>
                        <a:pt x="91" y="486"/>
                      </a:lnTo>
                      <a:lnTo>
                        <a:pt x="91" y="481"/>
                      </a:lnTo>
                      <a:lnTo>
                        <a:pt x="89" y="479"/>
                      </a:lnTo>
                      <a:lnTo>
                        <a:pt x="86" y="479"/>
                      </a:lnTo>
                      <a:lnTo>
                        <a:pt x="84" y="477"/>
                      </a:lnTo>
                      <a:lnTo>
                        <a:pt x="89" y="477"/>
                      </a:lnTo>
                      <a:lnTo>
                        <a:pt x="91" y="477"/>
                      </a:lnTo>
                      <a:lnTo>
                        <a:pt x="93" y="469"/>
                      </a:lnTo>
                      <a:lnTo>
                        <a:pt x="93" y="467"/>
                      </a:lnTo>
                      <a:lnTo>
                        <a:pt x="98" y="465"/>
                      </a:lnTo>
                      <a:lnTo>
                        <a:pt x="96" y="462"/>
                      </a:lnTo>
                      <a:lnTo>
                        <a:pt x="98" y="465"/>
                      </a:lnTo>
                      <a:lnTo>
                        <a:pt x="100" y="465"/>
                      </a:lnTo>
                      <a:lnTo>
                        <a:pt x="103" y="460"/>
                      </a:lnTo>
                      <a:lnTo>
                        <a:pt x="103" y="458"/>
                      </a:lnTo>
                      <a:lnTo>
                        <a:pt x="105" y="458"/>
                      </a:lnTo>
                      <a:lnTo>
                        <a:pt x="108" y="458"/>
                      </a:lnTo>
                      <a:lnTo>
                        <a:pt x="105" y="455"/>
                      </a:lnTo>
                      <a:lnTo>
                        <a:pt x="108" y="453"/>
                      </a:lnTo>
                      <a:lnTo>
                        <a:pt x="108" y="455"/>
                      </a:lnTo>
                      <a:lnTo>
                        <a:pt x="110" y="455"/>
                      </a:lnTo>
                      <a:lnTo>
                        <a:pt x="108" y="455"/>
                      </a:lnTo>
                      <a:lnTo>
                        <a:pt x="108" y="458"/>
                      </a:lnTo>
                      <a:lnTo>
                        <a:pt x="110" y="458"/>
                      </a:lnTo>
                      <a:lnTo>
                        <a:pt x="112" y="453"/>
                      </a:lnTo>
                      <a:lnTo>
                        <a:pt x="115" y="453"/>
                      </a:lnTo>
                      <a:lnTo>
                        <a:pt x="117" y="453"/>
                      </a:lnTo>
                      <a:lnTo>
                        <a:pt x="120" y="453"/>
                      </a:lnTo>
                      <a:lnTo>
                        <a:pt x="120" y="448"/>
                      </a:lnTo>
                      <a:lnTo>
                        <a:pt x="122" y="446"/>
                      </a:lnTo>
                      <a:lnTo>
                        <a:pt x="122" y="448"/>
                      </a:lnTo>
                      <a:lnTo>
                        <a:pt x="127" y="446"/>
                      </a:lnTo>
                      <a:lnTo>
                        <a:pt x="129" y="441"/>
                      </a:lnTo>
                      <a:lnTo>
                        <a:pt x="134" y="438"/>
                      </a:lnTo>
                      <a:lnTo>
                        <a:pt x="136" y="441"/>
                      </a:lnTo>
                      <a:lnTo>
                        <a:pt x="139" y="438"/>
                      </a:lnTo>
                      <a:lnTo>
                        <a:pt x="141" y="441"/>
                      </a:lnTo>
                      <a:lnTo>
                        <a:pt x="139" y="438"/>
                      </a:lnTo>
                      <a:lnTo>
                        <a:pt x="141" y="436"/>
                      </a:lnTo>
                      <a:lnTo>
                        <a:pt x="139" y="434"/>
                      </a:lnTo>
                      <a:lnTo>
                        <a:pt x="141" y="429"/>
                      </a:lnTo>
                      <a:lnTo>
                        <a:pt x="141" y="427"/>
                      </a:lnTo>
                      <a:lnTo>
                        <a:pt x="141" y="422"/>
                      </a:lnTo>
                      <a:lnTo>
                        <a:pt x="139" y="422"/>
                      </a:lnTo>
                      <a:lnTo>
                        <a:pt x="139" y="419"/>
                      </a:lnTo>
                      <a:lnTo>
                        <a:pt x="134" y="424"/>
                      </a:lnTo>
                      <a:lnTo>
                        <a:pt x="136" y="429"/>
                      </a:lnTo>
                      <a:lnTo>
                        <a:pt x="134" y="429"/>
                      </a:lnTo>
                      <a:lnTo>
                        <a:pt x="131" y="429"/>
                      </a:lnTo>
                      <a:lnTo>
                        <a:pt x="131" y="431"/>
                      </a:lnTo>
                      <a:lnTo>
                        <a:pt x="131" y="436"/>
                      </a:lnTo>
                      <a:lnTo>
                        <a:pt x="131" y="438"/>
                      </a:lnTo>
                      <a:lnTo>
                        <a:pt x="127" y="438"/>
                      </a:lnTo>
                      <a:lnTo>
                        <a:pt x="122" y="441"/>
                      </a:lnTo>
                      <a:lnTo>
                        <a:pt x="120" y="441"/>
                      </a:lnTo>
                      <a:lnTo>
                        <a:pt x="117" y="443"/>
                      </a:lnTo>
                      <a:lnTo>
                        <a:pt x="117" y="438"/>
                      </a:lnTo>
                      <a:lnTo>
                        <a:pt x="117" y="441"/>
                      </a:lnTo>
                      <a:lnTo>
                        <a:pt x="115" y="438"/>
                      </a:lnTo>
                      <a:lnTo>
                        <a:pt x="112" y="443"/>
                      </a:lnTo>
                      <a:lnTo>
                        <a:pt x="110" y="443"/>
                      </a:lnTo>
                      <a:lnTo>
                        <a:pt x="105" y="446"/>
                      </a:lnTo>
                      <a:lnTo>
                        <a:pt x="100" y="446"/>
                      </a:lnTo>
                      <a:lnTo>
                        <a:pt x="100" y="450"/>
                      </a:lnTo>
                      <a:lnTo>
                        <a:pt x="98" y="450"/>
                      </a:lnTo>
                      <a:lnTo>
                        <a:pt x="96" y="446"/>
                      </a:lnTo>
                      <a:lnTo>
                        <a:pt x="91" y="448"/>
                      </a:lnTo>
                      <a:lnTo>
                        <a:pt x="91" y="446"/>
                      </a:lnTo>
                      <a:lnTo>
                        <a:pt x="86" y="443"/>
                      </a:lnTo>
                      <a:lnTo>
                        <a:pt x="84" y="448"/>
                      </a:lnTo>
                      <a:lnTo>
                        <a:pt x="81" y="448"/>
                      </a:lnTo>
                      <a:lnTo>
                        <a:pt x="84" y="443"/>
                      </a:lnTo>
                      <a:lnTo>
                        <a:pt x="84" y="434"/>
                      </a:lnTo>
                      <a:lnTo>
                        <a:pt x="86" y="429"/>
                      </a:lnTo>
                      <a:lnTo>
                        <a:pt x="89" y="436"/>
                      </a:lnTo>
                      <a:lnTo>
                        <a:pt x="91" y="436"/>
                      </a:lnTo>
                      <a:lnTo>
                        <a:pt x="91" y="438"/>
                      </a:lnTo>
                      <a:lnTo>
                        <a:pt x="96" y="441"/>
                      </a:lnTo>
                      <a:lnTo>
                        <a:pt x="93" y="438"/>
                      </a:lnTo>
                      <a:lnTo>
                        <a:pt x="93" y="434"/>
                      </a:lnTo>
                      <a:lnTo>
                        <a:pt x="96" y="429"/>
                      </a:lnTo>
                      <a:lnTo>
                        <a:pt x="93" y="427"/>
                      </a:lnTo>
                      <a:lnTo>
                        <a:pt x="93" y="424"/>
                      </a:lnTo>
                      <a:lnTo>
                        <a:pt x="91" y="422"/>
                      </a:lnTo>
                      <a:lnTo>
                        <a:pt x="93" y="422"/>
                      </a:lnTo>
                      <a:lnTo>
                        <a:pt x="96" y="422"/>
                      </a:lnTo>
                      <a:lnTo>
                        <a:pt x="98" y="422"/>
                      </a:lnTo>
                      <a:lnTo>
                        <a:pt x="100" y="424"/>
                      </a:lnTo>
                      <a:lnTo>
                        <a:pt x="103" y="427"/>
                      </a:lnTo>
                      <a:lnTo>
                        <a:pt x="110" y="422"/>
                      </a:lnTo>
                      <a:lnTo>
                        <a:pt x="112" y="415"/>
                      </a:lnTo>
                      <a:lnTo>
                        <a:pt x="115" y="412"/>
                      </a:lnTo>
                      <a:lnTo>
                        <a:pt x="117" y="410"/>
                      </a:lnTo>
                      <a:lnTo>
                        <a:pt x="122" y="405"/>
                      </a:lnTo>
                      <a:lnTo>
                        <a:pt x="122" y="407"/>
                      </a:lnTo>
                      <a:lnTo>
                        <a:pt x="122" y="405"/>
                      </a:lnTo>
                      <a:lnTo>
                        <a:pt x="122" y="407"/>
                      </a:lnTo>
                      <a:lnTo>
                        <a:pt x="124" y="407"/>
                      </a:lnTo>
                      <a:lnTo>
                        <a:pt x="127" y="405"/>
                      </a:lnTo>
                      <a:lnTo>
                        <a:pt x="124" y="405"/>
                      </a:lnTo>
                      <a:lnTo>
                        <a:pt x="129" y="400"/>
                      </a:lnTo>
                      <a:lnTo>
                        <a:pt x="127" y="400"/>
                      </a:lnTo>
                      <a:lnTo>
                        <a:pt x="127" y="393"/>
                      </a:lnTo>
                      <a:lnTo>
                        <a:pt x="122" y="393"/>
                      </a:lnTo>
                      <a:lnTo>
                        <a:pt x="122" y="398"/>
                      </a:lnTo>
                      <a:lnTo>
                        <a:pt x="115" y="400"/>
                      </a:lnTo>
                      <a:lnTo>
                        <a:pt x="112" y="403"/>
                      </a:lnTo>
                      <a:lnTo>
                        <a:pt x="110" y="403"/>
                      </a:lnTo>
                      <a:lnTo>
                        <a:pt x="105" y="407"/>
                      </a:lnTo>
                      <a:lnTo>
                        <a:pt x="103" y="405"/>
                      </a:lnTo>
                      <a:lnTo>
                        <a:pt x="98" y="403"/>
                      </a:lnTo>
                      <a:lnTo>
                        <a:pt x="96" y="405"/>
                      </a:lnTo>
                      <a:lnTo>
                        <a:pt x="96" y="407"/>
                      </a:lnTo>
                      <a:lnTo>
                        <a:pt x="93" y="407"/>
                      </a:lnTo>
                      <a:lnTo>
                        <a:pt x="91" y="407"/>
                      </a:lnTo>
                      <a:lnTo>
                        <a:pt x="91" y="403"/>
                      </a:lnTo>
                      <a:lnTo>
                        <a:pt x="89" y="403"/>
                      </a:lnTo>
                      <a:lnTo>
                        <a:pt x="86" y="400"/>
                      </a:lnTo>
                      <a:lnTo>
                        <a:pt x="84" y="398"/>
                      </a:lnTo>
                      <a:lnTo>
                        <a:pt x="84" y="396"/>
                      </a:lnTo>
                      <a:lnTo>
                        <a:pt x="84" y="393"/>
                      </a:lnTo>
                      <a:lnTo>
                        <a:pt x="86" y="393"/>
                      </a:lnTo>
                      <a:lnTo>
                        <a:pt x="84" y="386"/>
                      </a:lnTo>
                      <a:lnTo>
                        <a:pt x="77" y="384"/>
                      </a:lnTo>
                      <a:lnTo>
                        <a:pt x="74" y="386"/>
                      </a:lnTo>
                      <a:lnTo>
                        <a:pt x="72" y="386"/>
                      </a:lnTo>
                      <a:lnTo>
                        <a:pt x="69" y="381"/>
                      </a:lnTo>
                      <a:lnTo>
                        <a:pt x="72" y="379"/>
                      </a:lnTo>
                      <a:lnTo>
                        <a:pt x="72" y="376"/>
                      </a:lnTo>
                      <a:lnTo>
                        <a:pt x="77" y="379"/>
                      </a:lnTo>
                      <a:lnTo>
                        <a:pt x="81" y="379"/>
                      </a:lnTo>
                      <a:lnTo>
                        <a:pt x="81" y="376"/>
                      </a:lnTo>
                      <a:lnTo>
                        <a:pt x="84" y="376"/>
                      </a:lnTo>
                      <a:lnTo>
                        <a:pt x="81" y="374"/>
                      </a:lnTo>
                      <a:lnTo>
                        <a:pt x="86" y="372"/>
                      </a:lnTo>
                      <a:lnTo>
                        <a:pt x="86" y="374"/>
                      </a:lnTo>
                      <a:lnTo>
                        <a:pt x="89" y="372"/>
                      </a:lnTo>
                      <a:lnTo>
                        <a:pt x="91" y="374"/>
                      </a:lnTo>
                      <a:lnTo>
                        <a:pt x="89" y="376"/>
                      </a:lnTo>
                      <a:lnTo>
                        <a:pt x="91" y="381"/>
                      </a:lnTo>
                      <a:lnTo>
                        <a:pt x="86" y="384"/>
                      </a:lnTo>
                      <a:lnTo>
                        <a:pt x="86" y="388"/>
                      </a:lnTo>
                      <a:lnTo>
                        <a:pt x="91" y="384"/>
                      </a:lnTo>
                      <a:lnTo>
                        <a:pt x="93" y="386"/>
                      </a:lnTo>
                      <a:lnTo>
                        <a:pt x="93" y="384"/>
                      </a:lnTo>
                      <a:lnTo>
                        <a:pt x="93" y="386"/>
                      </a:lnTo>
                      <a:lnTo>
                        <a:pt x="96" y="386"/>
                      </a:lnTo>
                      <a:lnTo>
                        <a:pt x="98" y="388"/>
                      </a:lnTo>
                      <a:lnTo>
                        <a:pt x="98" y="384"/>
                      </a:lnTo>
                      <a:lnTo>
                        <a:pt x="96" y="381"/>
                      </a:lnTo>
                      <a:lnTo>
                        <a:pt x="96" y="379"/>
                      </a:lnTo>
                      <a:lnTo>
                        <a:pt x="96" y="376"/>
                      </a:lnTo>
                      <a:lnTo>
                        <a:pt x="98" y="374"/>
                      </a:lnTo>
                      <a:lnTo>
                        <a:pt x="98" y="376"/>
                      </a:lnTo>
                      <a:lnTo>
                        <a:pt x="100" y="374"/>
                      </a:lnTo>
                      <a:lnTo>
                        <a:pt x="103" y="372"/>
                      </a:lnTo>
                      <a:lnTo>
                        <a:pt x="100" y="374"/>
                      </a:lnTo>
                      <a:lnTo>
                        <a:pt x="98" y="372"/>
                      </a:lnTo>
                      <a:lnTo>
                        <a:pt x="100" y="367"/>
                      </a:lnTo>
                      <a:lnTo>
                        <a:pt x="98" y="367"/>
                      </a:lnTo>
                      <a:lnTo>
                        <a:pt x="98" y="360"/>
                      </a:lnTo>
                      <a:lnTo>
                        <a:pt x="96" y="357"/>
                      </a:lnTo>
                      <a:lnTo>
                        <a:pt x="96" y="355"/>
                      </a:lnTo>
                      <a:lnTo>
                        <a:pt x="98" y="355"/>
                      </a:lnTo>
                      <a:lnTo>
                        <a:pt x="98" y="357"/>
                      </a:lnTo>
                      <a:lnTo>
                        <a:pt x="100" y="355"/>
                      </a:lnTo>
                      <a:lnTo>
                        <a:pt x="98" y="353"/>
                      </a:lnTo>
                      <a:lnTo>
                        <a:pt x="98" y="350"/>
                      </a:lnTo>
                      <a:lnTo>
                        <a:pt x="103" y="350"/>
                      </a:lnTo>
                      <a:lnTo>
                        <a:pt x="105" y="348"/>
                      </a:lnTo>
                      <a:lnTo>
                        <a:pt x="105" y="350"/>
                      </a:lnTo>
                      <a:lnTo>
                        <a:pt x="105" y="348"/>
                      </a:lnTo>
                      <a:lnTo>
                        <a:pt x="108" y="348"/>
                      </a:lnTo>
                      <a:lnTo>
                        <a:pt x="108" y="346"/>
                      </a:lnTo>
                      <a:lnTo>
                        <a:pt x="108" y="343"/>
                      </a:lnTo>
                      <a:lnTo>
                        <a:pt x="108" y="346"/>
                      </a:lnTo>
                      <a:lnTo>
                        <a:pt x="112" y="346"/>
                      </a:lnTo>
                      <a:lnTo>
                        <a:pt x="112" y="343"/>
                      </a:lnTo>
                      <a:lnTo>
                        <a:pt x="110" y="338"/>
                      </a:lnTo>
                      <a:lnTo>
                        <a:pt x="117" y="331"/>
                      </a:lnTo>
                      <a:lnTo>
                        <a:pt x="120" y="329"/>
                      </a:lnTo>
                      <a:lnTo>
                        <a:pt x="122" y="322"/>
                      </a:lnTo>
                      <a:lnTo>
                        <a:pt x="120" y="324"/>
                      </a:lnTo>
                      <a:lnTo>
                        <a:pt x="117" y="329"/>
                      </a:lnTo>
                      <a:lnTo>
                        <a:pt x="115" y="329"/>
                      </a:lnTo>
                      <a:lnTo>
                        <a:pt x="112" y="329"/>
                      </a:lnTo>
                      <a:lnTo>
                        <a:pt x="110" y="331"/>
                      </a:lnTo>
                      <a:lnTo>
                        <a:pt x="105" y="331"/>
                      </a:lnTo>
                      <a:lnTo>
                        <a:pt x="100" y="329"/>
                      </a:lnTo>
                      <a:lnTo>
                        <a:pt x="100" y="326"/>
                      </a:lnTo>
                      <a:lnTo>
                        <a:pt x="103" y="322"/>
                      </a:lnTo>
                      <a:lnTo>
                        <a:pt x="100" y="322"/>
                      </a:lnTo>
                      <a:lnTo>
                        <a:pt x="98" y="317"/>
                      </a:lnTo>
                      <a:lnTo>
                        <a:pt x="98" y="324"/>
                      </a:lnTo>
                      <a:lnTo>
                        <a:pt x="96" y="322"/>
                      </a:lnTo>
                      <a:lnTo>
                        <a:pt x="93" y="329"/>
                      </a:lnTo>
                      <a:lnTo>
                        <a:pt x="98" y="334"/>
                      </a:lnTo>
                      <a:lnTo>
                        <a:pt x="96" y="334"/>
                      </a:lnTo>
                      <a:lnTo>
                        <a:pt x="93" y="334"/>
                      </a:lnTo>
                      <a:lnTo>
                        <a:pt x="91" y="336"/>
                      </a:lnTo>
                      <a:lnTo>
                        <a:pt x="91" y="341"/>
                      </a:lnTo>
                      <a:lnTo>
                        <a:pt x="89" y="338"/>
                      </a:lnTo>
                      <a:lnTo>
                        <a:pt x="86" y="336"/>
                      </a:lnTo>
                      <a:lnTo>
                        <a:pt x="86" y="338"/>
                      </a:lnTo>
                      <a:lnTo>
                        <a:pt x="86" y="336"/>
                      </a:lnTo>
                      <a:lnTo>
                        <a:pt x="89" y="331"/>
                      </a:lnTo>
                      <a:lnTo>
                        <a:pt x="89" y="329"/>
                      </a:lnTo>
                      <a:lnTo>
                        <a:pt x="84" y="329"/>
                      </a:lnTo>
                      <a:lnTo>
                        <a:pt x="84" y="331"/>
                      </a:lnTo>
                      <a:lnTo>
                        <a:pt x="74" y="338"/>
                      </a:lnTo>
                      <a:lnTo>
                        <a:pt x="77" y="343"/>
                      </a:lnTo>
                      <a:lnTo>
                        <a:pt x="77" y="346"/>
                      </a:lnTo>
                      <a:lnTo>
                        <a:pt x="69" y="346"/>
                      </a:lnTo>
                      <a:lnTo>
                        <a:pt x="67" y="350"/>
                      </a:lnTo>
                      <a:lnTo>
                        <a:pt x="62" y="350"/>
                      </a:lnTo>
                      <a:lnTo>
                        <a:pt x="62" y="357"/>
                      </a:lnTo>
                      <a:lnTo>
                        <a:pt x="60" y="362"/>
                      </a:lnTo>
                      <a:lnTo>
                        <a:pt x="53" y="365"/>
                      </a:lnTo>
                      <a:lnTo>
                        <a:pt x="50" y="365"/>
                      </a:lnTo>
                      <a:lnTo>
                        <a:pt x="48" y="365"/>
                      </a:lnTo>
                      <a:lnTo>
                        <a:pt x="50" y="357"/>
                      </a:lnTo>
                      <a:lnTo>
                        <a:pt x="53" y="357"/>
                      </a:lnTo>
                      <a:lnTo>
                        <a:pt x="53" y="353"/>
                      </a:lnTo>
                      <a:lnTo>
                        <a:pt x="48" y="346"/>
                      </a:lnTo>
                      <a:lnTo>
                        <a:pt x="46" y="346"/>
                      </a:lnTo>
                      <a:lnTo>
                        <a:pt x="43" y="348"/>
                      </a:lnTo>
                      <a:lnTo>
                        <a:pt x="43" y="350"/>
                      </a:lnTo>
                      <a:lnTo>
                        <a:pt x="41" y="348"/>
                      </a:lnTo>
                      <a:lnTo>
                        <a:pt x="41" y="346"/>
                      </a:lnTo>
                      <a:lnTo>
                        <a:pt x="43" y="343"/>
                      </a:lnTo>
                      <a:lnTo>
                        <a:pt x="43" y="338"/>
                      </a:lnTo>
                      <a:lnTo>
                        <a:pt x="46" y="338"/>
                      </a:lnTo>
                      <a:lnTo>
                        <a:pt x="48" y="334"/>
                      </a:lnTo>
                      <a:lnTo>
                        <a:pt x="50" y="331"/>
                      </a:lnTo>
                      <a:lnTo>
                        <a:pt x="53" y="326"/>
                      </a:lnTo>
                      <a:lnTo>
                        <a:pt x="53" y="319"/>
                      </a:lnTo>
                      <a:lnTo>
                        <a:pt x="55" y="315"/>
                      </a:lnTo>
                      <a:lnTo>
                        <a:pt x="55" y="312"/>
                      </a:lnTo>
                      <a:lnTo>
                        <a:pt x="55" y="310"/>
                      </a:lnTo>
                      <a:lnTo>
                        <a:pt x="58" y="307"/>
                      </a:lnTo>
                      <a:lnTo>
                        <a:pt x="60" y="307"/>
                      </a:lnTo>
                      <a:lnTo>
                        <a:pt x="62" y="300"/>
                      </a:lnTo>
                      <a:lnTo>
                        <a:pt x="65" y="300"/>
                      </a:lnTo>
                      <a:lnTo>
                        <a:pt x="65" y="298"/>
                      </a:lnTo>
                      <a:lnTo>
                        <a:pt x="67" y="300"/>
                      </a:lnTo>
                      <a:lnTo>
                        <a:pt x="69" y="298"/>
                      </a:lnTo>
                      <a:lnTo>
                        <a:pt x="67" y="298"/>
                      </a:lnTo>
                      <a:lnTo>
                        <a:pt x="69" y="298"/>
                      </a:lnTo>
                      <a:lnTo>
                        <a:pt x="74" y="295"/>
                      </a:lnTo>
                      <a:lnTo>
                        <a:pt x="74" y="293"/>
                      </a:lnTo>
                      <a:lnTo>
                        <a:pt x="77" y="291"/>
                      </a:lnTo>
                      <a:lnTo>
                        <a:pt x="77" y="288"/>
                      </a:lnTo>
                      <a:lnTo>
                        <a:pt x="81" y="286"/>
                      </a:lnTo>
                      <a:lnTo>
                        <a:pt x="84" y="284"/>
                      </a:lnTo>
                      <a:lnTo>
                        <a:pt x="89" y="286"/>
                      </a:lnTo>
                      <a:lnTo>
                        <a:pt x="89" y="288"/>
                      </a:lnTo>
                      <a:lnTo>
                        <a:pt x="91" y="286"/>
                      </a:lnTo>
                      <a:lnTo>
                        <a:pt x="89" y="286"/>
                      </a:lnTo>
                      <a:lnTo>
                        <a:pt x="89" y="284"/>
                      </a:lnTo>
                      <a:lnTo>
                        <a:pt x="86" y="284"/>
                      </a:lnTo>
                      <a:lnTo>
                        <a:pt x="89" y="276"/>
                      </a:lnTo>
                      <a:lnTo>
                        <a:pt x="91" y="279"/>
                      </a:lnTo>
                      <a:lnTo>
                        <a:pt x="91" y="276"/>
                      </a:lnTo>
                      <a:lnTo>
                        <a:pt x="93" y="274"/>
                      </a:lnTo>
                      <a:lnTo>
                        <a:pt x="96" y="272"/>
                      </a:lnTo>
                      <a:lnTo>
                        <a:pt x="93" y="272"/>
                      </a:lnTo>
                      <a:lnTo>
                        <a:pt x="91" y="276"/>
                      </a:lnTo>
                      <a:lnTo>
                        <a:pt x="86" y="272"/>
                      </a:lnTo>
                      <a:lnTo>
                        <a:pt x="89" y="274"/>
                      </a:lnTo>
                      <a:lnTo>
                        <a:pt x="86" y="276"/>
                      </a:lnTo>
                      <a:lnTo>
                        <a:pt x="86" y="281"/>
                      </a:lnTo>
                      <a:lnTo>
                        <a:pt x="81" y="281"/>
                      </a:lnTo>
                      <a:lnTo>
                        <a:pt x="79" y="281"/>
                      </a:lnTo>
                      <a:lnTo>
                        <a:pt x="79" y="279"/>
                      </a:lnTo>
                      <a:lnTo>
                        <a:pt x="77" y="281"/>
                      </a:lnTo>
                      <a:lnTo>
                        <a:pt x="74" y="286"/>
                      </a:lnTo>
                      <a:lnTo>
                        <a:pt x="72" y="286"/>
                      </a:lnTo>
                      <a:lnTo>
                        <a:pt x="72" y="284"/>
                      </a:lnTo>
                      <a:lnTo>
                        <a:pt x="69" y="284"/>
                      </a:lnTo>
                      <a:lnTo>
                        <a:pt x="69" y="286"/>
                      </a:lnTo>
                      <a:lnTo>
                        <a:pt x="65" y="286"/>
                      </a:lnTo>
                      <a:lnTo>
                        <a:pt x="62" y="284"/>
                      </a:lnTo>
                      <a:lnTo>
                        <a:pt x="62" y="281"/>
                      </a:lnTo>
                      <a:lnTo>
                        <a:pt x="60" y="279"/>
                      </a:lnTo>
                      <a:lnTo>
                        <a:pt x="60" y="281"/>
                      </a:lnTo>
                      <a:lnTo>
                        <a:pt x="58" y="279"/>
                      </a:lnTo>
                      <a:lnTo>
                        <a:pt x="55" y="284"/>
                      </a:lnTo>
                      <a:lnTo>
                        <a:pt x="50" y="281"/>
                      </a:lnTo>
                      <a:lnTo>
                        <a:pt x="50" y="284"/>
                      </a:lnTo>
                      <a:lnTo>
                        <a:pt x="53" y="288"/>
                      </a:lnTo>
                      <a:lnTo>
                        <a:pt x="50" y="291"/>
                      </a:lnTo>
                      <a:lnTo>
                        <a:pt x="48" y="291"/>
                      </a:lnTo>
                      <a:lnTo>
                        <a:pt x="46" y="298"/>
                      </a:lnTo>
                      <a:lnTo>
                        <a:pt x="43" y="298"/>
                      </a:lnTo>
                      <a:lnTo>
                        <a:pt x="43" y="293"/>
                      </a:lnTo>
                      <a:lnTo>
                        <a:pt x="41" y="291"/>
                      </a:lnTo>
                      <a:lnTo>
                        <a:pt x="38" y="293"/>
                      </a:lnTo>
                      <a:lnTo>
                        <a:pt x="38" y="291"/>
                      </a:lnTo>
                      <a:lnTo>
                        <a:pt x="36" y="286"/>
                      </a:lnTo>
                      <a:lnTo>
                        <a:pt x="34" y="279"/>
                      </a:lnTo>
                      <a:lnTo>
                        <a:pt x="31" y="279"/>
                      </a:lnTo>
                      <a:lnTo>
                        <a:pt x="31" y="276"/>
                      </a:lnTo>
                      <a:lnTo>
                        <a:pt x="38" y="274"/>
                      </a:lnTo>
                      <a:lnTo>
                        <a:pt x="41" y="272"/>
                      </a:lnTo>
                      <a:lnTo>
                        <a:pt x="41" y="264"/>
                      </a:lnTo>
                      <a:lnTo>
                        <a:pt x="36" y="264"/>
                      </a:lnTo>
                      <a:lnTo>
                        <a:pt x="34" y="255"/>
                      </a:lnTo>
                      <a:lnTo>
                        <a:pt x="34" y="253"/>
                      </a:lnTo>
                      <a:lnTo>
                        <a:pt x="36" y="250"/>
                      </a:lnTo>
                      <a:lnTo>
                        <a:pt x="34" y="248"/>
                      </a:lnTo>
                      <a:lnTo>
                        <a:pt x="38" y="248"/>
                      </a:lnTo>
                      <a:lnTo>
                        <a:pt x="41" y="245"/>
                      </a:lnTo>
                      <a:lnTo>
                        <a:pt x="34" y="243"/>
                      </a:lnTo>
                      <a:lnTo>
                        <a:pt x="31" y="243"/>
                      </a:lnTo>
                      <a:lnTo>
                        <a:pt x="29" y="233"/>
                      </a:lnTo>
                      <a:lnTo>
                        <a:pt x="27" y="233"/>
                      </a:lnTo>
                      <a:lnTo>
                        <a:pt x="27" y="229"/>
                      </a:lnTo>
                      <a:lnTo>
                        <a:pt x="24" y="233"/>
                      </a:lnTo>
                      <a:lnTo>
                        <a:pt x="27" y="236"/>
                      </a:lnTo>
                      <a:lnTo>
                        <a:pt x="27" y="241"/>
                      </a:lnTo>
                      <a:lnTo>
                        <a:pt x="22" y="241"/>
                      </a:lnTo>
                      <a:lnTo>
                        <a:pt x="22" y="238"/>
                      </a:lnTo>
                      <a:lnTo>
                        <a:pt x="19" y="236"/>
                      </a:lnTo>
                      <a:lnTo>
                        <a:pt x="19" y="233"/>
                      </a:lnTo>
                      <a:lnTo>
                        <a:pt x="17" y="233"/>
                      </a:lnTo>
                      <a:lnTo>
                        <a:pt x="15" y="238"/>
                      </a:lnTo>
                      <a:lnTo>
                        <a:pt x="12" y="238"/>
                      </a:lnTo>
                      <a:lnTo>
                        <a:pt x="10" y="238"/>
                      </a:lnTo>
                      <a:lnTo>
                        <a:pt x="10" y="243"/>
                      </a:lnTo>
                      <a:lnTo>
                        <a:pt x="7" y="250"/>
                      </a:lnTo>
                      <a:lnTo>
                        <a:pt x="5" y="250"/>
                      </a:lnTo>
                      <a:lnTo>
                        <a:pt x="5" y="248"/>
                      </a:lnTo>
                      <a:lnTo>
                        <a:pt x="5" y="243"/>
                      </a:lnTo>
                      <a:lnTo>
                        <a:pt x="5" y="238"/>
                      </a:lnTo>
                      <a:lnTo>
                        <a:pt x="0" y="238"/>
                      </a:lnTo>
                      <a:lnTo>
                        <a:pt x="3" y="236"/>
                      </a:lnTo>
                      <a:lnTo>
                        <a:pt x="3" y="233"/>
                      </a:lnTo>
                      <a:lnTo>
                        <a:pt x="5" y="231"/>
                      </a:lnTo>
                      <a:lnTo>
                        <a:pt x="5" y="229"/>
                      </a:lnTo>
                      <a:lnTo>
                        <a:pt x="7" y="226"/>
                      </a:lnTo>
                      <a:lnTo>
                        <a:pt x="10" y="222"/>
                      </a:lnTo>
                      <a:lnTo>
                        <a:pt x="12" y="214"/>
                      </a:lnTo>
                      <a:lnTo>
                        <a:pt x="15" y="214"/>
                      </a:lnTo>
                      <a:lnTo>
                        <a:pt x="12" y="214"/>
                      </a:lnTo>
                      <a:lnTo>
                        <a:pt x="10" y="212"/>
                      </a:lnTo>
                      <a:lnTo>
                        <a:pt x="7" y="212"/>
                      </a:lnTo>
                      <a:lnTo>
                        <a:pt x="5" y="200"/>
                      </a:lnTo>
                      <a:lnTo>
                        <a:pt x="3" y="200"/>
                      </a:lnTo>
                      <a:lnTo>
                        <a:pt x="5" y="198"/>
                      </a:lnTo>
                      <a:lnTo>
                        <a:pt x="5" y="195"/>
                      </a:lnTo>
                      <a:lnTo>
                        <a:pt x="7" y="200"/>
                      </a:lnTo>
                      <a:lnTo>
                        <a:pt x="10" y="200"/>
                      </a:lnTo>
                      <a:lnTo>
                        <a:pt x="12" y="198"/>
                      </a:lnTo>
                      <a:lnTo>
                        <a:pt x="12" y="200"/>
                      </a:lnTo>
                      <a:lnTo>
                        <a:pt x="15" y="193"/>
                      </a:lnTo>
                      <a:lnTo>
                        <a:pt x="15" y="186"/>
                      </a:lnTo>
                      <a:lnTo>
                        <a:pt x="17" y="186"/>
                      </a:lnTo>
                      <a:lnTo>
                        <a:pt x="17" y="191"/>
                      </a:lnTo>
                      <a:lnTo>
                        <a:pt x="19" y="188"/>
                      </a:lnTo>
                      <a:lnTo>
                        <a:pt x="22" y="188"/>
                      </a:lnTo>
                      <a:lnTo>
                        <a:pt x="22" y="186"/>
                      </a:lnTo>
                      <a:lnTo>
                        <a:pt x="22" y="181"/>
                      </a:lnTo>
                      <a:lnTo>
                        <a:pt x="24" y="186"/>
                      </a:lnTo>
                      <a:lnTo>
                        <a:pt x="27" y="186"/>
                      </a:lnTo>
                      <a:lnTo>
                        <a:pt x="29" y="188"/>
                      </a:lnTo>
                      <a:lnTo>
                        <a:pt x="31" y="188"/>
                      </a:lnTo>
                      <a:lnTo>
                        <a:pt x="31" y="186"/>
                      </a:lnTo>
                      <a:lnTo>
                        <a:pt x="34" y="186"/>
                      </a:lnTo>
                      <a:lnTo>
                        <a:pt x="38" y="179"/>
                      </a:lnTo>
                      <a:lnTo>
                        <a:pt x="41" y="179"/>
                      </a:lnTo>
                      <a:lnTo>
                        <a:pt x="41" y="176"/>
                      </a:lnTo>
                      <a:lnTo>
                        <a:pt x="46" y="176"/>
                      </a:lnTo>
                      <a:lnTo>
                        <a:pt x="41" y="176"/>
                      </a:lnTo>
                      <a:lnTo>
                        <a:pt x="41" y="179"/>
                      </a:lnTo>
                      <a:lnTo>
                        <a:pt x="38" y="176"/>
                      </a:lnTo>
                      <a:lnTo>
                        <a:pt x="36" y="179"/>
                      </a:lnTo>
                      <a:lnTo>
                        <a:pt x="36" y="172"/>
                      </a:lnTo>
                      <a:lnTo>
                        <a:pt x="34" y="174"/>
                      </a:lnTo>
                      <a:lnTo>
                        <a:pt x="34" y="176"/>
                      </a:lnTo>
                      <a:lnTo>
                        <a:pt x="31" y="179"/>
                      </a:lnTo>
                      <a:lnTo>
                        <a:pt x="29" y="179"/>
                      </a:lnTo>
                      <a:lnTo>
                        <a:pt x="29" y="176"/>
                      </a:lnTo>
                      <a:lnTo>
                        <a:pt x="27" y="176"/>
                      </a:lnTo>
                      <a:lnTo>
                        <a:pt x="27" y="172"/>
                      </a:lnTo>
                      <a:lnTo>
                        <a:pt x="24" y="169"/>
                      </a:lnTo>
                      <a:lnTo>
                        <a:pt x="27" y="167"/>
                      </a:lnTo>
                      <a:lnTo>
                        <a:pt x="27" y="169"/>
                      </a:lnTo>
                      <a:lnTo>
                        <a:pt x="29" y="169"/>
                      </a:lnTo>
                      <a:lnTo>
                        <a:pt x="29" y="167"/>
                      </a:lnTo>
                      <a:lnTo>
                        <a:pt x="31" y="167"/>
                      </a:lnTo>
                      <a:lnTo>
                        <a:pt x="34" y="164"/>
                      </a:lnTo>
                      <a:lnTo>
                        <a:pt x="34" y="157"/>
                      </a:lnTo>
                      <a:lnTo>
                        <a:pt x="36" y="162"/>
                      </a:lnTo>
                      <a:lnTo>
                        <a:pt x="38" y="162"/>
                      </a:lnTo>
                      <a:lnTo>
                        <a:pt x="41" y="160"/>
                      </a:lnTo>
                      <a:lnTo>
                        <a:pt x="41" y="157"/>
                      </a:lnTo>
                      <a:lnTo>
                        <a:pt x="43" y="160"/>
                      </a:lnTo>
                      <a:lnTo>
                        <a:pt x="43" y="157"/>
                      </a:lnTo>
                      <a:lnTo>
                        <a:pt x="43" y="160"/>
                      </a:lnTo>
                      <a:lnTo>
                        <a:pt x="46" y="157"/>
                      </a:lnTo>
                      <a:lnTo>
                        <a:pt x="48" y="157"/>
                      </a:lnTo>
                      <a:lnTo>
                        <a:pt x="48" y="162"/>
                      </a:lnTo>
                      <a:lnTo>
                        <a:pt x="53" y="160"/>
                      </a:lnTo>
                      <a:lnTo>
                        <a:pt x="53" y="164"/>
                      </a:lnTo>
                      <a:lnTo>
                        <a:pt x="55" y="162"/>
                      </a:lnTo>
                      <a:lnTo>
                        <a:pt x="55" y="164"/>
                      </a:lnTo>
                      <a:lnTo>
                        <a:pt x="58" y="162"/>
                      </a:lnTo>
                      <a:lnTo>
                        <a:pt x="60" y="162"/>
                      </a:lnTo>
                      <a:lnTo>
                        <a:pt x="65" y="160"/>
                      </a:lnTo>
                      <a:lnTo>
                        <a:pt x="67" y="155"/>
                      </a:lnTo>
                      <a:lnTo>
                        <a:pt x="69" y="155"/>
                      </a:lnTo>
                      <a:lnTo>
                        <a:pt x="72" y="150"/>
                      </a:lnTo>
                      <a:lnTo>
                        <a:pt x="74" y="150"/>
                      </a:lnTo>
                      <a:lnTo>
                        <a:pt x="74" y="152"/>
                      </a:lnTo>
                      <a:lnTo>
                        <a:pt x="74" y="155"/>
                      </a:lnTo>
                      <a:lnTo>
                        <a:pt x="79" y="150"/>
                      </a:lnTo>
                      <a:lnTo>
                        <a:pt x="81" y="152"/>
                      </a:lnTo>
                      <a:lnTo>
                        <a:pt x="81" y="150"/>
                      </a:lnTo>
                      <a:lnTo>
                        <a:pt x="86" y="150"/>
                      </a:lnTo>
                      <a:lnTo>
                        <a:pt x="89" y="150"/>
                      </a:lnTo>
                      <a:lnTo>
                        <a:pt x="84" y="145"/>
                      </a:lnTo>
                      <a:lnTo>
                        <a:pt x="86" y="141"/>
                      </a:lnTo>
                      <a:lnTo>
                        <a:pt x="79" y="141"/>
                      </a:lnTo>
                      <a:lnTo>
                        <a:pt x="77" y="136"/>
                      </a:lnTo>
                      <a:lnTo>
                        <a:pt x="79" y="133"/>
                      </a:lnTo>
                      <a:lnTo>
                        <a:pt x="84" y="133"/>
                      </a:lnTo>
                      <a:lnTo>
                        <a:pt x="84" y="131"/>
                      </a:lnTo>
                      <a:lnTo>
                        <a:pt x="89" y="133"/>
                      </a:lnTo>
                      <a:lnTo>
                        <a:pt x="91" y="136"/>
                      </a:lnTo>
                      <a:lnTo>
                        <a:pt x="91" y="133"/>
                      </a:lnTo>
                      <a:lnTo>
                        <a:pt x="93" y="131"/>
                      </a:lnTo>
                      <a:lnTo>
                        <a:pt x="93" y="133"/>
                      </a:lnTo>
                      <a:lnTo>
                        <a:pt x="96" y="131"/>
                      </a:lnTo>
                      <a:lnTo>
                        <a:pt x="96" y="124"/>
                      </a:lnTo>
                      <a:lnTo>
                        <a:pt x="103" y="124"/>
                      </a:lnTo>
                      <a:lnTo>
                        <a:pt x="103" y="126"/>
                      </a:lnTo>
                      <a:lnTo>
                        <a:pt x="105" y="124"/>
                      </a:lnTo>
                      <a:lnTo>
                        <a:pt x="108" y="126"/>
                      </a:lnTo>
                      <a:lnTo>
                        <a:pt x="110" y="124"/>
                      </a:lnTo>
                      <a:lnTo>
                        <a:pt x="110" y="121"/>
                      </a:lnTo>
                      <a:lnTo>
                        <a:pt x="112" y="117"/>
                      </a:lnTo>
                      <a:lnTo>
                        <a:pt x="115" y="119"/>
                      </a:lnTo>
                      <a:lnTo>
                        <a:pt x="115" y="121"/>
                      </a:lnTo>
                      <a:lnTo>
                        <a:pt x="117" y="121"/>
                      </a:lnTo>
                      <a:lnTo>
                        <a:pt x="117" y="124"/>
                      </a:lnTo>
                      <a:lnTo>
                        <a:pt x="120" y="124"/>
                      </a:lnTo>
                      <a:lnTo>
                        <a:pt x="117" y="124"/>
                      </a:lnTo>
                      <a:lnTo>
                        <a:pt x="120" y="129"/>
                      </a:lnTo>
                      <a:lnTo>
                        <a:pt x="124" y="131"/>
                      </a:lnTo>
                      <a:lnTo>
                        <a:pt x="127" y="131"/>
                      </a:lnTo>
                      <a:lnTo>
                        <a:pt x="131" y="136"/>
                      </a:lnTo>
                      <a:lnTo>
                        <a:pt x="136" y="133"/>
                      </a:lnTo>
                      <a:lnTo>
                        <a:pt x="136" y="136"/>
                      </a:lnTo>
                      <a:lnTo>
                        <a:pt x="139" y="136"/>
                      </a:lnTo>
                      <a:lnTo>
                        <a:pt x="148" y="133"/>
                      </a:lnTo>
                      <a:lnTo>
                        <a:pt x="148" y="136"/>
                      </a:lnTo>
                      <a:lnTo>
                        <a:pt x="151" y="136"/>
                      </a:lnTo>
                      <a:lnTo>
                        <a:pt x="148" y="136"/>
                      </a:lnTo>
                      <a:lnTo>
                        <a:pt x="151" y="133"/>
                      </a:lnTo>
                      <a:lnTo>
                        <a:pt x="158" y="129"/>
                      </a:lnTo>
                      <a:lnTo>
                        <a:pt x="162" y="131"/>
                      </a:lnTo>
                      <a:lnTo>
                        <a:pt x="162" y="129"/>
                      </a:lnTo>
                      <a:lnTo>
                        <a:pt x="165" y="129"/>
                      </a:lnTo>
                      <a:lnTo>
                        <a:pt x="167" y="129"/>
                      </a:lnTo>
                      <a:lnTo>
                        <a:pt x="170" y="129"/>
                      </a:lnTo>
                      <a:lnTo>
                        <a:pt x="170" y="131"/>
                      </a:lnTo>
                      <a:lnTo>
                        <a:pt x="179" y="131"/>
                      </a:lnTo>
                      <a:lnTo>
                        <a:pt x="184" y="126"/>
                      </a:lnTo>
                      <a:lnTo>
                        <a:pt x="189" y="121"/>
                      </a:lnTo>
                      <a:lnTo>
                        <a:pt x="186" y="119"/>
                      </a:lnTo>
                      <a:lnTo>
                        <a:pt x="189" y="119"/>
                      </a:lnTo>
                      <a:lnTo>
                        <a:pt x="191" y="119"/>
                      </a:lnTo>
                      <a:lnTo>
                        <a:pt x="191" y="121"/>
                      </a:lnTo>
                      <a:lnTo>
                        <a:pt x="196" y="119"/>
                      </a:lnTo>
                      <a:lnTo>
                        <a:pt x="196" y="117"/>
                      </a:lnTo>
                      <a:lnTo>
                        <a:pt x="201" y="112"/>
                      </a:lnTo>
                      <a:lnTo>
                        <a:pt x="208" y="117"/>
                      </a:lnTo>
                      <a:lnTo>
                        <a:pt x="208" y="114"/>
                      </a:lnTo>
                      <a:lnTo>
                        <a:pt x="208" y="112"/>
                      </a:lnTo>
                      <a:lnTo>
                        <a:pt x="210" y="112"/>
                      </a:lnTo>
                      <a:lnTo>
                        <a:pt x="210" y="110"/>
                      </a:lnTo>
                      <a:lnTo>
                        <a:pt x="213" y="112"/>
                      </a:lnTo>
                      <a:lnTo>
                        <a:pt x="210" y="114"/>
                      </a:lnTo>
                      <a:lnTo>
                        <a:pt x="213" y="117"/>
                      </a:lnTo>
                      <a:lnTo>
                        <a:pt x="215" y="119"/>
                      </a:lnTo>
                      <a:lnTo>
                        <a:pt x="210" y="117"/>
                      </a:lnTo>
                      <a:lnTo>
                        <a:pt x="210" y="119"/>
                      </a:lnTo>
                      <a:lnTo>
                        <a:pt x="208" y="119"/>
                      </a:lnTo>
                      <a:lnTo>
                        <a:pt x="210" y="119"/>
                      </a:lnTo>
                      <a:lnTo>
                        <a:pt x="213" y="121"/>
                      </a:lnTo>
                      <a:lnTo>
                        <a:pt x="213" y="126"/>
                      </a:lnTo>
                      <a:lnTo>
                        <a:pt x="213" y="131"/>
                      </a:lnTo>
                      <a:lnTo>
                        <a:pt x="217" y="133"/>
                      </a:lnTo>
                      <a:lnTo>
                        <a:pt x="217" y="136"/>
                      </a:lnTo>
                      <a:lnTo>
                        <a:pt x="217" y="133"/>
                      </a:lnTo>
                      <a:lnTo>
                        <a:pt x="213" y="129"/>
                      </a:lnTo>
                      <a:lnTo>
                        <a:pt x="213" y="126"/>
                      </a:lnTo>
                      <a:lnTo>
                        <a:pt x="215" y="126"/>
                      </a:lnTo>
                      <a:lnTo>
                        <a:pt x="215" y="124"/>
                      </a:lnTo>
                      <a:lnTo>
                        <a:pt x="217" y="126"/>
                      </a:lnTo>
                      <a:lnTo>
                        <a:pt x="220" y="124"/>
                      </a:lnTo>
                      <a:lnTo>
                        <a:pt x="220" y="121"/>
                      </a:lnTo>
                      <a:lnTo>
                        <a:pt x="222" y="114"/>
                      </a:lnTo>
                      <a:lnTo>
                        <a:pt x="220" y="114"/>
                      </a:lnTo>
                      <a:lnTo>
                        <a:pt x="220" y="112"/>
                      </a:lnTo>
                      <a:lnTo>
                        <a:pt x="222" y="112"/>
                      </a:lnTo>
                      <a:lnTo>
                        <a:pt x="220" y="110"/>
                      </a:lnTo>
                      <a:lnTo>
                        <a:pt x="229" y="107"/>
                      </a:lnTo>
                      <a:lnTo>
                        <a:pt x="232" y="110"/>
                      </a:lnTo>
                      <a:lnTo>
                        <a:pt x="232" y="114"/>
                      </a:lnTo>
                      <a:lnTo>
                        <a:pt x="236" y="114"/>
                      </a:lnTo>
                      <a:lnTo>
                        <a:pt x="239" y="114"/>
                      </a:lnTo>
                      <a:lnTo>
                        <a:pt x="241" y="119"/>
                      </a:lnTo>
                      <a:lnTo>
                        <a:pt x="244" y="121"/>
                      </a:lnTo>
                      <a:lnTo>
                        <a:pt x="241" y="124"/>
                      </a:lnTo>
                      <a:lnTo>
                        <a:pt x="246" y="129"/>
                      </a:lnTo>
                      <a:lnTo>
                        <a:pt x="251" y="133"/>
                      </a:lnTo>
                      <a:lnTo>
                        <a:pt x="251" y="136"/>
                      </a:lnTo>
                      <a:lnTo>
                        <a:pt x="248" y="136"/>
                      </a:lnTo>
                      <a:lnTo>
                        <a:pt x="248" y="141"/>
                      </a:lnTo>
                      <a:lnTo>
                        <a:pt x="248" y="143"/>
                      </a:lnTo>
                      <a:lnTo>
                        <a:pt x="251" y="136"/>
                      </a:lnTo>
                      <a:lnTo>
                        <a:pt x="253" y="133"/>
                      </a:lnTo>
                      <a:lnTo>
                        <a:pt x="251" y="131"/>
                      </a:lnTo>
                      <a:lnTo>
                        <a:pt x="248" y="129"/>
                      </a:lnTo>
                      <a:lnTo>
                        <a:pt x="253" y="131"/>
                      </a:lnTo>
                      <a:lnTo>
                        <a:pt x="251" y="126"/>
                      </a:lnTo>
                      <a:lnTo>
                        <a:pt x="248" y="124"/>
                      </a:lnTo>
                      <a:lnTo>
                        <a:pt x="251" y="121"/>
                      </a:lnTo>
                      <a:lnTo>
                        <a:pt x="248" y="121"/>
                      </a:lnTo>
                      <a:lnTo>
                        <a:pt x="251" y="117"/>
                      </a:lnTo>
                      <a:lnTo>
                        <a:pt x="248" y="112"/>
                      </a:lnTo>
                      <a:lnTo>
                        <a:pt x="251" y="112"/>
                      </a:lnTo>
                      <a:lnTo>
                        <a:pt x="251" y="110"/>
                      </a:lnTo>
                      <a:lnTo>
                        <a:pt x="253" y="107"/>
                      </a:lnTo>
                      <a:lnTo>
                        <a:pt x="260" y="107"/>
                      </a:lnTo>
                      <a:lnTo>
                        <a:pt x="263" y="110"/>
                      </a:lnTo>
                      <a:lnTo>
                        <a:pt x="265" y="107"/>
                      </a:lnTo>
                      <a:lnTo>
                        <a:pt x="265" y="105"/>
                      </a:lnTo>
                      <a:lnTo>
                        <a:pt x="267" y="105"/>
                      </a:lnTo>
                      <a:lnTo>
                        <a:pt x="270" y="102"/>
                      </a:lnTo>
                      <a:lnTo>
                        <a:pt x="265" y="105"/>
                      </a:lnTo>
                      <a:lnTo>
                        <a:pt x="265" y="107"/>
                      </a:lnTo>
                      <a:lnTo>
                        <a:pt x="260" y="107"/>
                      </a:lnTo>
                      <a:lnTo>
                        <a:pt x="260" y="105"/>
                      </a:lnTo>
                      <a:lnTo>
                        <a:pt x="255" y="102"/>
                      </a:lnTo>
                      <a:lnTo>
                        <a:pt x="253" y="105"/>
                      </a:lnTo>
                      <a:lnTo>
                        <a:pt x="251" y="105"/>
                      </a:lnTo>
                      <a:lnTo>
                        <a:pt x="251" y="102"/>
                      </a:lnTo>
                      <a:lnTo>
                        <a:pt x="248" y="100"/>
                      </a:lnTo>
                      <a:lnTo>
                        <a:pt x="246" y="102"/>
                      </a:lnTo>
                      <a:lnTo>
                        <a:pt x="246" y="105"/>
                      </a:lnTo>
                      <a:lnTo>
                        <a:pt x="241" y="105"/>
                      </a:lnTo>
                      <a:lnTo>
                        <a:pt x="236" y="98"/>
                      </a:lnTo>
                      <a:lnTo>
                        <a:pt x="234" y="98"/>
                      </a:lnTo>
                      <a:lnTo>
                        <a:pt x="229" y="95"/>
                      </a:lnTo>
                      <a:lnTo>
                        <a:pt x="232" y="95"/>
                      </a:lnTo>
                      <a:lnTo>
                        <a:pt x="229" y="93"/>
                      </a:lnTo>
                      <a:lnTo>
                        <a:pt x="239" y="90"/>
                      </a:lnTo>
                      <a:lnTo>
                        <a:pt x="241" y="93"/>
                      </a:lnTo>
                      <a:lnTo>
                        <a:pt x="244" y="90"/>
                      </a:lnTo>
                      <a:lnTo>
                        <a:pt x="248" y="90"/>
                      </a:lnTo>
                      <a:lnTo>
                        <a:pt x="248" y="93"/>
                      </a:lnTo>
                      <a:lnTo>
                        <a:pt x="255" y="90"/>
                      </a:lnTo>
                      <a:lnTo>
                        <a:pt x="255" y="88"/>
                      </a:lnTo>
                      <a:lnTo>
                        <a:pt x="258" y="90"/>
                      </a:lnTo>
                      <a:lnTo>
                        <a:pt x="258" y="88"/>
                      </a:lnTo>
                      <a:lnTo>
                        <a:pt x="260" y="88"/>
                      </a:lnTo>
                      <a:lnTo>
                        <a:pt x="263" y="86"/>
                      </a:lnTo>
                      <a:lnTo>
                        <a:pt x="263" y="83"/>
                      </a:lnTo>
                      <a:lnTo>
                        <a:pt x="263" y="81"/>
                      </a:lnTo>
                      <a:lnTo>
                        <a:pt x="265" y="79"/>
                      </a:lnTo>
                      <a:lnTo>
                        <a:pt x="263" y="79"/>
                      </a:lnTo>
                      <a:lnTo>
                        <a:pt x="267" y="76"/>
                      </a:lnTo>
                      <a:lnTo>
                        <a:pt x="270" y="71"/>
                      </a:lnTo>
                      <a:lnTo>
                        <a:pt x="267" y="76"/>
                      </a:lnTo>
                      <a:lnTo>
                        <a:pt x="263" y="76"/>
                      </a:lnTo>
                      <a:lnTo>
                        <a:pt x="263" y="79"/>
                      </a:lnTo>
                      <a:lnTo>
                        <a:pt x="263" y="81"/>
                      </a:lnTo>
                      <a:lnTo>
                        <a:pt x="255" y="83"/>
                      </a:lnTo>
                      <a:lnTo>
                        <a:pt x="258" y="86"/>
                      </a:lnTo>
                      <a:lnTo>
                        <a:pt x="255" y="86"/>
                      </a:lnTo>
                      <a:lnTo>
                        <a:pt x="255" y="88"/>
                      </a:lnTo>
                      <a:lnTo>
                        <a:pt x="253" y="88"/>
                      </a:lnTo>
                      <a:lnTo>
                        <a:pt x="253" y="86"/>
                      </a:lnTo>
                      <a:lnTo>
                        <a:pt x="251" y="86"/>
                      </a:lnTo>
                      <a:lnTo>
                        <a:pt x="251" y="88"/>
                      </a:lnTo>
                      <a:lnTo>
                        <a:pt x="248" y="86"/>
                      </a:lnTo>
                      <a:lnTo>
                        <a:pt x="248" y="88"/>
                      </a:lnTo>
                      <a:lnTo>
                        <a:pt x="248" y="86"/>
                      </a:lnTo>
                      <a:lnTo>
                        <a:pt x="246" y="86"/>
                      </a:lnTo>
                      <a:lnTo>
                        <a:pt x="246" y="88"/>
                      </a:lnTo>
                      <a:lnTo>
                        <a:pt x="244" y="86"/>
                      </a:lnTo>
                      <a:lnTo>
                        <a:pt x="246" y="81"/>
                      </a:lnTo>
                      <a:lnTo>
                        <a:pt x="241" y="83"/>
                      </a:lnTo>
                      <a:lnTo>
                        <a:pt x="241" y="88"/>
                      </a:lnTo>
                      <a:lnTo>
                        <a:pt x="239" y="88"/>
                      </a:lnTo>
                      <a:lnTo>
                        <a:pt x="236" y="90"/>
                      </a:lnTo>
                      <a:lnTo>
                        <a:pt x="234" y="90"/>
                      </a:lnTo>
                      <a:lnTo>
                        <a:pt x="229" y="88"/>
                      </a:lnTo>
                      <a:lnTo>
                        <a:pt x="227" y="88"/>
                      </a:lnTo>
                      <a:lnTo>
                        <a:pt x="224" y="90"/>
                      </a:lnTo>
                      <a:lnTo>
                        <a:pt x="222" y="90"/>
                      </a:lnTo>
                      <a:lnTo>
                        <a:pt x="229" y="81"/>
                      </a:lnTo>
                      <a:lnTo>
                        <a:pt x="229" y="79"/>
                      </a:lnTo>
                      <a:lnTo>
                        <a:pt x="227" y="76"/>
                      </a:lnTo>
                      <a:lnTo>
                        <a:pt x="227" y="74"/>
                      </a:lnTo>
                      <a:lnTo>
                        <a:pt x="229" y="71"/>
                      </a:lnTo>
                      <a:lnTo>
                        <a:pt x="232" y="71"/>
                      </a:lnTo>
                      <a:lnTo>
                        <a:pt x="234" y="71"/>
                      </a:lnTo>
                      <a:lnTo>
                        <a:pt x="234" y="69"/>
                      </a:lnTo>
                      <a:lnTo>
                        <a:pt x="234" y="64"/>
                      </a:lnTo>
                      <a:lnTo>
                        <a:pt x="232" y="64"/>
                      </a:lnTo>
                      <a:lnTo>
                        <a:pt x="232" y="62"/>
                      </a:lnTo>
                      <a:lnTo>
                        <a:pt x="229" y="62"/>
                      </a:lnTo>
                      <a:lnTo>
                        <a:pt x="232" y="57"/>
                      </a:lnTo>
                      <a:lnTo>
                        <a:pt x="234" y="57"/>
                      </a:lnTo>
                      <a:lnTo>
                        <a:pt x="236" y="62"/>
                      </a:lnTo>
                      <a:lnTo>
                        <a:pt x="239" y="62"/>
                      </a:lnTo>
                      <a:lnTo>
                        <a:pt x="241" y="62"/>
                      </a:lnTo>
                      <a:lnTo>
                        <a:pt x="244" y="62"/>
                      </a:lnTo>
                      <a:lnTo>
                        <a:pt x="253" y="55"/>
                      </a:lnTo>
                      <a:lnTo>
                        <a:pt x="253" y="52"/>
                      </a:lnTo>
                      <a:lnTo>
                        <a:pt x="258" y="50"/>
                      </a:lnTo>
                      <a:lnTo>
                        <a:pt x="260" y="50"/>
                      </a:lnTo>
                      <a:lnTo>
                        <a:pt x="258" y="48"/>
                      </a:lnTo>
                      <a:lnTo>
                        <a:pt x="263" y="43"/>
                      </a:lnTo>
                      <a:lnTo>
                        <a:pt x="263" y="45"/>
                      </a:lnTo>
                      <a:lnTo>
                        <a:pt x="267" y="45"/>
                      </a:lnTo>
                      <a:lnTo>
                        <a:pt x="265" y="50"/>
                      </a:lnTo>
                      <a:lnTo>
                        <a:pt x="267" y="50"/>
                      </a:lnTo>
                      <a:lnTo>
                        <a:pt x="270" y="48"/>
                      </a:lnTo>
                      <a:lnTo>
                        <a:pt x="267" y="45"/>
                      </a:lnTo>
                      <a:lnTo>
                        <a:pt x="272" y="40"/>
                      </a:lnTo>
                      <a:lnTo>
                        <a:pt x="277" y="38"/>
                      </a:lnTo>
                      <a:lnTo>
                        <a:pt x="279" y="36"/>
                      </a:lnTo>
                      <a:lnTo>
                        <a:pt x="282" y="36"/>
                      </a:lnTo>
                      <a:lnTo>
                        <a:pt x="282" y="31"/>
                      </a:lnTo>
                      <a:lnTo>
                        <a:pt x="284" y="36"/>
                      </a:lnTo>
                      <a:lnTo>
                        <a:pt x="284" y="40"/>
                      </a:lnTo>
                      <a:lnTo>
                        <a:pt x="284" y="38"/>
                      </a:lnTo>
                      <a:lnTo>
                        <a:pt x="286" y="38"/>
                      </a:lnTo>
                      <a:lnTo>
                        <a:pt x="286" y="40"/>
                      </a:lnTo>
                      <a:lnTo>
                        <a:pt x="291" y="43"/>
                      </a:lnTo>
                      <a:lnTo>
                        <a:pt x="294" y="43"/>
                      </a:lnTo>
                      <a:lnTo>
                        <a:pt x="291" y="40"/>
                      </a:lnTo>
                      <a:lnTo>
                        <a:pt x="289" y="40"/>
                      </a:lnTo>
                      <a:lnTo>
                        <a:pt x="286" y="38"/>
                      </a:lnTo>
                      <a:lnTo>
                        <a:pt x="286" y="36"/>
                      </a:lnTo>
                      <a:lnTo>
                        <a:pt x="291" y="38"/>
                      </a:lnTo>
                      <a:lnTo>
                        <a:pt x="291" y="36"/>
                      </a:lnTo>
                      <a:lnTo>
                        <a:pt x="286" y="33"/>
                      </a:lnTo>
                      <a:lnTo>
                        <a:pt x="286" y="29"/>
                      </a:lnTo>
                      <a:lnTo>
                        <a:pt x="286" y="26"/>
                      </a:lnTo>
                      <a:lnTo>
                        <a:pt x="289" y="26"/>
                      </a:lnTo>
                      <a:lnTo>
                        <a:pt x="289" y="21"/>
                      </a:lnTo>
                      <a:lnTo>
                        <a:pt x="294" y="19"/>
                      </a:lnTo>
                      <a:lnTo>
                        <a:pt x="296" y="17"/>
                      </a:lnTo>
                      <a:lnTo>
                        <a:pt x="298" y="19"/>
                      </a:lnTo>
                      <a:lnTo>
                        <a:pt x="301" y="19"/>
                      </a:lnTo>
                      <a:lnTo>
                        <a:pt x="303" y="21"/>
                      </a:lnTo>
                      <a:lnTo>
                        <a:pt x="315" y="14"/>
                      </a:lnTo>
                      <a:lnTo>
                        <a:pt x="315" y="12"/>
                      </a:lnTo>
                      <a:lnTo>
                        <a:pt x="320" y="12"/>
                      </a:lnTo>
                      <a:lnTo>
                        <a:pt x="322" y="9"/>
                      </a:lnTo>
                      <a:lnTo>
                        <a:pt x="325" y="2"/>
                      </a:lnTo>
                      <a:lnTo>
                        <a:pt x="329" y="5"/>
                      </a:lnTo>
                      <a:lnTo>
                        <a:pt x="334" y="2"/>
                      </a:lnTo>
                      <a:lnTo>
                        <a:pt x="337" y="7"/>
                      </a:lnTo>
                      <a:lnTo>
                        <a:pt x="334" y="9"/>
                      </a:lnTo>
                      <a:lnTo>
                        <a:pt x="334" y="12"/>
                      </a:lnTo>
                      <a:lnTo>
                        <a:pt x="332" y="12"/>
                      </a:lnTo>
                      <a:lnTo>
                        <a:pt x="332" y="14"/>
                      </a:lnTo>
                      <a:lnTo>
                        <a:pt x="337" y="17"/>
                      </a:lnTo>
                      <a:lnTo>
                        <a:pt x="337" y="21"/>
                      </a:lnTo>
                      <a:lnTo>
                        <a:pt x="334" y="21"/>
                      </a:lnTo>
                      <a:lnTo>
                        <a:pt x="332" y="17"/>
                      </a:lnTo>
                      <a:lnTo>
                        <a:pt x="332" y="21"/>
                      </a:lnTo>
                      <a:lnTo>
                        <a:pt x="329" y="24"/>
                      </a:lnTo>
                      <a:lnTo>
                        <a:pt x="329" y="29"/>
                      </a:lnTo>
                      <a:lnTo>
                        <a:pt x="327" y="29"/>
                      </a:lnTo>
                      <a:lnTo>
                        <a:pt x="329" y="29"/>
                      </a:lnTo>
                      <a:lnTo>
                        <a:pt x="332" y="33"/>
                      </a:lnTo>
                      <a:lnTo>
                        <a:pt x="329" y="31"/>
                      </a:lnTo>
                      <a:lnTo>
                        <a:pt x="329" y="33"/>
                      </a:lnTo>
                      <a:lnTo>
                        <a:pt x="327" y="33"/>
                      </a:lnTo>
                      <a:lnTo>
                        <a:pt x="327" y="31"/>
                      </a:lnTo>
                      <a:lnTo>
                        <a:pt x="325" y="33"/>
                      </a:lnTo>
                      <a:lnTo>
                        <a:pt x="322" y="36"/>
                      </a:lnTo>
                      <a:lnTo>
                        <a:pt x="325" y="33"/>
                      </a:lnTo>
                      <a:lnTo>
                        <a:pt x="329" y="36"/>
                      </a:lnTo>
                      <a:lnTo>
                        <a:pt x="332" y="36"/>
                      </a:lnTo>
                      <a:lnTo>
                        <a:pt x="332" y="33"/>
                      </a:lnTo>
                      <a:lnTo>
                        <a:pt x="337" y="33"/>
                      </a:lnTo>
                      <a:lnTo>
                        <a:pt x="334" y="29"/>
                      </a:lnTo>
                      <a:lnTo>
                        <a:pt x="337" y="29"/>
                      </a:lnTo>
                      <a:lnTo>
                        <a:pt x="332" y="24"/>
                      </a:lnTo>
                      <a:lnTo>
                        <a:pt x="337" y="24"/>
                      </a:lnTo>
                      <a:lnTo>
                        <a:pt x="339" y="24"/>
                      </a:lnTo>
                      <a:lnTo>
                        <a:pt x="339" y="26"/>
                      </a:lnTo>
                      <a:lnTo>
                        <a:pt x="344" y="26"/>
                      </a:lnTo>
                      <a:lnTo>
                        <a:pt x="341" y="29"/>
                      </a:lnTo>
                      <a:lnTo>
                        <a:pt x="344" y="26"/>
                      </a:lnTo>
                      <a:lnTo>
                        <a:pt x="346" y="26"/>
                      </a:lnTo>
                      <a:lnTo>
                        <a:pt x="341" y="24"/>
                      </a:lnTo>
                      <a:lnTo>
                        <a:pt x="341" y="21"/>
                      </a:lnTo>
                      <a:lnTo>
                        <a:pt x="344" y="21"/>
                      </a:lnTo>
                      <a:lnTo>
                        <a:pt x="346" y="17"/>
                      </a:lnTo>
                      <a:lnTo>
                        <a:pt x="349" y="19"/>
                      </a:lnTo>
                      <a:lnTo>
                        <a:pt x="349" y="17"/>
                      </a:lnTo>
                      <a:lnTo>
                        <a:pt x="351" y="14"/>
                      </a:lnTo>
                      <a:lnTo>
                        <a:pt x="353" y="14"/>
                      </a:lnTo>
                      <a:lnTo>
                        <a:pt x="358" y="14"/>
                      </a:lnTo>
                      <a:lnTo>
                        <a:pt x="358" y="12"/>
                      </a:lnTo>
                      <a:lnTo>
                        <a:pt x="365" y="12"/>
                      </a:lnTo>
                      <a:lnTo>
                        <a:pt x="368" y="9"/>
                      </a:lnTo>
                      <a:lnTo>
                        <a:pt x="365" y="7"/>
                      </a:lnTo>
                      <a:lnTo>
                        <a:pt x="372" y="2"/>
                      </a:lnTo>
                      <a:lnTo>
                        <a:pt x="372" y="0"/>
                      </a:lnTo>
                      <a:lnTo>
                        <a:pt x="380" y="5"/>
                      </a:lnTo>
                      <a:lnTo>
                        <a:pt x="375" y="7"/>
                      </a:lnTo>
                      <a:lnTo>
                        <a:pt x="372" y="9"/>
                      </a:lnTo>
                      <a:lnTo>
                        <a:pt x="372" y="14"/>
                      </a:lnTo>
                      <a:lnTo>
                        <a:pt x="370" y="14"/>
                      </a:lnTo>
                      <a:lnTo>
                        <a:pt x="370" y="19"/>
                      </a:lnTo>
                      <a:lnTo>
                        <a:pt x="370" y="21"/>
                      </a:lnTo>
                      <a:lnTo>
                        <a:pt x="368" y="24"/>
                      </a:lnTo>
                      <a:lnTo>
                        <a:pt x="368" y="26"/>
                      </a:lnTo>
                      <a:lnTo>
                        <a:pt x="368" y="24"/>
                      </a:lnTo>
                      <a:lnTo>
                        <a:pt x="370" y="21"/>
                      </a:lnTo>
                      <a:lnTo>
                        <a:pt x="372" y="24"/>
                      </a:lnTo>
                      <a:lnTo>
                        <a:pt x="372" y="21"/>
                      </a:lnTo>
                      <a:lnTo>
                        <a:pt x="370" y="21"/>
                      </a:lnTo>
                      <a:lnTo>
                        <a:pt x="370" y="14"/>
                      </a:lnTo>
                      <a:lnTo>
                        <a:pt x="375" y="17"/>
                      </a:lnTo>
                      <a:lnTo>
                        <a:pt x="375" y="12"/>
                      </a:lnTo>
                      <a:lnTo>
                        <a:pt x="380" y="14"/>
                      </a:lnTo>
                      <a:lnTo>
                        <a:pt x="382" y="12"/>
                      </a:lnTo>
                      <a:lnTo>
                        <a:pt x="384" y="12"/>
                      </a:lnTo>
                      <a:lnTo>
                        <a:pt x="387" y="14"/>
                      </a:lnTo>
                      <a:lnTo>
                        <a:pt x="384" y="14"/>
                      </a:lnTo>
                      <a:lnTo>
                        <a:pt x="387" y="21"/>
                      </a:lnTo>
                      <a:lnTo>
                        <a:pt x="389" y="21"/>
                      </a:lnTo>
                      <a:lnTo>
                        <a:pt x="387" y="26"/>
                      </a:lnTo>
                      <a:lnTo>
                        <a:pt x="389" y="26"/>
                      </a:lnTo>
                      <a:lnTo>
                        <a:pt x="387" y="29"/>
                      </a:lnTo>
                      <a:lnTo>
                        <a:pt x="389" y="29"/>
                      </a:lnTo>
                      <a:lnTo>
                        <a:pt x="387" y="33"/>
                      </a:lnTo>
                      <a:lnTo>
                        <a:pt x="387" y="36"/>
                      </a:lnTo>
                      <a:lnTo>
                        <a:pt x="391" y="38"/>
                      </a:lnTo>
                      <a:lnTo>
                        <a:pt x="389" y="40"/>
                      </a:lnTo>
                      <a:lnTo>
                        <a:pt x="389" y="43"/>
                      </a:lnTo>
                      <a:lnTo>
                        <a:pt x="387" y="43"/>
                      </a:lnTo>
                      <a:lnTo>
                        <a:pt x="387" y="48"/>
                      </a:lnTo>
                      <a:lnTo>
                        <a:pt x="389" y="45"/>
                      </a:lnTo>
                      <a:lnTo>
                        <a:pt x="387" y="45"/>
                      </a:lnTo>
                      <a:lnTo>
                        <a:pt x="389" y="43"/>
                      </a:lnTo>
                      <a:lnTo>
                        <a:pt x="391" y="38"/>
                      </a:lnTo>
                      <a:lnTo>
                        <a:pt x="391" y="33"/>
                      </a:lnTo>
                      <a:lnTo>
                        <a:pt x="396" y="29"/>
                      </a:lnTo>
                      <a:lnTo>
                        <a:pt x="394" y="24"/>
                      </a:lnTo>
                      <a:lnTo>
                        <a:pt x="399" y="24"/>
                      </a:lnTo>
                      <a:lnTo>
                        <a:pt x="401" y="24"/>
                      </a:lnTo>
                      <a:lnTo>
                        <a:pt x="401" y="21"/>
                      </a:lnTo>
                      <a:lnTo>
                        <a:pt x="403" y="21"/>
                      </a:lnTo>
                      <a:lnTo>
                        <a:pt x="401" y="19"/>
                      </a:lnTo>
                      <a:lnTo>
                        <a:pt x="406" y="19"/>
                      </a:lnTo>
                      <a:lnTo>
                        <a:pt x="408" y="17"/>
                      </a:lnTo>
                      <a:lnTo>
                        <a:pt x="411" y="21"/>
                      </a:lnTo>
                      <a:lnTo>
                        <a:pt x="413" y="21"/>
                      </a:lnTo>
                      <a:lnTo>
                        <a:pt x="415" y="21"/>
                      </a:lnTo>
                      <a:lnTo>
                        <a:pt x="420" y="21"/>
                      </a:lnTo>
                      <a:lnTo>
                        <a:pt x="420" y="24"/>
                      </a:lnTo>
                      <a:lnTo>
                        <a:pt x="418" y="26"/>
                      </a:lnTo>
                      <a:lnTo>
                        <a:pt x="422" y="29"/>
                      </a:lnTo>
                      <a:lnTo>
                        <a:pt x="427" y="29"/>
                      </a:lnTo>
                      <a:lnTo>
                        <a:pt x="427" y="31"/>
                      </a:lnTo>
                      <a:lnTo>
                        <a:pt x="432" y="33"/>
                      </a:lnTo>
                      <a:lnTo>
                        <a:pt x="434" y="33"/>
                      </a:lnTo>
                      <a:lnTo>
                        <a:pt x="434" y="36"/>
                      </a:lnTo>
                      <a:lnTo>
                        <a:pt x="439" y="38"/>
                      </a:lnTo>
                      <a:lnTo>
                        <a:pt x="442" y="38"/>
                      </a:lnTo>
                      <a:lnTo>
                        <a:pt x="444" y="40"/>
                      </a:lnTo>
                      <a:lnTo>
                        <a:pt x="444" y="43"/>
                      </a:lnTo>
                      <a:lnTo>
                        <a:pt x="449" y="50"/>
                      </a:lnTo>
                      <a:lnTo>
                        <a:pt x="449" y="52"/>
                      </a:lnTo>
                      <a:lnTo>
                        <a:pt x="453" y="57"/>
                      </a:lnTo>
                      <a:lnTo>
                        <a:pt x="453" y="60"/>
                      </a:lnTo>
                      <a:lnTo>
                        <a:pt x="458" y="64"/>
                      </a:lnTo>
                      <a:lnTo>
                        <a:pt x="453" y="64"/>
                      </a:lnTo>
                      <a:lnTo>
                        <a:pt x="458" y="64"/>
                      </a:lnTo>
                      <a:lnTo>
                        <a:pt x="465" y="69"/>
                      </a:lnTo>
                      <a:lnTo>
                        <a:pt x="463" y="74"/>
                      </a:lnTo>
                      <a:lnTo>
                        <a:pt x="465" y="76"/>
                      </a:lnTo>
                      <a:lnTo>
                        <a:pt x="461" y="79"/>
                      </a:lnTo>
                      <a:lnTo>
                        <a:pt x="463" y="76"/>
                      </a:lnTo>
                      <a:lnTo>
                        <a:pt x="465" y="76"/>
                      </a:lnTo>
                      <a:lnTo>
                        <a:pt x="465" y="71"/>
                      </a:lnTo>
                      <a:lnTo>
                        <a:pt x="470" y="71"/>
                      </a:lnTo>
                      <a:lnTo>
                        <a:pt x="477" y="74"/>
                      </a:lnTo>
                      <a:lnTo>
                        <a:pt x="482" y="74"/>
                      </a:lnTo>
                      <a:lnTo>
                        <a:pt x="482" y="76"/>
                      </a:lnTo>
                      <a:lnTo>
                        <a:pt x="484" y="76"/>
                      </a:lnTo>
                      <a:lnTo>
                        <a:pt x="494" y="76"/>
                      </a:lnTo>
                      <a:lnTo>
                        <a:pt x="494" y="74"/>
                      </a:lnTo>
                      <a:lnTo>
                        <a:pt x="506" y="79"/>
                      </a:lnTo>
                      <a:lnTo>
                        <a:pt x="506" y="76"/>
                      </a:lnTo>
                      <a:lnTo>
                        <a:pt x="511" y="76"/>
                      </a:lnTo>
                      <a:lnTo>
                        <a:pt x="511" y="79"/>
                      </a:lnTo>
                      <a:lnTo>
                        <a:pt x="513" y="79"/>
                      </a:lnTo>
                      <a:lnTo>
                        <a:pt x="513" y="83"/>
                      </a:lnTo>
                      <a:lnTo>
                        <a:pt x="508" y="86"/>
                      </a:lnTo>
                      <a:lnTo>
                        <a:pt x="511" y="86"/>
                      </a:lnTo>
                      <a:lnTo>
                        <a:pt x="508" y="88"/>
                      </a:lnTo>
                      <a:lnTo>
                        <a:pt x="508" y="95"/>
                      </a:lnTo>
                      <a:lnTo>
                        <a:pt x="506" y="95"/>
                      </a:lnTo>
                      <a:lnTo>
                        <a:pt x="508" y="100"/>
                      </a:lnTo>
                      <a:lnTo>
                        <a:pt x="508" y="102"/>
                      </a:lnTo>
                      <a:lnTo>
                        <a:pt x="506" y="102"/>
                      </a:lnTo>
                      <a:lnTo>
                        <a:pt x="499" y="107"/>
                      </a:lnTo>
                      <a:lnTo>
                        <a:pt x="501" y="110"/>
                      </a:lnTo>
                      <a:lnTo>
                        <a:pt x="496" y="112"/>
                      </a:lnTo>
                      <a:lnTo>
                        <a:pt x="496" y="114"/>
                      </a:lnTo>
                      <a:lnTo>
                        <a:pt x="496" y="117"/>
                      </a:lnTo>
                      <a:lnTo>
                        <a:pt x="489" y="117"/>
                      </a:lnTo>
                      <a:lnTo>
                        <a:pt x="487" y="114"/>
                      </a:lnTo>
                      <a:lnTo>
                        <a:pt x="480" y="114"/>
                      </a:lnTo>
                      <a:lnTo>
                        <a:pt x="482" y="117"/>
                      </a:lnTo>
                      <a:lnTo>
                        <a:pt x="480" y="119"/>
                      </a:lnTo>
                      <a:lnTo>
                        <a:pt x="482" y="121"/>
                      </a:lnTo>
                      <a:lnTo>
                        <a:pt x="480" y="121"/>
                      </a:lnTo>
                      <a:lnTo>
                        <a:pt x="477" y="126"/>
                      </a:lnTo>
                      <a:lnTo>
                        <a:pt x="480" y="126"/>
                      </a:lnTo>
                      <a:lnTo>
                        <a:pt x="480" y="129"/>
                      </a:lnTo>
                      <a:lnTo>
                        <a:pt x="482" y="129"/>
                      </a:lnTo>
                      <a:lnTo>
                        <a:pt x="482" y="131"/>
                      </a:lnTo>
                      <a:lnTo>
                        <a:pt x="487" y="129"/>
                      </a:lnTo>
                      <a:lnTo>
                        <a:pt x="489" y="131"/>
                      </a:lnTo>
                      <a:lnTo>
                        <a:pt x="489" y="145"/>
                      </a:lnTo>
                      <a:lnTo>
                        <a:pt x="492" y="145"/>
                      </a:lnTo>
                      <a:lnTo>
                        <a:pt x="494" y="152"/>
                      </a:lnTo>
                      <a:lnTo>
                        <a:pt x="496" y="155"/>
                      </a:lnTo>
                      <a:lnTo>
                        <a:pt x="499" y="155"/>
                      </a:lnTo>
                      <a:lnTo>
                        <a:pt x="501" y="152"/>
                      </a:lnTo>
                      <a:lnTo>
                        <a:pt x="504" y="152"/>
                      </a:lnTo>
                      <a:lnTo>
                        <a:pt x="501" y="164"/>
                      </a:lnTo>
                      <a:lnTo>
                        <a:pt x="501" y="172"/>
                      </a:lnTo>
                      <a:lnTo>
                        <a:pt x="506" y="176"/>
                      </a:lnTo>
                      <a:lnTo>
                        <a:pt x="508" y="176"/>
                      </a:lnTo>
                      <a:lnTo>
                        <a:pt x="511" y="181"/>
                      </a:lnTo>
                      <a:lnTo>
                        <a:pt x="513" y="179"/>
                      </a:lnTo>
                      <a:lnTo>
                        <a:pt x="515" y="183"/>
                      </a:lnTo>
                      <a:lnTo>
                        <a:pt x="518" y="183"/>
                      </a:lnTo>
                      <a:lnTo>
                        <a:pt x="518" y="186"/>
                      </a:lnTo>
                      <a:lnTo>
                        <a:pt x="523" y="186"/>
                      </a:lnTo>
                      <a:lnTo>
                        <a:pt x="523" y="191"/>
                      </a:lnTo>
                      <a:lnTo>
                        <a:pt x="520" y="195"/>
                      </a:lnTo>
                      <a:lnTo>
                        <a:pt x="520" y="200"/>
                      </a:lnTo>
                      <a:lnTo>
                        <a:pt x="523" y="203"/>
                      </a:lnTo>
                      <a:lnTo>
                        <a:pt x="523" y="205"/>
                      </a:lnTo>
                      <a:lnTo>
                        <a:pt x="527" y="207"/>
                      </a:lnTo>
                      <a:lnTo>
                        <a:pt x="530" y="205"/>
                      </a:lnTo>
                      <a:lnTo>
                        <a:pt x="530" y="203"/>
                      </a:lnTo>
                      <a:lnTo>
                        <a:pt x="532" y="205"/>
                      </a:lnTo>
                      <a:lnTo>
                        <a:pt x="537" y="200"/>
                      </a:lnTo>
                      <a:lnTo>
                        <a:pt x="539" y="200"/>
                      </a:lnTo>
                      <a:lnTo>
                        <a:pt x="539" y="198"/>
                      </a:lnTo>
                      <a:lnTo>
                        <a:pt x="544" y="191"/>
                      </a:lnTo>
                      <a:lnTo>
                        <a:pt x="544" y="193"/>
                      </a:lnTo>
                      <a:lnTo>
                        <a:pt x="546" y="193"/>
                      </a:lnTo>
                      <a:lnTo>
                        <a:pt x="546" y="195"/>
                      </a:lnTo>
                      <a:lnTo>
                        <a:pt x="551" y="198"/>
                      </a:lnTo>
                      <a:lnTo>
                        <a:pt x="551" y="200"/>
                      </a:lnTo>
                      <a:lnTo>
                        <a:pt x="554" y="205"/>
                      </a:lnTo>
                      <a:lnTo>
                        <a:pt x="551" y="210"/>
                      </a:lnTo>
                      <a:lnTo>
                        <a:pt x="546" y="214"/>
                      </a:lnTo>
                      <a:lnTo>
                        <a:pt x="542" y="219"/>
                      </a:lnTo>
                      <a:lnTo>
                        <a:pt x="537" y="219"/>
                      </a:lnTo>
                      <a:lnTo>
                        <a:pt x="532" y="224"/>
                      </a:lnTo>
                      <a:lnTo>
                        <a:pt x="530" y="222"/>
                      </a:lnTo>
                      <a:lnTo>
                        <a:pt x="527" y="222"/>
                      </a:lnTo>
                      <a:lnTo>
                        <a:pt x="525" y="224"/>
                      </a:lnTo>
                      <a:lnTo>
                        <a:pt x="525" y="226"/>
                      </a:lnTo>
                      <a:lnTo>
                        <a:pt x="523" y="226"/>
                      </a:lnTo>
                      <a:lnTo>
                        <a:pt x="520" y="229"/>
                      </a:lnTo>
                      <a:lnTo>
                        <a:pt x="523" y="231"/>
                      </a:lnTo>
                      <a:lnTo>
                        <a:pt x="520" y="236"/>
                      </a:lnTo>
                      <a:lnTo>
                        <a:pt x="518" y="233"/>
                      </a:lnTo>
                      <a:lnTo>
                        <a:pt x="515" y="236"/>
                      </a:lnTo>
                      <a:lnTo>
                        <a:pt x="513" y="238"/>
                      </a:lnTo>
                      <a:lnTo>
                        <a:pt x="513" y="241"/>
                      </a:lnTo>
                      <a:lnTo>
                        <a:pt x="515" y="241"/>
                      </a:lnTo>
                      <a:lnTo>
                        <a:pt x="515" y="245"/>
                      </a:lnTo>
                      <a:lnTo>
                        <a:pt x="518" y="245"/>
                      </a:lnTo>
                      <a:lnTo>
                        <a:pt x="518" y="248"/>
                      </a:lnTo>
                      <a:lnTo>
                        <a:pt x="520" y="250"/>
                      </a:lnTo>
                      <a:lnTo>
                        <a:pt x="520" y="248"/>
                      </a:lnTo>
                      <a:lnTo>
                        <a:pt x="523" y="248"/>
                      </a:lnTo>
                      <a:lnTo>
                        <a:pt x="520" y="245"/>
                      </a:lnTo>
                      <a:lnTo>
                        <a:pt x="523" y="243"/>
                      </a:lnTo>
                      <a:lnTo>
                        <a:pt x="520" y="238"/>
                      </a:lnTo>
                      <a:lnTo>
                        <a:pt x="523" y="238"/>
                      </a:lnTo>
                      <a:lnTo>
                        <a:pt x="523" y="236"/>
                      </a:lnTo>
                      <a:lnTo>
                        <a:pt x="525" y="236"/>
                      </a:lnTo>
                      <a:lnTo>
                        <a:pt x="525" y="243"/>
                      </a:lnTo>
                      <a:lnTo>
                        <a:pt x="532" y="250"/>
                      </a:lnTo>
                      <a:lnTo>
                        <a:pt x="542" y="250"/>
                      </a:lnTo>
                      <a:lnTo>
                        <a:pt x="549" y="260"/>
                      </a:lnTo>
                      <a:lnTo>
                        <a:pt x="549" y="264"/>
                      </a:lnTo>
                      <a:lnTo>
                        <a:pt x="546" y="269"/>
                      </a:lnTo>
                      <a:lnTo>
                        <a:pt x="549" y="272"/>
                      </a:lnTo>
                      <a:lnTo>
                        <a:pt x="551" y="274"/>
                      </a:lnTo>
                      <a:close/>
                      <a:moveTo>
                        <a:pt x="72" y="458"/>
                      </a:moveTo>
                      <a:lnTo>
                        <a:pt x="69" y="458"/>
                      </a:lnTo>
                      <a:lnTo>
                        <a:pt x="74" y="455"/>
                      </a:lnTo>
                      <a:lnTo>
                        <a:pt x="72" y="446"/>
                      </a:lnTo>
                      <a:lnTo>
                        <a:pt x="74" y="450"/>
                      </a:lnTo>
                      <a:lnTo>
                        <a:pt x="77" y="455"/>
                      </a:lnTo>
                      <a:lnTo>
                        <a:pt x="74" y="455"/>
                      </a:lnTo>
                      <a:lnTo>
                        <a:pt x="74" y="458"/>
                      </a:lnTo>
                      <a:lnTo>
                        <a:pt x="72" y="458"/>
                      </a:lnTo>
                      <a:close/>
                      <a:moveTo>
                        <a:pt x="77" y="465"/>
                      </a:moveTo>
                      <a:lnTo>
                        <a:pt x="72" y="460"/>
                      </a:lnTo>
                      <a:lnTo>
                        <a:pt x="72" y="465"/>
                      </a:lnTo>
                      <a:lnTo>
                        <a:pt x="77" y="465"/>
                      </a:lnTo>
                      <a:close/>
                      <a:moveTo>
                        <a:pt x="108" y="338"/>
                      </a:moveTo>
                      <a:lnTo>
                        <a:pt x="110" y="338"/>
                      </a:lnTo>
                      <a:lnTo>
                        <a:pt x="110" y="336"/>
                      </a:lnTo>
                      <a:lnTo>
                        <a:pt x="108" y="336"/>
                      </a:lnTo>
                      <a:lnTo>
                        <a:pt x="108" y="338"/>
                      </a:lnTo>
                      <a:close/>
                      <a:moveTo>
                        <a:pt x="91" y="357"/>
                      </a:moveTo>
                      <a:lnTo>
                        <a:pt x="91" y="353"/>
                      </a:lnTo>
                      <a:lnTo>
                        <a:pt x="91" y="350"/>
                      </a:lnTo>
                      <a:lnTo>
                        <a:pt x="89" y="353"/>
                      </a:lnTo>
                      <a:lnTo>
                        <a:pt x="89" y="350"/>
                      </a:lnTo>
                      <a:lnTo>
                        <a:pt x="84" y="350"/>
                      </a:lnTo>
                      <a:lnTo>
                        <a:pt x="84" y="353"/>
                      </a:lnTo>
                      <a:lnTo>
                        <a:pt x="86" y="355"/>
                      </a:lnTo>
                      <a:lnTo>
                        <a:pt x="89" y="353"/>
                      </a:lnTo>
                      <a:lnTo>
                        <a:pt x="89" y="355"/>
                      </a:lnTo>
                      <a:lnTo>
                        <a:pt x="86" y="357"/>
                      </a:lnTo>
                      <a:lnTo>
                        <a:pt x="89" y="357"/>
                      </a:lnTo>
                      <a:lnTo>
                        <a:pt x="86" y="357"/>
                      </a:lnTo>
                      <a:lnTo>
                        <a:pt x="86" y="360"/>
                      </a:lnTo>
                      <a:lnTo>
                        <a:pt x="89" y="360"/>
                      </a:lnTo>
                      <a:lnTo>
                        <a:pt x="89" y="362"/>
                      </a:lnTo>
                      <a:lnTo>
                        <a:pt x="86" y="362"/>
                      </a:lnTo>
                      <a:lnTo>
                        <a:pt x="89" y="365"/>
                      </a:lnTo>
                      <a:lnTo>
                        <a:pt x="89" y="362"/>
                      </a:lnTo>
                      <a:lnTo>
                        <a:pt x="89" y="360"/>
                      </a:lnTo>
                      <a:lnTo>
                        <a:pt x="91" y="357"/>
                      </a:lnTo>
                      <a:close/>
                      <a:moveTo>
                        <a:pt x="93" y="372"/>
                      </a:moveTo>
                      <a:lnTo>
                        <a:pt x="93" y="374"/>
                      </a:lnTo>
                      <a:lnTo>
                        <a:pt x="91" y="379"/>
                      </a:lnTo>
                      <a:lnTo>
                        <a:pt x="91" y="376"/>
                      </a:lnTo>
                      <a:lnTo>
                        <a:pt x="93" y="372"/>
                      </a:lnTo>
                      <a:close/>
                      <a:moveTo>
                        <a:pt x="55" y="381"/>
                      </a:moveTo>
                      <a:lnTo>
                        <a:pt x="53" y="379"/>
                      </a:lnTo>
                      <a:lnTo>
                        <a:pt x="55" y="374"/>
                      </a:lnTo>
                      <a:lnTo>
                        <a:pt x="58" y="379"/>
                      </a:lnTo>
                      <a:lnTo>
                        <a:pt x="55" y="381"/>
                      </a:lnTo>
                      <a:close/>
                      <a:moveTo>
                        <a:pt x="122" y="403"/>
                      </a:moveTo>
                      <a:lnTo>
                        <a:pt x="122" y="400"/>
                      </a:lnTo>
                      <a:lnTo>
                        <a:pt x="120" y="400"/>
                      </a:lnTo>
                      <a:lnTo>
                        <a:pt x="122" y="403"/>
                      </a:lnTo>
                      <a:close/>
                      <a:moveTo>
                        <a:pt x="67" y="415"/>
                      </a:moveTo>
                      <a:lnTo>
                        <a:pt x="69" y="415"/>
                      </a:lnTo>
                      <a:lnTo>
                        <a:pt x="74" y="400"/>
                      </a:lnTo>
                      <a:lnTo>
                        <a:pt x="72" y="403"/>
                      </a:lnTo>
                      <a:lnTo>
                        <a:pt x="72" y="400"/>
                      </a:lnTo>
                      <a:lnTo>
                        <a:pt x="69" y="405"/>
                      </a:lnTo>
                      <a:lnTo>
                        <a:pt x="67" y="407"/>
                      </a:lnTo>
                      <a:lnTo>
                        <a:pt x="69" y="410"/>
                      </a:lnTo>
                      <a:lnTo>
                        <a:pt x="67" y="410"/>
                      </a:lnTo>
                      <a:lnTo>
                        <a:pt x="67" y="415"/>
                      </a:lnTo>
                      <a:close/>
                      <a:moveTo>
                        <a:pt x="69" y="419"/>
                      </a:moveTo>
                      <a:lnTo>
                        <a:pt x="69" y="417"/>
                      </a:lnTo>
                      <a:lnTo>
                        <a:pt x="69" y="419"/>
                      </a:lnTo>
                      <a:close/>
                    </a:path>
                  </a:pathLst>
                </a:custGeom>
                <a:solidFill>
                  <a:schemeClr val="accent2">
                    <a:lumMod val="20000"/>
                    <a:lumOff val="80000"/>
                  </a:schemeClr>
                </a:solidFill>
                <a:ln w="3175">
                  <a:solidFill>
                    <a:schemeClr val="tx1">
                      <a:lumMod val="50000"/>
                      <a:lumOff val="50000"/>
                    </a:schemeClr>
                  </a:solidFill>
                  <a:round/>
                  <a:headEnd/>
                  <a:tailEnd/>
                </a:ln>
              </xdr:spPr>
            </xdr:sp>
            <xdr:grpSp>
              <xdr:nvGrpSpPr>
                <xdr:cNvPr id="39" name="29 Grupo"/>
                <xdr:cNvGrpSpPr/>
              </xdr:nvGrpSpPr>
              <xdr:grpSpPr>
                <a:xfrm>
                  <a:off x="1659704" y="15918303"/>
                  <a:ext cx="1626147" cy="487479"/>
                  <a:chOff x="118296" y="22118247"/>
                  <a:chExt cx="1649808" cy="497369"/>
                </a:xfrm>
                <a:solidFill>
                  <a:srgbClr val="D27977"/>
                </a:solidFill>
              </xdr:grpSpPr>
              <xdr:sp macro="" textlink="">
                <xdr:nvSpPr>
                  <xdr:cNvPr id="47" name="Freeform 68"/>
                  <xdr:cNvSpPr>
                    <a:spLocks/>
                  </xdr:cNvSpPr>
                </xdr:nvSpPr>
                <xdr:spPr bwMode="auto">
                  <a:xfrm>
                    <a:off x="118296" y="22487913"/>
                    <a:ext cx="96788" cy="74893"/>
                  </a:xfrm>
                  <a:custGeom>
                    <a:avLst/>
                    <a:gdLst>
                      <a:gd name="T0" fmla="*/ 16 w 81"/>
                      <a:gd name="T1" fmla="*/ 72 h 64"/>
                      <a:gd name="T2" fmla="*/ 24 w 81"/>
                      <a:gd name="T3" fmla="*/ 72 h 64"/>
                      <a:gd name="T4" fmla="*/ 33 w 81"/>
                      <a:gd name="T5" fmla="*/ 61 h 64"/>
                      <a:gd name="T6" fmla="*/ 49 w 81"/>
                      <a:gd name="T7" fmla="*/ 61 h 64"/>
                      <a:gd name="T8" fmla="*/ 59 w 81"/>
                      <a:gd name="T9" fmla="*/ 72 h 64"/>
                      <a:gd name="T10" fmla="*/ 79 w 81"/>
                      <a:gd name="T11" fmla="*/ 77 h 64"/>
                      <a:gd name="T12" fmla="*/ 97 w 81"/>
                      <a:gd name="T13" fmla="*/ 77 h 64"/>
                      <a:gd name="T14" fmla="*/ 121 w 81"/>
                      <a:gd name="T15" fmla="*/ 77 h 64"/>
                      <a:gd name="T16" fmla="*/ 137 w 81"/>
                      <a:gd name="T17" fmla="*/ 72 h 64"/>
                      <a:gd name="T18" fmla="*/ 145 w 81"/>
                      <a:gd name="T19" fmla="*/ 61 h 64"/>
                      <a:gd name="T20" fmla="*/ 161 w 81"/>
                      <a:gd name="T21" fmla="*/ 48 h 64"/>
                      <a:gd name="T22" fmla="*/ 167 w 81"/>
                      <a:gd name="T23" fmla="*/ 48 h 64"/>
                      <a:gd name="T24" fmla="*/ 177 w 81"/>
                      <a:gd name="T25" fmla="*/ 29 h 64"/>
                      <a:gd name="T26" fmla="*/ 177 w 81"/>
                      <a:gd name="T27" fmla="*/ 24 h 64"/>
                      <a:gd name="T28" fmla="*/ 182 w 81"/>
                      <a:gd name="T29" fmla="*/ 24 h 64"/>
                      <a:gd name="T30" fmla="*/ 194 w 81"/>
                      <a:gd name="T31" fmla="*/ 2 h 64"/>
                      <a:gd name="T32" fmla="*/ 208 w 81"/>
                      <a:gd name="T33" fmla="*/ 2 h 64"/>
                      <a:gd name="T34" fmla="*/ 216 w 81"/>
                      <a:gd name="T35" fmla="*/ 0 h 64"/>
                      <a:gd name="T36" fmla="*/ 230 w 81"/>
                      <a:gd name="T37" fmla="*/ 0 h 64"/>
                      <a:gd name="T38" fmla="*/ 241 w 81"/>
                      <a:gd name="T39" fmla="*/ 2 h 64"/>
                      <a:gd name="T40" fmla="*/ 257 w 81"/>
                      <a:gd name="T41" fmla="*/ 2 h 64"/>
                      <a:gd name="T42" fmla="*/ 257 w 81"/>
                      <a:gd name="T43" fmla="*/ 24 h 64"/>
                      <a:gd name="T44" fmla="*/ 264 w 81"/>
                      <a:gd name="T45" fmla="*/ 29 h 64"/>
                      <a:gd name="T46" fmla="*/ 270 w 81"/>
                      <a:gd name="T47" fmla="*/ 48 h 64"/>
                      <a:gd name="T48" fmla="*/ 264 w 81"/>
                      <a:gd name="T49" fmla="*/ 59 h 64"/>
                      <a:gd name="T50" fmla="*/ 257 w 81"/>
                      <a:gd name="T51" fmla="*/ 72 h 64"/>
                      <a:gd name="T52" fmla="*/ 241 w 81"/>
                      <a:gd name="T53" fmla="*/ 77 h 64"/>
                      <a:gd name="T54" fmla="*/ 241 w 81"/>
                      <a:gd name="T55" fmla="*/ 88 h 64"/>
                      <a:gd name="T56" fmla="*/ 222 w 81"/>
                      <a:gd name="T57" fmla="*/ 101 h 64"/>
                      <a:gd name="T58" fmla="*/ 216 w 81"/>
                      <a:gd name="T59" fmla="*/ 123 h 64"/>
                      <a:gd name="T60" fmla="*/ 208 w 81"/>
                      <a:gd name="T61" fmla="*/ 119 h 64"/>
                      <a:gd name="T62" fmla="*/ 194 w 81"/>
                      <a:gd name="T63" fmla="*/ 123 h 64"/>
                      <a:gd name="T64" fmla="*/ 182 w 81"/>
                      <a:gd name="T65" fmla="*/ 149 h 64"/>
                      <a:gd name="T66" fmla="*/ 177 w 81"/>
                      <a:gd name="T67" fmla="*/ 158 h 64"/>
                      <a:gd name="T68" fmla="*/ 167 w 81"/>
                      <a:gd name="T69" fmla="*/ 171 h 64"/>
                      <a:gd name="T70" fmla="*/ 167 w 81"/>
                      <a:gd name="T71" fmla="*/ 193 h 64"/>
                      <a:gd name="T72" fmla="*/ 161 w 81"/>
                      <a:gd name="T73" fmla="*/ 205 h 64"/>
                      <a:gd name="T74" fmla="*/ 161 w 81"/>
                      <a:gd name="T75" fmla="*/ 205 h 64"/>
                      <a:gd name="T76" fmla="*/ 145 w 81"/>
                      <a:gd name="T77" fmla="*/ 205 h 64"/>
                      <a:gd name="T78" fmla="*/ 123 w 81"/>
                      <a:gd name="T79" fmla="*/ 193 h 64"/>
                      <a:gd name="T80" fmla="*/ 121 w 81"/>
                      <a:gd name="T81" fmla="*/ 171 h 64"/>
                      <a:gd name="T82" fmla="*/ 114 w 81"/>
                      <a:gd name="T83" fmla="*/ 149 h 64"/>
                      <a:gd name="T84" fmla="*/ 79 w 81"/>
                      <a:gd name="T85" fmla="*/ 140 h 64"/>
                      <a:gd name="T86" fmla="*/ 59 w 81"/>
                      <a:gd name="T87" fmla="*/ 132 h 64"/>
                      <a:gd name="T88" fmla="*/ 33 w 81"/>
                      <a:gd name="T89" fmla="*/ 123 h 64"/>
                      <a:gd name="T90" fmla="*/ 16 w 81"/>
                      <a:gd name="T91" fmla="*/ 123 h 64"/>
                      <a:gd name="T92" fmla="*/ 0 w 81"/>
                      <a:gd name="T93" fmla="*/ 108 h 64"/>
                      <a:gd name="T94" fmla="*/ 16 w 81"/>
                      <a:gd name="T95" fmla="*/ 90 h 64"/>
                      <a:gd name="T96" fmla="*/ 11 w 81"/>
                      <a:gd name="T97" fmla="*/ 72 h 64"/>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81" h="64">
                        <a:moveTo>
                          <a:pt x="3" y="21"/>
                        </a:moveTo>
                        <a:lnTo>
                          <a:pt x="5" y="21"/>
                        </a:lnTo>
                        <a:lnTo>
                          <a:pt x="5" y="19"/>
                        </a:lnTo>
                        <a:lnTo>
                          <a:pt x="7" y="21"/>
                        </a:lnTo>
                        <a:lnTo>
                          <a:pt x="7" y="19"/>
                        </a:lnTo>
                        <a:lnTo>
                          <a:pt x="10" y="19"/>
                        </a:lnTo>
                        <a:lnTo>
                          <a:pt x="12" y="17"/>
                        </a:lnTo>
                        <a:lnTo>
                          <a:pt x="15" y="19"/>
                        </a:lnTo>
                        <a:lnTo>
                          <a:pt x="15" y="21"/>
                        </a:lnTo>
                        <a:lnTo>
                          <a:pt x="17" y="21"/>
                        </a:lnTo>
                        <a:lnTo>
                          <a:pt x="22" y="24"/>
                        </a:lnTo>
                        <a:lnTo>
                          <a:pt x="24" y="24"/>
                        </a:lnTo>
                        <a:lnTo>
                          <a:pt x="27" y="24"/>
                        </a:lnTo>
                        <a:lnTo>
                          <a:pt x="29" y="24"/>
                        </a:lnTo>
                        <a:lnTo>
                          <a:pt x="31" y="24"/>
                        </a:lnTo>
                        <a:lnTo>
                          <a:pt x="36" y="24"/>
                        </a:lnTo>
                        <a:lnTo>
                          <a:pt x="38" y="21"/>
                        </a:lnTo>
                        <a:lnTo>
                          <a:pt x="41" y="21"/>
                        </a:lnTo>
                        <a:lnTo>
                          <a:pt x="43" y="21"/>
                        </a:lnTo>
                        <a:lnTo>
                          <a:pt x="43" y="19"/>
                        </a:lnTo>
                        <a:lnTo>
                          <a:pt x="43" y="17"/>
                        </a:lnTo>
                        <a:lnTo>
                          <a:pt x="48" y="14"/>
                        </a:lnTo>
                        <a:lnTo>
                          <a:pt x="48" y="17"/>
                        </a:lnTo>
                        <a:lnTo>
                          <a:pt x="50" y="14"/>
                        </a:lnTo>
                        <a:lnTo>
                          <a:pt x="53" y="12"/>
                        </a:lnTo>
                        <a:lnTo>
                          <a:pt x="53" y="9"/>
                        </a:lnTo>
                        <a:lnTo>
                          <a:pt x="50" y="7"/>
                        </a:lnTo>
                        <a:lnTo>
                          <a:pt x="53" y="7"/>
                        </a:lnTo>
                        <a:lnTo>
                          <a:pt x="53" y="5"/>
                        </a:lnTo>
                        <a:lnTo>
                          <a:pt x="55" y="7"/>
                        </a:lnTo>
                        <a:lnTo>
                          <a:pt x="58" y="5"/>
                        </a:lnTo>
                        <a:lnTo>
                          <a:pt x="58" y="2"/>
                        </a:lnTo>
                        <a:lnTo>
                          <a:pt x="60" y="2"/>
                        </a:lnTo>
                        <a:lnTo>
                          <a:pt x="62" y="2"/>
                        </a:lnTo>
                        <a:lnTo>
                          <a:pt x="65" y="2"/>
                        </a:lnTo>
                        <a:lnTo>
                          <a:pt x="65" y="0"/>
                        </a:lnTo>
                        <a:lnTo>
                          <a:pt x="67" y="0"/>
                        </a:lnTo>
                        <a:lnTo>
                          <a:pt x="69" y="0"/>
                        </a:lnTo>
                        <a:lnTo>
                          <a:pt x="72" y="0"/>
                        </a:lnTo>
                        <a:lnTo>
                          <a:pt x="72" y="2"/>
                        </a:lnTo>
                        <a:lnTo>
                          <a:pt x="74" y="2"/>
                        </a:lnTo>
                        <a:lnTo>
                          <a:pt x="77" y="2"/>
                        </a:lnTo>
                        <a:lnTo>
                          <a:pt x="77" y="5"/>
                        </a:lnTo>
                        <a:lnTo>
                          <a:pt x="77" y="7"/>
                        </a:lnTo>
                        <a:lnTo>
                          <a:pt x="79" y="7"/>
                        </a:lnTo>
                        <a:lnTo>
                          <a:pt x="79" y="9"/>
                        </a:lnTo>
                        <a:lnTo>
                          <a:pt x="79" y="12"/>
                        </a:lnTo>
                        <a:lnTo>
                          <a:pt x="81" y="14"/>
                        </a:lnTo>
                        <a:lnTo>
                          <a:pt x="79" y="14"/>
                        </a:lnTo>
                        <a:lnTo>
                          <a:pt x="79" y="17"/>
                        </a:lnTo>
                        <a:lnTo>
                          <a:pt x="77" y="19"/>
                        </a:lnTo>
                        <a:lnTo>
                          <a:pt x="77" y="21"/>
                        </a:lnTo>
                        <a:lnTo>
                          <a:pt x="74" y="21"/>
                        </a:lnTo>
                        <a:lnTo>
                          <a:pt x="72" y="24"/>
                        </a:lnTo>
                        <a:lnTo>
                          <a:pt x="69" y="24"/>
                        </a:lnTo>
                        <a:lnTo>
                          <a:pt x="72" y="26"/>
                        </a:lnTo>
                        <a:lnTo>
                          <a:pt x="69" y="28"/>
                        </a:lnTo>
                        <a:lnTo>
                          <a:pt x="67" y="31"/>
                        </a:lnTo>
                        <a:lnTo>
                          <a:pt x="65" y="36"/>
                        </a:lnTo>
                        <a:lnTo>
                          <a:pt x="65" y="38"/>
                        </a:lnTo>
                        <a:lnTo>
                          <a:pt x="62" y="38"/>
                        </a:lnTo>
                        <a:lnTo>
                          <a:pt x="62" y="36"/>
                        </a:lnTo>
                        <a:lnTo>
                          <a:pt x="60" y="36"/>
                        </a:lnTo>
                        <a:lnTo>
                          <a:pt x="58" y="38"/>
                        </a:lnTo>
                        <a:lnTo>
                          <a:pt x="58" y="43"/>
                        </a:lnTo>
                        <a:lnTo>
                          <a:pt x="55" y="45"/>
                        </a:lnTo>
                        <a:lnTo>
                          <a:pt x="55" y="48"/>
                        </a:lnTo>
                        <a:lnTo>
                          <a:pt x="53" y="48"/>
                        </a:lnTo>
                        <a:lnTo>
                          <a:pt x="53" y="50"/>
                        </a:lnTo>
                        <a:lnTo>
                          <a:pt x="50" y="52"/>
                        </a:lnTo>
                        <a:lnTo>
                          <a:pt x="50" y="55"/>
                        </a:lnTo>
                        <a:lnTo>
                          <a:pt x="50" y="59"/>
                        </a:lnTo>
                        <a:lnTo>
                          <a:pt x="50" y="62"/>
                        </a:lnTo>
                        <a:lnTo>
                          <a:pt x="48" y="62"/>
                        </a:lnTo>
                        <a:lnTo>
                          <a:pt x="48" y="64"/>
                        </a:lnTo>
                        <a:lnTo>
                          <a:pt x="48" y="62"/>
                        </a:lnTo>
                        <a:lnTo>
                          <a:pt x="46" y="64"/>
                        </a:lnTo>
                        <a:lnTo>
                          <a:pt x="43" y="62"/>
                        </a:lnTo>
                        <a:lnTo>
                          <a:pt x="43" y="59"/>
                        </a:lnTo>
                        <a:lnTo>
                          <a:pt x="38" y="59"/>
                        </a:lnTo>
                        <a:lnTo>
                          <a:pt x="36" y="55"/>
                        </a:lnTo>
                        <a:lnTo>
                          <a:pt x="36" y="52"/>
                        </a:lnTo>
                        <a:lnTo>
                          <a:pt x="36" y="50"/>
                        </a:lnTo>
                        <a:lnTo>
                          <a:pt x="34" y="45"/>
                        </a:lnTo>
                        <a:lnTo>
                          <a:pt x="29" y="43"/>
                        </a:lnTo>
                        <a:lnTo>
                          <a:pt x="24" y="43"/>
                        </a:lnTo>
                        <a:lnTo>
                          <a:pt x="22" y="43"/>
                        </a:lnTo>
                        <a:lnTo>
                          <a:pt x="17" y="40"/>
                        </a:lnTo>
                        <a:lnTo>
                          <a:pt x="15" y="40"/>
                        </a:lnTo>
                        <a:lnTo>
                          <a:pt x="10" y="38"/>
                        </a:lnTo>
                        <a:lnTo>
                          <a:pt x="7" y="38"/>
                        </a:lnTo>
                        <a:lnTo>
                          <a:pt x="5" y="38"/>
                        </a:lnTo>
                        <a:lnTo>
                          <a:pt x="3" y="36"/>
                        </a:lnTo>
                        <a:lnTo>
                          <a:pt x="0" y="33"/>
                        </a:lnTo>
                        <a:lnTo>
                          <a:pt x="3" y="28"/>
                        </a:lnTo>
                        <a:lnTo>
                          <a:pt x="5" y="28"/>
                        </a:lnTo>
                        <a:lnTo>
                          <a:pt x="5" y="24"/>
                        </a:lnTo>
                        <a:lnTo>
                          <a:pt x="3" y="21"/>
                        </a:lnTo>
                      </a:path>
                    </a:pathLst>
                  </a:custGeom>
                  <a:solidFill>
                    <a:schemeClr val="accent6">
                      <a:lumMod val="60000"/>
                      <a:lumOff val="40000"/>
                    </a:schemeClr>
                  </a:solidFill>
                  <a:ln w="3175">
                    <a:solidFill>
                      <a:schemeClr val="tx1">
                        <a:lumMod val="50000"/>
                        <a:lumOff val="50000"/>
                      </a:schemeClr>
                    </a:solidFill>
                    <a:round/>
                    <a:headEnd/>
                    <a:tailEnd/>
                  </a:ln>
                </xdr:spPr>
              </xdr:sp>
              <xdr:sp macro="" textlink="">
                <xdr:nvSpPr>
                  <xdr:cNvPr id="48" name="Freeform 69"/>
                  <xdr:cNvSpPr>
                    <a:spLocks/>
                  </xdr:cNvSpPr>
                </xdr:nvSpPr>
                <xdr:spPr bwMode="auto">
                  <a:xfrm>
                    <a:off x="226816" y="22118247"/>
                    <a:ext cx="85056" cy="147866"/>
                  </a:xfrm>
                  <a:custGeom>
                    <a:avLst/>
                    <a:gdLst>
                      <a:gd name="T0" fmla="*/ 103 w 76"/>
                      <a:gd name="T1" fmla="*/ 347 h 127"/>
                      <a:gd name="T2" fmla="*/ 92 w 76"/>
                      <a:gd name="T3" fmla="*/ 366 h 127"/>
                      <a:gd name="T4" fmla="*/ 84 w 76"/>
                      <a:gd name="T5" fmla="*/ 387 h 127"/>
                      <a:gd name="T6" fmla="*/ 73 w 76"/>
                      <a:gd name="T7" fmla="*/ 404 h 127"/>
                      <a:gd name="T8" fmla="*/ 63 w 76"/>
                      <a:gd name="T9" fmla="*/ 387 h 127"/>
                      <a:gd name="T10" fmla="*/ 60 w 76"/>
                      <a:gd name="T11" fmla="*/ 372 h 127"/>
                      <a:gd name="T12" fmla="*/ 60 w 76"/>
                      <a:gd name="T13" fmla="*/ 358 h 127"/>
                      <a:gd name="T14" fmla="*/ 60 w 76"/>
                      <a:gd name="T15" fmla="*/ 333 h 127"/>
                      <a:gd name="T16" fmla="*/ 60 w 76"/>
                      <a:gd name="T17" fmla="*/ 327 h 127"/>
                      <a:gd name="T18" fmla="*/ 53 w 76"/>
                      <a:gd name="T19" fmla="*/ 304 h 127"/>
                      <a:gd name="T20" fmla="*/ 46 w 76"/>
                      <a:gd name="T21" fmla="*/ 284 h 127"/>
                      <a:gd name="T22" fmla="*/ 35 w 76"/>
                      <a:gd name="T23" fmla="*/ 257 h 127"/>
                      <a:gd name="T24" fmla="*/ 35 w 76"/>
                      <a:gd name="T25" fmla="*/ 235 h 127"/>
                      <a:gd name="T26" fmla="*/ 19 w 76"/>
                      <a:gd name="T27" fmla="*/ 193 h 127"/>
                      <a:gd name="T28" fmla="*/ 19 w 76"/>
                      <a:gd name="T29" fmla="*/ 169 h 127"/>
                      <a:gd name="T30" fmla="*/ 15 w 76"/>
                      <a:gd name="T31" fmla="*/ 152 h 127"/>
                      <a:gd name="T32" fmla="*/ 11 w 76"/>
                      <a:gd name="T33" fmla="*/ 132 h 127"/>
                      <a:gd name="T34" fmla="*/ 2 w 76"/>
                      <a:gd name="T35" fmla="*/ 115 h 127"/>
                      <a:gd name="T36" fmla="*/ 2 w 76"/>
                      <a:gd name="T37" fmla="*/ 91 h 127"/>
                      <a:gd name="T38" fmla="*/ 0 w 76"/>
                      <a:gd name="T39" fmla="*/ 75 h 127"/>
                      <a:gd name="T40" fmla="*/ 11 w 76"/>
                      <a:gd name="T41" fmla="*/ 53 h 127"/>
                      <a:gd name="T42" fmla="*/ 19 w 76"/>
                      <a:gd name="T43" fmla="*/ 49 h 127"/>
                      <a:gd name="T44" fmla="*/ 31 w 76"/>
                      <a:gd name="T45" fmla="*/ 27 h 127"/>
                      <a:gd name="T46" fmla="*/ 43 w 76"/>
                      <a:gd name="T47" fmla="*/ 10 h 127"/>
                      <a:gd name="T48" fmla="*/ 60 w 76"/>
                      <a:gd name="T49" fmla="*/ 0 h 127"/>
                      <a:gd name="T50" fmla="*/ 70 w 76"/>
                      <a:gd name="T51" fmla="*/ 10 h 127"/>
                      <a:gd name="T52" fmla="*/ 92 w 76"/>
                      <a:gd name="T53" fmla="*/ 27 h 127"/>
                      <a:gd name="T54" fmla="*/ 106 w 76"/>
                      <a:gd name="T55" fmla="*/ 27 h 127"/>
                      <a:gd name="T56" fmla="*/ 124 w 76"/>
                      <a:gd name="T57" fmla="*/ 27 h 127"/>
                      <a:gd name="T58" fmla="*/ 139 w 76"/>
                      <a:gd name="T59" fmla="*/ 27 h 127"/>
                      <a:gd name="T60" fmla="*/ 144 w 76"/>
                      <a:gd name="T61" fmla="*/ 40 h 127"/>
                      <a:gd name="T62" fmla="*/ 152 w 76"/>
                      <a:gd name="T63" fmla="*/ 49 h 127"/>
                      <a:gd name="T64" fmla="*/ 152 w 76"/>
                      <a:gd name="T65" fmla="*/ 72 h 127"/>
                      <a:gd name="T66" fmla="*/ 155 w 76"/>
                      <a:gd name="T67" fmla="*/ 91 h 127"/>
                      <a:gd name="T68" fmla="*/ 159 w 76"/>
                      <a:gd name="T69" fmla="*/ 115 h 127"/>
                      <a:gd name="T70" fmla="*/ 166 w 76"/>
                      <a:gd name="T71" fmla="*/ 132 h 127"/>
                      <a:gd name="T72" fmla="*/ 166 w 76"/>
                      <a:gd name="T73" fmla="*/ 136 h 127"/>
                      <a:gd name="T74" fmla="*/ 159 w 76"/>
                      <a:gd name="T75" fmla="*/ 160 h 127"/>
                      <a:gd name="T76" fmla="*/ 144 w 76"/>
                      <a:gd name="T77" fmla="*/ 184 h 127"/>
                      <a:gd name="T78" fmla="*/ 134 w 76"/>
                      <a:gd name="T79" fmla="*/ 193 h 127"/>
                      <a:gd name="T80" fmla="*/ 139 w 76"/>
                      <a:gd name="T81" fmla="*/ 212 h 127"/>
                      <a:gd name="T82" fmla="*/ 139 w 76"/>
                      <a:gd name="T83" fmla="*/ 235 h 127"/>
                      <a:gd name="T84" fmla="*/ 144 w 76"/>
                      <a:gd name="T85" fmla="*/ 244 h 127"/>
                      <a:gd name="T86" fmla="*/ 139 w 76"/>
                      <a:gd name="T87" fmla="*/ 274 h 127"/>
                      <a:gd name="T88" fmla="*/ 134 w 76"/>
                      <a:gd name="T89" fmla="*/ 284 h 127"/>
                      <a:gd name="T90" fmla="*/ 127 w 76"/>
                      <a:gd name="T91" fmla="*/ 304 h 127"/>
                      <a:gd name="T92" fmla="*/ 118 w 76"/>
                      <a:gd name="T93" fmla="*/ 312 h 127"/>
                      <a:gd name="T94" fmla="*/ 111 w 76"/>
                      <a:gd name="T95" fmla="*/ 327 h 127"/>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0" t="0" r="r" b="b"/>
                    <a:pathLst>
                      <a:path w="76" h="127">
                        <a:moveTo>
                          <a:pt x="47" y="108"/>
                        </a:moveTo>
                        <a:lnTo>
                          <a:pt x="45" y="108"/>
                        </a:lnTo>
                        <a:lnTo>
                          <a:pt x="45" y="110"/>
                        </a:lnTo>
                        <a:lnTo>
                          <a:pt x="43" y="112"/>
                        </a:lnTo>
                        <a:lnTo>
                          <a:pt x="40" y="112"/>
                        </a:lnTo>
                        <a:lnTo>
                          <a:pt x="40" y="115"/>
                        </a:lnTo>
                        <a:lnTo>
                          <a:pt x="38" y="115"/>
                        </a:lnTo>
                        <a:lnTo>
                          <a:pt x="38" y="117"/>
                        </a:lnTo>
                        <a:lnTo>
                          <a:pt x="38" y="122"/>
                        </a:lnTo>
                        <a:lnTo>
                          <a:pt x="36" y="122"/>
                        </a:lnTo>
                        <a:lnTo>
                          <a:pt x="36" y="124"/>
                        </a:lnTo>
                        <a:lnTo>
                          <a:pt x="33" y="127"/>
                        </a:lnTo>
                        <a:lnTo>
                          <a:pt x="31" y="124"/>
                        </a:lnTo>
                        <a:lnTo>
                          <a:pt x="28" y="124"/>
                        </a:lnTo>
                        <a:lnTo>
                          <a:pt x="28" y="122"/>
                        </a:lnTo>
                        <a:lnTo>
                          <a:pt x="26" y="122"/>
                        </a:lnTo>
                        <a:lnTo>
                          <a:pt x="26" y="120"/>
                        </a:lnTo>
                        <a:lnTo>
                          <a:pt x="26" y="117"/>
                        </a:lnTo>
                        <a:lnTo>
                          <a:pt x="26" y="115"/>
                        </a:lnTo>
                        <a:lnTo>
                          <a:pt x="24" y="112"/>
                        </a:lnTo>
                        <a:lnTo>
                          <a:pt x="26" y="112"/>
                        </a:lnTo>
                        <a:lnTo>
                          <a:pt x="24" y="108"/>
                        </a:lnTo>
                        <a:lnTo>
                          <a:pt x="26" y="108"/>
                        </a:lnTo>
                        <a:lnTo>
                          <a:pt x="26" y="105"/>
                        </a:lnTo>
                        <a:lnTo>
                          <a:pt x="26" y="103"/>
                        </a:lnTo>
                        <a:lnTo>
                          <a:pt x="24" y="103"/>
                        </a:lnTo>
                        <a:lnTo>
                          <a:pt x="26" y="103"/>
                        </a:lnTo>
                        <a:lnTo>
                          <a:pt x="26" y="98"/>
                        </a:lnTo>
                        <a:lnTo>
                          <a:pt x="24" y="98"/>
                        </a:lnTo>
                        <a:lnTo>
                          <a:pt x="24" y="96"/>
                        </a:lnTo>
                        <a:lnTo>
                          <a:pt x="24" y="93"/>
                        </a:lnTo>
                        <a:lnTo>
                          <a:pt x="21" y="91"/>
                        </a:lnTo>
                        <a:lnTo>
                          <a:pt x="21" y="89"/>
                        </a:lnTo>
                        <a:lnTo>
                          <a:pt x="19" y="86"/>
                        </a:lnTo>
                        <a:lnTo>
                          <a:pt x="19" y="84"/>
                        </a:lnTo>
                        <a:lnTo>
                          <a:pt x="16" y="81"/>
                        </a:lnTo>
                        <a:lnTo>
                          <a:pt x="16" y="79"/>
                        </a:lnTo>
                        <a:lnTo>
                          <a:pt x="16" y="77"/>
                        </a:lnTo>
                        <a:lnTo>
                          <a:pt x="16" y="74"/>
                        </a:lnTo>
                        <a:lnTo>
                          <a:pt x="14" y="72"/>
                        </a:lnTo>
                        <a:lnTo>
                          <a:pt x="12" y="65"/>
                        </a:lnTo>
                        <a:lnTo>
                          <a:pt x="9" y="60"/>
                        </a:lnTo>
                        <a:lnTo>
                          <a:pt x="9" y="58"/>
                        </a:lnTo>
                        <a:lnTo>
                          <a:pt x="7" y="55"/>
                        </a:lnTo>
                        <a:lnTo>
                          <a:pt x="9" y="53"/>
                        </a:lnTo>
                        <a:lnTo>
                          <a:pt x="7" y="53"/>
                        </a:lnTo>
                        <a:lnTo>
                          <a:pt x="9" y="50"/>
                        </a:lnTo>
                        <a:lnTo>
                          <a:pt x="7" y="48"/>
                        </a:lnTo>
                        <a:lnTo>
                          <a:pt x="7" y="46"/>
                        </a:lnTo>
                        <a:lnTo>
                          <a:pt x="7" y="43"/>
                        </a:lnTo>
                        <a:lnTo>
                          <a:pt x="5" y="41"/>
                        </a:lnTo>
                        <a:lnTo>
                          <a:pt x="5" y="39"/>
                        </a:lnTo>
                        <a:lnTo>
                          <a:pt x="5" y="36"/>
                        </a:lnTo>
                        <a:lnTo>
                          <a:pt x="2" y="36"/>
                        </a:lnTo>
                        <a:lnTo>
                          <a:pt x="2" y="34"/>
                        </a:lnTo>
                        <a:lnTo>
                          <a:pt x="2" y="31"/>
                        </a:lnTo>
                        <a:lnTo>
                          <a:pt x="2" y="29"/>
                        </a:lnTo>
                        <a:lnTo>
                          <a:pt x="0" y="29"/>
                        </a:lnTo>
                        <a:lnTo>
                          <a:pt x="0" y="27"/>
                        </a:lnTo>
                        <a:lnTo>
                          <a:pt x="0" y="24"/>
                        </a:lnTo>
                        <a:lnTo>
                          <a:pt x="2" y="19"/>
                        </a:lnTo>
                        <a:lnTo>
                          <a:pt x="2" y="17"/>
                        </a:lnTo>
                        <a:lnTo>
                          <a:pt x="5" y="17"/>
                        </a:lnTo>
                        <a:lnTo>
                          <a:pt x="5" y="15"/>
                        </a:lnTo>
                        <a:lnTo>
                          <a:pt x="7" y="15"/>
                        </a:lnTo>
                        <a:lnTo>
                          <a:pt x="9" y="15"/>
                        </a:lnTo>
                        <a:lnTo>
                          <a:pt x="9" y="12"/>
                        </a:lnTo>
                        <a:lnTo>
                          <a:pt x="12" y="10"/>
                        </a:lnTo>
                        <a:lnTo>
                          <a:pt x="14" y="8"/>
                        </a:lnTo>
                        <a:lnTo>
                          <a:pt x="16" y="8"/>
                        </a:lnTo>
                        <a:lnTo>
                          <a:pt x="19" y="5"/>
                        </a:lnTo>
                        <a:lnTo>
                          <a:pt x="19" y="3"/>
                        </a:lnTo>
                        <a:lnTo>
                          <a:pt x="21" y="3"/>
                        </a:lnTo>
                        <a:lnTo>
                          <a:pt x="24" y="3"/>
                        </a:lnTo>
                        <a:lnTo>
                          <a:pt x="26" y="0"/>
                        </a:lnTo>
                        <a:lnTo>
                          <a:pt x="28" y="0"/>
                        </a:lnTo>
                        <a:lnTo>
                          <a:pt x="31" y="0"/>
                        </a:lnTo>
                        <a:lnTo>
                          <a:pt x="31" y="3"/>
                        </a:lnTo>
                        <a:lnTo>
                          <a:pt x="36" y="5"/>
                        </a:lnTo>
                        <a:lnTo>
                          <a:pt x="36" y="8"/>
                        </a:lnTo>
                        <a:lnTo>
                          <a:pt x="40" y="8"/>
                        </a:lnTo>
                        <a:lnTo>
                          <a:pt x="43" y="8"/>
                        </a:lnTo>
                        <a:lnTo>
                          <a:pt x="43" y="10"/>
                        </a:lnTo>
                        <a:lnTo>
                          <a:pt x="47" y="8"/>
                        </a:lnTo>
                        <a:lnTo>
                          <a:pt x="47" y="10"/>
                        </a:lnTo>
                        <a:lnTo>
                          <a:pt x="52" y="8"/>
                        </a:lnTo>
                        <a:lnTo>
                          <a:pt x="55" y="8"/>
                        </a:lnTo>
                        <a:lnTo>
                          <a:pt x="57" y="8"/>
                        </a:lnTo>
                        <a:lnTo>
                          <a:pt x="59" y="8"/>
                        </a:lnTo>
                        <a:lnTo>
                          <a:pt x="62" y="8"/>
                        </a:lnTo>
                        <a:lnTo>
                          <a:pt x="62" y="10"/>
                        </a:lnTo>
                        <a:lnTo>
                          <a:pt x="64" y="10"/>
                        </a:lnTo>
                        <a:lnTo>
                          <a:pt x="64" y="12"/>
                        </a:lnTo>
                        <a:lnTo>
                          <a:pt x="67" y="12"/>
                        </a:lnTo>
                        <a:lnTo>
                          <a:pt x="64" y="15"/>
                        </a:lnTo>
                        <a:lnTo>
                          <a:pt x="67" y="15"/>
                        </a:lnTo>
                        <a:lnTo>
                          <a:pt x="67" y="17"/>
                        </a:lnTo>
                        <a:lnTo>
                          <a:pt x="67" y="19"/>
                        </a:lnTo>
                        <a:lnTo>
                          <a:pt x="67" y="22"/>
                        </a:lnTo>
                        <a:lnTo>
                          <a:pt x="69" y="22"/>
                        </a:lnTo>
                        <a:lnTo>
                          <a:pt x="69" y="27"/>
                        </a:lnTo>
                        <a:lnTo>
                          <a:pt x="69" y="29"/>
                        </a:lnTo>
                        <a:lnTo>
                          <a:pt x="69" y="31"/>
                        </a:lnTo>
                        <a:lnTo>
                          <a:pt x="71" y="34"/>
                        </a:lnTo>
                        <a:lnTo>
                          <a:pt x="71" y="36"/>
                        </a:lnTo>
                        <a:lnTo>
                          <a:pt x="74" y="36"/>
                        </a:lnTo>
                        <a:lnTo>
                          <a:pt x="74" y="39"/>
                        </a:lnTo>
                        <a:lnTo>
                          <a:pt x="74" y="41"/>
                        </a:lnTo>
                        <a:lnTo>
                          <a:pt x="76" y="41"/>
                        </a:lnTo>
                        <a:lnTo>
                          <a:pt x="76" y="43"/>
                        </a:lnTo>
                        <a:lnTo>
                          <a:pt x="74" y="43"/>
                        </a:lnTo>
                        <a:lnTo>
                          <a:pt x="74" y="46"/>
                        </a:lnTo>
                        <a:lnTo>
                          <a:pt x="71" y="48"/>
                        </a:lnTo>
                        <a:lnTo>
                          <a:pt x="71" y="50"/>
                        </a:lnTo>
                        <a:lnTo>
                          <a:pt x="67" y="50"/>
                        </a:lnTo>
                        <a:lnTo>
                          <a:pt x="64" y="55"/>
                        </a:lnTo>
                        <a:lnTo>
                          <a:pt x="64" y="58"/>
                        </a:lnTo>
                        <a:lnTo>
                          <a:pt x="62" y="60"/>
                        </a:lnTo>
                        <a:lnTo>
                          <a:pt x="62" y="58"/>
                        </a:lnTo>
                        <a:lnTo>
                          <a:pt x="59" y="60"/>
                        </a:lnTo>
                        <a:lnTo>
                          <a:pt x="59" y="62"/>
                        </a:lnTo>
                        <a:lnTo>
                          <a:pt x="62" y="65"/>
                        </a:lnTo>
                        <a:lnTo>
                          <a:pt x="62" y="67"/>
                        </a:lnTo>
                        <a:lnTo>
                          <a:pt x="64" y="70"/>
                        </a:lnTo>
                        <a:lnTo>
                          <a:pt x="62" y="72"/>
                        </a:lnTo>
                        <a:lnTo>
                          <a:pt x="62" y="74"/>
                        </a:lnTo>
                        <a:lnTo>
                          <a:pt x="64" y="74"/>
                        </a:lnTo>
                        <a:lnTo>
                          <a:pt x="62" y="74"/>
                        </a:lnTo>
                        <a:lnTo>
                          <a:pt x="64" y="77"/>
                        </a:lnTo>
                        <a:lnTo>
                          <a:pt x="62" y="79"/>
                        </a:lnTo>
                        <a:lnTo>
                          <a:pt x="62" y="81"/>
                        </a:lnTo>
                        <a:lnTo>
                          <a:pt x="62" y="86"/>
                        </a:lnTo>
                        <a:lnTo>
                          <a:pt x="59" y="86"/>
                        </a:lnTo>
                        <a:lnTo>
                          <a:pt x="62" y="89"/>
                        </a:lnTo>
                        <a:lnTo>
                          <a:pt x="59" y="89"/>
                        </a:lnTo>
                        <a:lnTo>
                          <a:pt x="59" y="93"/>
                        </a:lnTo>
                        <a:lnTo>
                          <a:pt x="57" y="93"/>
                        </a:lnTo>
                        <a:lnTo>
                          <a:pt x="57" y="96"/>
                        </a:lnTo>
                        <a:lnTo>
                          <a:pt x="55" y="96"/>
                        </a:lnTo>
                        <a:lnTo>
                          <a:pt x="55" y="98"/>
                        </a:lnTo>
                        <a:lnTo>
                          <a:pt x="52" y="98"/>
                        </a:lnTo>
                        <a:lnTo>
                          <a:pt x="52" y="100"/>
                        </a:lnTo>
                        <a:lnTo>
                          <a:pt x="50" y="100"/>
                        </a:lnTo>
                        <a:lnTo>
                          <a:pt x="50" y="103"/>
                        </a:lnTo>
                        <a:lnTo>
                          <a:pt x="50" y="105"/>
                        </a:lnTo>
                        <a:lnTo>
                          <a:pt x="47" y="108"/>
                        </a:lnTo>
                      </a:path>
                    </a:pathLst>
                  </a:custGeom>
                  <a:solidFill>
                    <a:schemeClr val="accent6">
                      <a:lumMod val="60000"/>
                      <a:lumOff val="40000"/>
                    </a:schemeClr>
                  </a:solidFill>
                  <a:ln w="3175">
                    <a:solidFill>
                      <a:schemeClr val="tx1">
                        <a:lumMod val="50000"/>
                        <a:lumOff val="50000"/>
                      </a:schemeClr>
                    </a:solidFill>
                    <a:round/>
                    <a:headEnd/>
                    <a:tailEnd/>
                  </a:ln>
                </xdr:spPr>
              </xdr:sp>
              <xdr:sp macro="" textlink="">
                <xdr:nvSpPr>
                  <xdr:cNvPr id="49" name="Freeform 70"/>
                  <xdr:cNvSpPr>
                    <a:spLocks/>
                  </xdr:cNvSpPr>
                </xdr:nvSpPr>
                <xdr:spPr bwMode="auto">
                  <a:xfrm>
                    <a:off x="1595059" y="22139371"/>
                    <a:ext cx="173045" cy="126743"/>
                  </a:xfrm>
                  <a:custGeom>
                    <a:avLst/>
                    <a:gdLst>
                      <a:gd name="T0" fmla="*/ 528 w 133"/>
                      <a:gd name="T1" fmla="*/ 88 h 112"/>
                      <a:gd name="T2" fmla="*/ 491 w 133"/>
                      <a:gd name="T3" fmla="*/ 75 h 112"/>
                      <a:gd name="T4" fmla="*/ 434 w 133"/>
                      <a:gd name="T5" fmla="*/ 75 h 112"/>
                      <a:gd name="T6" fmla="*/ 391 w 133"/>
                      <a:gd name="T7" fmla="*/ 85 h 112"/>
                      <a:gd name="T8" fmla="*/ 382 w 133"/>
                      <a:gd name="T9" fmla="*/ 85 h 112"/>
                      <a:gd name="T10" fmla="*/ 354 w 133"/>
                      <a:gd name="T11" fmla="*/ 88 h 112"/>
                      <a:gd name="T12" fmla="*/ 330 w 133"/>
                      <a:gd name="T13" fmla="*/ 101 h 112"/>
                      <a:gd name="T14" fmla="*/ 287 w 133"/>
                      <a:gd name="T15" fmla="*/ 117 h 112"/>
                      <a:gd name="T16" fmla="*/ 236 w 133"/>
                      <a:gd name="T17" fmla="*/ 107 h 112"/>
                      <a:gd name="T18" fmla="*/ 198 w 133"/>
                      <a:gd name="T19" fmla="*/ 119 h 112"/>
                      <a:gd name="T20" fmla="*/ 172 w 133"/>
                      <a:gd name="T21" fmla="*/ 126 h 112"/>
                      <a:gd name="T22" fmla="*/ 129 w 133"/>
                      <a:gd name="T23" fmla="*/ 139 h 112"/>
                      <a:gd name="T24" fmla="*/ 87 w 133"/>
                      <a:gd name="T25" fmla="*/ 161 h 112"/>
                      <a:gd name="T26" fmla="*/ 87 w 133"/>
                      <a:gd name="T27" fmla="*/ 184 h 112"/>
                      <a:gd name="T28" fmla="*/ 87 w 133"/>
                      <a:gd name="T29" fmla="*/ 199 h 112"/>
                      <a:gd name="T30" fmla="*/ 79 w 133"/>
                      <a:gd name="T31" fmla="*/ 217 h 112"/>
                      <a:gd name="T32" fmla="*/ 49 w 133"/>
                      <a:gd name="T33" fmla="*/ 238 h 112"/>
                      <a:gd name="T34" fmla="*/ 37 w 133"/>
                      <a:gd name="T35" fmla="*/ 250 h 112"/>
                      <a:gd name="T36" fmla="*/ 0 w 133"/>
                      <a:gd name="T37" fmla="*/ 256 h 112"/>
                      <a:gd name="T38" fmla="*/ 12 w 133"/>
                      <a:gd name="T39" fmla="*/ 272 h 112"/>
                      <a:gd name="T40" fmla="*/ 12 w 133"/>
                      <a:gd name="T41" fmla="*/ 282 h 112"/>
                      <a:gd name="T42" fmla="*/ 49 w 133"/>
                      <a:gd name="T43" fmla="*/ 282 h 112"/>
                      <a:gd name="T44" fmla="*/ 79 w 133"/>
                      <a:gd name="T45" fmla="*/ 282 h 112"/>
                      <a:gd name="T46" fmla="*/ 105 w 133"/>
                      <a:gd name="T47" fmla="*/ 288 h 112"/>
                      <a:gd name="T48" fmla="*/ 129 w 133"/>
                      <a:gd name="T49" fmla="*/ 302 h 112"/>
                      <a:gd name="T50" fmla="*/ 154 w 133"/>
                      <a:gd name="T51" fmla="*/ 292 h 112"/>
                      <a:gd name="T52" fmla="*/ 172 w 133"/>
                      <a:gd name="T53" fmla="*/ 282 h 112"/>
                      <a:gd name="T54" fmla="*/ 198 w 133"/>
                      <a:gd name="T55" fmla="*/ 268 h 112"/>
                      <a:gd name="T56" fmla="*/ 213 w 133"/>
                      <a:gd name="T57" fmla="*/ 250 h 112"/>
                      <a:gd name="T58" fmla="*/ 250 w 133"/>
                      <a:gd name="T59" fmla="*/ 250 h 112"/>
                      <a:gd name="T60" fmla="*/ 287 w 133"/>
                      <a:gd name="T61" fmla="*/ 240 h 112"/>
                      <a:gd name="T62" fmla="*/ 382 w 133"/>
                      <a:gd name="T63" fmla="*/ 240 h 112"/>
                      <a:gd name="T64" fmla="*/ 434 w 133"/>
                      <a:gd name="T65" fmla="*/ 224 h 112"/>
                      <a:gd name="T66" fmla="*/ 491 w 133"/>
                      <a:gd name="T67" fmla="*/ 224 h 112"/>
                      <a:gd name="T68" fmla="*/ 519 w 133"/>
                      <a:gd name="T69" fmla="*/ 224 h 112"/>
                      <a:gd name="T70" fmla="*/ 519 w 133"/>
                      <a:gd name="T71" fmla="*/ 217 h 112"/>
                      <a:gd name="T72" fmla="*/ 519 w 133"/>
                      <a:gd name="T73" fmla="*/ 217 h 112"/>
                      <a:gd name="T74" fmla="*/ 540 w 133"/>
                      <a:gd name="T75" fmla="*/ 217 h 112"/>
                      <a:gd name="T76" fmla="*/ 568 w 133"/>
                      <a:gd name="T77" fmla="*/ 204 h 112"/>
                      <a:gd name="T78" fmla="*/ 594 w 133"/>
                      <a:gd name="T79" fmla="*/ 199 h 112"/>
                      <a:gd name="T80" fmla="*/ 621 w 133"/>
                      <a:gd name="T81" fmla="*/ 184 h 112"/>
                      <a:gd name="T82" fmla="*/ 643 w 133"/>
                      <a:gd name="T83" fmla="*/ 171 h 112"/>
                      <a:gd name="T84" fmla="*/ 643 w 133"/>
                      <a:gd name="T85" fmla="*/ 153 h 112"/>
                      <a:gd name="T86" fmla="*/ 671 w 133"/>
                      <a:gd name="T87" fmla="*/ 137 h 112"/>
                      <a:gd name="T88" fmla="*/ 671 w 133"/>
                      <a:gd name="T89" fmla="*/ 117 h 112"/>
                      <a:gd name="T90" fmla="*/ 657 w 133"/>
                      <a:gd name="T91" fmla="*/ 88 h 112"/>
                      <a:gd name="T92" fmla="*/ 691 w 133"/>
                      <a:gd name="T93" fmla="*/ 75 h 112"/>
                      <a:gd name="T94" fmla="*/ 728 w 133"/>
                      <a:gd name="T95" fmla="*/ 55 h 112"/>
                      <a:gd name="T96" fmla="*/ 728 w 133"/>
                      <a:gd name="T97" fmla="*/ 52 h 112"/>
                      <a:gd name="T98" fmla="*/ 740 w 133"/>
                      <a:gd name="T99" fmla="*/ 39 h 112"/>
                      <a:gd name="T100" fmla="*/ 711 w 133"/>
                      <a:gd name="T101" fmla="*/ 25 h 112"/>
                      <a:gd name="T102" fmla="*/ 703 w 133"/>
                      <a:gd name="T103" fmla="*/ 11 h 112"/>
                      <a:gd name="T104" fmla="*/ 671 w 133"/>
                      <a:gd name="T105" fmla="*/ 0 h 112"/>
                      <a:gd name="T106" fmla="*/ 633 w 133"/>
                      <a:gd name="T107" fmla="*/ 11 h 112"/>
                      <a:gd name="T108" fmla="*/ 606 w 133"/>
                      <a:gd name="T109" fmla="*/ 33 h 112"/>
                      <a:gd name="T110" fmla="*/ 578 w 133"/>
                      <a:gd name="T111" fmla="*/ 55 h 112"/>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133" h="112">
                        <a:moveTo>
                          <a:pt x="102" y="28"/>
                        </a:moveTo>
                        <a:lnTo>
                          <a:pt x="97" y="33"/>
                        </a:lnTo>
                        <a:lnTo>
                          <a:pt x="95" y="33"/>
                        </a:lnTo>
                        <a:lnTo>
                          <a:pt x="93" y="33"/>
                        </a:lnTo>
                        <a:lnTo>
                          <a:pt x="90" y="31"/>
                        </a:lnTo>
                        <a:lnTo>
                          <a:pt x="88" y="28"/>
                        </a:lnTo>
                        <a:lnTo>
                          <a:pt x="83" y="28"/>
                        </a:lnTo>
                        <a:lnTo>
                          <a:pt x="81" y="26"/>
                        </a:lnTo>
                        <a:lnTo>
                          <a:pt x="78" y="28"/>
                        </a:lnTo>
                        <a:lnTo>
                          <a:pt x="73" y="31"/>
                        </a:lnTo>
                        <a:lnTo>
                          <a:pt x="73" y="33"/>
                        </a:lnTo>
                        <a:lnTo>
                          <a:pt x="71" y="31"/>
                        </a:lnTo>
                        <a:lnTo>
                          <a:pt x="71" y="28"/>
                        </a:lnTo>
                        <a:lnTo>
                          <a:pt x="69" y="28"/>
                        </a:lnTo>
                        <a:lnTo>
                          <a:pt x="69" y="31"/>
                        </a:lnTo>
                        <a:lnTo>
                          <a:pt x="69" y="33"/>
                        </a:lnTo>
                        <a:lnTo>
                          <a:pt x="66" y="33"/>
                        </a:lnTo>
                        <a:lnTo>
                          <a:pt x="64" y="33"/>
                        </a:lnTo>
                        <a:lnTo>
                          <a:pt x="62" y="35"/>
                        </a:lnTo>
                        <a:lnTo>
                          <a:pt x="59" y="35"/>
                        </a:lnTo>
                        <a:lnTo>
                          <a:pt x="59" y="38"/>
                        </a:lnTo>
                        <a:lnTo>
                          <a:pt x="57" y="38"/>
                        </a:lnTo>
                        <a:lnTo>
                          <a:pt x="54" y="38"/>
                        </a:lnTo>
                        <a:lnTo>
                          <a:pt x="52" y="43"/>
                        </a:lnTo>
                        <a:lnTo>
                          <a:pt x="50" y="40"/>
                        </a:lnTo>
                        <a:lnTo>
                          <a:pt x="47" y="40"/>
                        </a:lnTo>
                        <a:lnTo>
                          <a:pt x="42" y="40"/>
                        </a:lnTo>
                        <a:lnTo>
                          <a:pt x="40" y="40"/>
                        </a:lnTo>
                        <a:lnTo>
                          <a:pt x="35" y="43"/>
                        </a:lnTo>
                        <a:lnTo>
                          <a:pt x="35" y="45"/>
                        </a:lnTo>
                        <a:lnTo>
                          <a:pt x="35" y="43"/>
                        </a:lnTo>
                        <a:lnTo>
                          <a:pt x="33" y="45"/>
                        </a:lnTo>
                        <a:lnTo>
                          <a:pt x="31" y="47"/>
                        </a:lnTo>
                        <a:lnTo>
                          <a:pt x="28" y="47"/>
                        </a:lnTo>
                        <a:lnTo>
                          <a:pt x="26" y="50"/>
                        </a:lnTo>
                        <a:lnTo>
                          <a:pt x="23" y="52"/>
                        </a:lnTo>
                        <a:lnTo>
                          <a:pt x="21" y="52"/>
                        </a:lnTo>
                        <a:lnTo>
                          <a:pt x="21" y="57"/>
                        </a:lnTo>
                        <a:lnTo>
                          <a:pt x="16" y="59"/>
                        </a:lnTo>
                        <a:lnTo>
                          <a:pt x="16" y="64"/>
                        </a:lnTo>
                        <a:lnTo>
                          <a:pt x="16" y="66"/>
                        </a:lnTo>
                        <a:lnTo>
                          <a:pt x="16" y="69"/>
                        </a:lnTo>
                        <a:lnTo>
                          <a:pt x="14" y="71"/>
                        </a:lnTo>
                        <a:lnTo>
                          <a:pt x="14" y="74"/>
                        </a:lnTo>
                        <a:lnTo>
                          <a:pt x="16" y="74"/>
                        </a:lnTo>
                        <a:lnTo>
                          <a:pt x="14" y="76"/>
                        </a:lnTo>
                        <a:lnTo>
                          <a:pt x="14" y="78"/>
                        </a:lnTo>
                        <a:lnTo>
                          <a:pt x="14" y="81"/>
                        </a:lnTo>
                        <a:lnTo>
                          <a:pt x="14" y="83"/>
                        </a:lnTo>
                        <a:lnTo>
                          <a:pt x="11" y="88"/>
                        </a:lnTo>
                        <a:lnTo>
                          <a:pt x="9" y="88"/>
                        </a:lnTo>
                        <a:lnTo>
                          <a:pt x="9" y="90"/>
                        </a:lnTo>
                        <a:lnTo>
                          <a:pt x="7" y="90"/>
                        </a:lnTo>
                        <a:lnTo>
                          <a:pt x="7" y="93"/>
                        </a:lnTo>
                        <a:lnTo>
                          <a:pt x="4" y="93"/>
                        </a:lnTo>
                        <a:lnTo>
                          <a:pt x="2" y="93"/>
                        </a:lnTo>
                        <a:lnTo>
                          <a:pt x="0" y="95"/>
                        </a:lnTo>
                        <a:lnTo>
                          <a:pt x="0" y="97"/>
                        </a:lnTo>
                        <a:lnTo>
                          <a:pt x="2" y="100"/>
                        </a:lnTo>
                        <a:lnTo>
                          <a:pt x="2" y="102"/>
                        </a:lnTo>
                        <a:lnTo>
                          <a:pt x="0" y="102"/>
                        </a:lnTo>
                        <a:lnTo>
                          <a:pt x="0" y="105"/>
                        </a:lnTo>
                        <a:lnTo>
                          <a:pt x="2" y="105"/>
                        </a:lnTo>
                        <a:lnTo>
                          <a:pt x="4" y="105"/>
                        </a:lnTo>
                        <a:lnTo>
                          <a:pt x="7" y="105"/>
                        </a:lnTo>
                        <a:lnTo>
                          <a:pt x="9" y="105"/>
                        </a:lnTo>
                        <a:lnTo>
                          <a:pt x="9" y="107"/>
                        </a:lnTo>
                        <a:lnTo>
                          <a:pt x="11" y="105"/>
                        </a:lnTo>
                        <a:lnTo>
                          <a:pt x="14" y="105"/>
                        </a:lnTo>
                        <a:lnTo>
                          <a:pt x="16" y="105"/>
                        </a:lnTo>
                        <a:lnTo>
                          <a:pt x="16" y="107"/>
                        </a:lnTo>
                        <a:lnTo>
                          <a:pt x="19" y="107"/>
                        </a:lnTo>
                        <a:lnTo>
                          <a:pt x="21" y="107"/>
                        </a:lnTo>
                        <a:lnTo>
                          <a:pt x="23" y="109"/>
                        </a:lnTo>
                        <a:lnTo>
                          <a:pt x="23" y="112"/>
                        </a:lnTo>
                        <a:lnTo>
                          <a:pt x="26" y="112"/>
                        </a:lnTo>
                        <a:lnTo>
                          <a:pt x="26" y="109"/>
                        </a:lnTo>
                        <a:lnTo>
                          <a:pt x="28" y="109"/>
                        </a:lnTo>
                        <a:lnTo>
                          <a:pt x="28" y="107"/>
                        </a:lnTo>
                        <a:lnTo>
                          <a:pt x="31" y="107"/>
                        </a:lnTo>
                        <a:lnTo>
                          <a:pt x="31" y="105"/>
                        </a:lnTo>
                        <a:lnTo>
                          <a:pt x="33" y="105"/>
                        </a:lnTo>
                        <a:lnTo>
                          <a:pt x="35" y="102"/>
                        </a:lnTo>
                        <a:lnTo>
                          <a:pt x="35" y="100"/>
                        </a:lnTo>
                        <a:lnTo>
                          <a:pt x="35" y="97"/>
                        </a:lnTo>
                        <a:lnTo>
                          <a:pt x="38" y="95"/>
                        </a:lnTo>
                        <a:lnTo>
                          <a:pt x="38" y="93"/>
                        </a:lnTo>
                        <a:lnTo>
                          <a:pt x="40" y="93"/>
                        </a:lnTo>
                        <a:lnTo>
                          <a:pt x="42" y="93"/>
                        </a:lnTo>
                        <a:lnTo>
                          <a:pt x="45" y="93"/>
                        </a:lnTo>
                        <a:lnTo>
                          <a:pt x="47" y="90"/>
                        </a:lnTo>
                        <a:lnTo>
                          <a:pt x="50" y="90"/>
                        </a:lnTo>
                        <a:lnTo>
                          <a:pt x="52" y="90"/>
                        </a:lnTo>
                        <a:lnTo>
                          <a:pt x="57" y="90"/>
                        </a:lnTo>
                        <a:lnTo>
                          <a:pt x="66" y="93"/>
                        </a:lnTo>
                        <a:lnTo>
                          <a:pt x="69" y="90"/>
                        </a:lnTo>
                        <a:lnTo>
                          <a:pt x="73" y="88"/>
                        </a:lnTo>
                        <a:lnTo>
                          <a:pt x="76" y="85"/>
                        </a:lnTo>
                        <a:lnTo>
                          <a:pt x="78" y="83"/>
                        </a:lnTo>
                        <a:lnTo>
                          <a:pt x="83" y="83"/>
                        </a:lnTo>
                        <a:lnTo>
                          <a:pt x="85" y="83"/>
                        </a:lnTo>
                        <a:lnTo>
                          <a:pt x="88" y="83"/>
                        </a:lnTo>
                        <a:lnTo>
                          <a:pt x="88" y="81"/>
                        </a:lnTo>
                        <a:lnTo>
                          <a:pt x="90" y="83"/>
                        </a:lnTo>
                        <a:lnTo>
                          <a:pt x="93" y="83"/>
                        </a:lnTo>
                        <a:lnTo>
                          <a:pt x="90" y="83"/>
                        </a:lnTo>
                        <a:lnTo>
                          <a:pt x="93" y="83"/>
                        </a:lnTo>
                        <a:lnTo>
                          <a:pt x="93" y="81"/>
                        </a:lnTo>
                        <a:lnTo>
                          <a:pt x="93" y="83"/>
                        </a:lnTo>
                        <a:lnTo>
                          <a:pt x="95" y="78"/>
                        </a:lnTo>
                        <a:lnTo>
                          <a:pt x="93" y="81"/>
                        </a:lnTo>
                        <a:lnTo>
                          <a:pt x="95" y="78"/>
                        </a:lnTo>
                        <a:lnTo>
                          <a:pt x="97" y="78"/>
                        </a:lnTo>
                        <a:lnTo>
                          <a:pt x="97" y="81"/>
                        </a:lnTo>
                        <a:lnTo>
                          <a:pt x="100" y="78"/>
                        </a:lnTo>
                        <a:lnTo>
                          <a:pt x="100" y="76"/>
                        </a:lnTo>
                        <a:lnTo>
                          <a:pt x="102" y="76"/>
                        </a:lnTo>
                        <a:lnTo>
                          <a:pt x="102" y="74"/>
                        </a:lnTo>
                        <a:lnTo>
                          <a:pt x="104" y="74"/>
                        </a:lnTo>
                        <a:lnTo>
                          <a:pt x="107" y="74"/>
                        </a:lnTo>
                        <a:lnTo>
                          <a:pt x="109" y="74"/>
                        </a:lnTo>
                        <a:lnTo>
                          <a:pt x="109" y="71"/>
                        </a:lnTo>
                        <a:lnTo>
                          <a:pt x="112" y="69"/>
                        </a:lnTo>
                        <a:lnTo>
                          <a:pt x="112" y="66"/>
                        </a:lnTo>
                        <a:lnTo>
                          <a:pt x="114" y="66"/>
                        </a:lnTo>
                        <a:lnTo>
                          <a:pt x="116" y="64"/>
                        </a:lnTo>
                        <a:lnTo>
                          <a:pt x="114" y="62"/>
                        </a:lnTo>
                        <a:lnTo>
                          <a:pt x="114" y="59"/>
                        </a:lnTo>
                        <a:lnTo>
                          <a:pt x="116" y="57"/>
                        </a:lnTo>
                        <a:lnTo>
                          <a:pt x="116" y="55"/>
                        </a:lnTo>
                        <a:lnTo>
                          <a:pt x="119" y="50"/>
                        </a:lnTo>
                        <a:lnTo>
                          <a:pt x="121" y="50"/>
                        </a:lnTo>
                        <a:lnTo>
                          <a:pt x="121" y="47"/>
                        </a:lnTo>
                        <a:lnTo>
                          <a:pt x="121" y="45"/>
                        </a:lnTo>
                        <a:lnTo>
                          <a:pt x="121" y="43"/>
                        </a:lnTo>
                        <a:lnTo>
                          <a:pt x="121" y="40"/>
                        </a:lnTo>
                        <a:lnTo>
                          <a:pt x="119" y="35"/>
                        </a:lnTo>
                        <a:lnTo>
                          <a:pt x="119" y="33"/>
                        </a:lnTo>
                        <a:lnTo>
                          <a:pt x="121" y="31"/>
                        </a:lnTo>
                        <a:lnTo>
                          <a:pt x="121" y="28"/>
                        </a:lnTo>
                        <a:lnTo>
                          <a:pt x="124" y="28"/>
                        </a:lnTo>
                        <a:lnTo>
                          <a:pt x="128" y="26"/>
                        </a:lnTo>
                        <a:lnTo>
                          <a:pt x="131" y="24"/>
                        </a:lnTo>
                        <a:lnTo>
                          <a:pt x="131" y="21"/>
                        </a:lnTo>
                        <a:lnTo>
                          <a:pt x="128" y="21"/>
                        </a:lnTo>
                        <a:lnTo>
                          <a:pt x="131" y="21"/>
                        </a:lnTo>
                        <a:lnTo>
                          <a:pt x="131" y="19"/>
                        </a:lnTo>
                        <a:lnTo>
                          <a:pt x="133" y="16"/>
                        </a:lnTo>
                        <a:lnTo>
                          <a:pt x="131" y="14"/>
                        </a:lnTo>
                        <a:lnTo>
                          <a:pt x="133" y="14"/>
                        </a:lnTo>
                        <a:lnTo>
                          <a:pt x="133" y="12"/>
                        </a:lnTo>
                        <a:lnTo>
                          <a:pt x="131" y="9"/>
                        </a:lnTo>
                        <a:lnTo>
                          <a:pt x="128" y="9"/>
                        </a:lnTo>
                        <a:lnTo>
                          <a:pt x="128" y="7"/>
                        </a:lnTo>
                        <a:lnTo>
                          <a:pt x="126" y="7"/>
                        </a:lnTo>
                        <a:lnTo>
                          <a:pt x="126" y="4"/>
                        </a:lnTo>
                        <a:lnTo>
                          <a:pt x="124" y="2"/>
                        </a:lnTo>
                        <a:lnTo>
                          <a:pt x="121" y="2"/>
                        </a:lnTo>
                        <a:lnTo>
                          <a:pt x="121" y="0"/>
                        </a:lnTo>
                        <a:lnTo>
                          <a:pt x="119" y="0"/>
                        </a:lnTo>
                        <a:lnTo>
                          <a:pt x="116" y="2"/>
                        </a:lnTo>
                        <a:lnTo>
                          <a:pt x="114" y="4"/>
                        </a:lnTo>
                        <a:lnTo>
                          <a:pt x="112" y="7"/>
                        </a:lnTo>
                        <a:lnTo>
                          <a:pt x="109" y="9"/>
                        </a:lnTo>
                        <a:lnTo>
                          <a:pt x="109" y="12"/>
                        </a:lnTo>
                        <a:lnTo>
                          <a:pt x="107" y="16"/>
                        </a:lnTo>
                        <a:lnTo>
                          <a:pt x="104" y="19"/>
                        </a:lnTo>
                        <a:lnTo>
                          <a:pt x="104" y="21"/>
                        </a:lnTo>
                        <a:lnTo>
                          <a:pt x="104" y="24"/>
                        </a:lnTo>
                        <a:lnTo>
                          <a:pt x="102" y="28"/>
                        </a:lnTo>
                      </a:path>
                    </a:pathLst>
                  </a:custGeom>
                  <a:solidFill>
                    <a:schemeClr val="accent6">
                      <a:lumMod val="60000"/>
                      <a:lumOff val="40000"/>
                    </a:schemeClr>
                  </a:solidFill>
                  <a:ln w="3175">
                    <a:solidFill>
                      <a:schemeClr val="tx1">
                        <a:lumMod val="50000"/>
                        <a:lumOff val="50000"/>
                      </a:schemeClr>
                    </a:solidFill>
                    <a:round/>
                    <a:headEnd/>
                    <a:tailEnd/>
                  </a:ln>
                </xdr:spPr>
              </xdr:sp>
              <xdr:sp macro="" textlink="">
                <xdr:nvSpPr>
                  <xdr:cNvPr id="50" name="Freeform 75"/>
                  <xdr:cNvSpPr>
                    <a:spLocks/>
                  </xdr:cNvSpPr>
                </xdr:nvSpPr>
                <xdr:spPr bwMode="auto">
                  <a:xfrm>
                    <a:off x="531845" y="22283396"/>
                    <a:ext cx="279610" cy="200676"/>
                  </a:xfrm>
                  <a:custGeom>
                    <a:avLst/>
                    <a:gdLst>
                      <a:gd name="T0" fmla="*/ 87 w 227"/>
                      <a:gd name="T1" fmla="*/ 322 h 167"/>
                      <a:gd name="T2" fmla="*/ 67 w 227"/>
                      <a:gd name="T3" fmla="*/ 275 h 167"/>
                      <a:gd name="T4" fmla="*/ 48 w 227"/>
                      <a:gd name="T5" fmla="*/ 248 h 167"/>
                      <a:gd name="T6" fmla="*/ 13 w 227"/>
                      <a:gd name="T7" fmla="*/ 212 h 167"/>
                      <a:gd name="T8" fmla="*/ 31 w 227"/>
                      <a:gd name="T9" fmla="*/ 185 h 167"/>
                      <a:gd name="T10" fmla="*/ 78 w 227"/>
                      <a:gd name="T11" fmla="*/ 179 h 167"/>
                      <a:gd name="T12" fmla="*/ 117 w 227"/>
                      <a:gd name="T13" fmla="*/ 156 h 167"/>
                      <a:gd name="T14" fmla="*/ 155 w 227"/>
                      <a:gd name="T15" fmla="*/ 194 h 167"/>
                      <a:gd name="T16" fmla="*/ 192 w 227"/>
                      <a:gd name="T17" fmla="*/ 194 h 167"/>
                      <a:gd name="T18" fmla="*/ 232 w 227"/>
                      <a:gd name="T19" fmla="*/ 185 h 167"/>
                      <a:gd name="T20" fmla="*/ 280 w 227"/>
                      <a:gd name="T21" fmla="*/ 185 h 167"/>
                      <a:gd name="T22" fmla="*/ 291 w 227"/>
                      <a:gd name="T23" fmla="*/ 166 h 167"/>
                      <a:gd name="T24" fmla="*/ 338 w 227"/>
                      <a:gd name="T25" fmla="*/ 185 h 167"/>
                      <a:gd name="T26" fmla="*/ 404 w 227"/>
                      <a:gd name="T27" fmla="*/ 166 h 167"/>
                      <a:gd name="T28" fmla="*/ 440 w 227"/>
                      <a:gd name="T29" fmla="*/ 166 h 167"/>
                      <a:gd name="T30" fmla="*/ 495 w 227"/>
                      <a:gd name="T31" fmla="*/ 148 h 167"/>
                      <a:gd name="T32" fmla="*/ 525 w 227"/>
                      <a:gd name="T33" fmla="*/ 110 h 167"/>
                      <a:gd name="T34" fmla="*/ 563 w 227"/>
                      <a:gd name="T35" fmla="*/ 94 h 167"/>
                      <a:gd name="T36" fmla="*/ 602 w 227"/>
                      <a:gd name="T37" fmla="*/ 48 h 167"/>
                      <a:gd name="T38" fmla="*/ 679 w 227"/>
                      <a:gd name="T39" fmla="*/ 29 h 167"/>
                      <a:gd name="T40" fmla="*/ 698 w 227"/>
                      <a:gd name="T41" fmla="*/ 13 h 167"/>
                      <a:gd name="T42" fmla="*/ 737 w 227"/>
                      <a:gd name="T43" fmla="*/ 20 h 167"/>
                      <a:gd name="T44" fmla="*/ 792 w 227"/>
                      <a:gd name="T45" fmla="*/ 29 h 167"/>
                      <a:gd name="T46" fmla="*/ 861 w 227"/>
                      <a:gd name="T47" fmla="*/ 20 h 167"/>
                      <a:gd name="T48" fmla="*/ 900 w 227"/>
                      <a:gd name="T49" fmla="*/ 48 h 167"/>
                      <a:gd name="T50" fmla="*/ 900 w 227"/>
                      <a:gd name="T51" fmla="*/ 86 h 167"/>
                      <a:gd name="T52" fmla="*/ 853 w 227"/>
                      <a:gd name="T53" fmla="*/ 94 h 167"/>
                      <a:gd name="T54" fmla="*/ 814 w 227"/>
                      <a:gd name="T55" fmla="*/ 110 h 167"/>
                      <a:gd name="T56" fmla="*/ 784 w 227"/>
                      <a:gd name="T57" fmla="*/ 119 h 167"/>
                      <a:gd name="T58" fmla="*/ 767 w 227"/>
                      <a:gd name="T59" fmla="*/ 138 h 167"/>
                      <a:gd name="T60" fmla="*/ 756 w 227"/>
                      <a:gd name="T61" fmla="*/ 156 h 167"/>
                      <a:gd name="T62" fmla="*/ 668 w 227"/>
                      <a:gd name="T63" fmla="*/ 212 h 167"/>
                      <a:gd name="T64" fmla="*/ 621 w 227"/>
                      <a:gd name="T65" fmla="*/ 232 h 167"/>
                      <a:gd name="T66" fmla="*/ 612 w 227"/>
                      <a:gd name="T67" fmla="*/ 284 h 167"/>
                      <a:gd name="T68" fmla="*/ 585 w 227"/>
                      <a:gd name="T69" fmla="*/ 350 h 167"/>
                      <a:gd name="T70" fmla="*/ 542 w 227"/>
                      <a:gd name="T71" fmla="*/ 394 h 167"/>
                      <a:gd name="T72" fmla="*/ 515 w 227"/>
                      <a:gd name="T73" fmla="*/ 457 h 167"/>
                      <a:gd name="T74" fmla="*/ 515 w 227"/>
                      <a:gd name="T75" fmla="*/ 488 h 167"/>
                      <a:gd name="T76" fmla="*/ 495 w 227"/>
                      <a:gd name="T77" fmla="*/ 504 h 167"/>
                      <a:gd name="T78" fmla="*/ 466 w 227"/>
                      <a:gd name="T79" fmla="*/ 533 h 167"/>
                      <a:gd name="T80" fmla="*/ 417 w 227"/>
                      <a:gd name="T81" fmla="*/ 568 h 167"/>
                      <a:gd name="T82" fmla="*/ 391 w 227"/>
                      <a:gd name="T83" fmla="*/ 608 h 167"/>
                      <a:gd name="T84" fmla="*/ 370 w 227"/>
                      <a:gd name="T85" fmla="*/ 633 h 167"/>
                      <a:gd name="T86" fmla="*/ 317 w 227"/>
                      <a:gd name="T87" fmla="*/ 623 h 167"/>
                      <a:gd name="T88" fmla="*/ 268 w 227"/>
                      <a:gd name="T89" fmla="*/ 633 h 167"/>
                      <a:gd name="T90" fmla="*/ 242 w 227"/>
                      <a:gd name="T91" fmla="*/ 633 h 167"/>
                      <a:gd name="T92" fmla="*/ 192 w 227"/>
                      <a:gd name="T93" fmla="*/ 623 h 167"/>
                      <a:gd name="T94" fmla="*/ 184 w 227"/>
                      <a:gd name="T95" fmla="*/ 577 h 167"/>
                      <a:gd name="T96" fmla="*/ 171 w 227"/>
                      <a:gd name="T97" fmla="*/ 533 h 167"/>
                      <a:gd name="T98" fmla="*/ 145 w 227"/>
                      <a:gd name="T99" fmla="*/ 504 h 167"/>
                      <a:gd name="T100" fmla="*/ 117 w 227"/>
                      <a:gd name="T101" fmla="*/ 468 h 167"/>
                      <a:gd name="T102" fmla="*/ 108 w 227"/>
                      <a:gd name="T103" fmla="*/ 426 h 167"/>
                      <a:gd name="T104" fmla="*/ 78 w 227"/>
                      <a:gd name="T105" fmla="*/ 368 h 167"/>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0" t="0" r="r" b="b"/>
                    <a:pathLst>
                      <a:path w="227" h="167">
                        <a:moveTo>
                          <a:pt x="20" y="93"/>
                        </a:moveTo>
                        <a:lnTo>
                          <a:pt x="20" y="91"/>
                        </a:lnTo>
                        <a:lnTo>
                          <a:pt x="20" y="88"/>
                        </a:lnTo>
                        <a:lnTo>
                          <a:pt x="20" y="86"/>
                        </a:lnTo>
                        <a:lnTo>
                          <a:pt x="22" y="84"/>
                        </a:lnTo>
                        <a:lnTo>
                          <a:pt x="22" y="81"/>
                        </a:lnTo>
                        <a:lnTo>
                          <a:pt x="20" y="79"/>
                        </a:lnTo>
                        <a:lnTo>
                          <a:pt x="17" y="77"/>
                        </a:lnTo>
                        <a:lnTo>
                          <a:pt x="15" y="74"/>
                        </a:lnTo>
                        <a:lnTo>
                          <a:pt x="17" y="72"/>
                        </a:lnTo>
                        <a:lnTo>
                          <a:pt x="15" y="72"/>
                        </a:lnTo>
                        <a:lnTo>
                          <a:pt x="15" y="69"/>
                        </a:lnTo>
                        <a:lnTo>
                          <a:pt x="12" y="69"/>
                        </a:lnTo>
                        <a:lnTo>
                          <a:pt x="12" y="67"/>
                        </a:lnTo>
                        <a:lnTo>
                          <a:pt x="12" y="65"/>
                        </a:lnTo>
                        <a:lnTo>
                          <a:pt x="8" y="62"/>
                        </a:lnTo>
                        <a:lnTo>
                          <a:pt x="8" y="60"/>
                        </a:lnTo>
                        <a:lnTo>
                          <a:pt x="8" y="57"/>
                        </a:lnTo>
                        <a:lnTo>
                          <a:pt x="5" y="55"/>
                        </a:lnTo>
                        <a:lnTo>
                          <a:pt x="3" y="55"/>
                        </a:lnTo>
                        <a:lnTo>
                          <a:pt x="0" y="55"/>
                        </a:lnTo>
                        <a:lnTo>
                          <a:pt x="3" y="55"/>
                        </a:lnTo>
                        <a:lnTo>
                          <a:pt x="0" y="50"/>
                        </a:lnTo>
                        <a:lnTo>
                          <a:pt x="3" y="48"/>
                        </a:lnTo>
                        <a:lnTo>
                          <a:pt x="8" y="48"/>
                        </a:lnTo>
                        <a:lnTo>
                          <a:pt x="10" y="48"/>
                        </a:lnTo>
                        <a:lnTo>
                          <a:pt x="12" y="48"/>
                        </a:lnTo>
                        <a:lnTo>
                          <a:pt x="15" y="48"/>
                        </a:lnTo>
                        <a:lnTo>
                          <a:pt x="17" y="46"/>
                        </a:lnTo>
                        <a:lnTo>
                          <a:pt x="20" y="46"/>
                        </a:lnTo>
                        <a:lnTo>
                          <a:pt x="22" y="46"/>
                        </a:lnTo>
                        <a:lnTo>
                          <a:pt x="22" y="43"/>
                        </a:lnTo>
                        <a:lnTo>
                          <a:pt x="24" y="43"/>
                        </a:lnTo>
                        <a:lnTo>
                          <a:pt x="27" y="43"/>
                        </a:lnTo>
                        <a:lnTo>
                          <a:pt x="29" y="41"/>
                        </a:lnTo>
                        <a:lnTo>
                          <a:pt x="29" y="43"/>
                        </a:lnTo>
                        <a:lnTo>
                          <a:pt x="34" y="48"/>
                        </a:lnTo>
                        <a:lnTo>
                          <a:pt x="36" y="48"/>
                        </a:lnTo>
                        <a:lnTo>
                          <a:pt x="39" y="48"/>
                        </a:lnTo>
                        <a:lnTo>
                          <a:pt x="39" y="50"/>
                        </a:lnTo>
                        <a:lnTo>
                          <a:pt x="41" y="48"/>
                        </a:lnTo>
                        <a:lnTo>
                          <a:pt x="41" y="50"/>
                        </a:lnTo>
                        <a:lnTo>
                          <a:pt x="43" y="50"/>
                        </a:lnTo>
                        <a:lnTo>
                          <a:pt x="46" y="50"/>
                        </a:lnTo>
                        <a:lnTo>
                          <a:pt x="48" y="50"/>
                        </a:lnTo>
                        <a:lnTo>
                          <a:pt x="53" y="48"/>
                        </a:lnTo>
                        <a:lnTo>
                          <a:pt x="55" y="48"/>
                        </a:lnTo>
                        <a:lnTo>
                          <a:pt x="55" y="50"/>
                        </a:lnTo>
                        <a:lnTo>
                          <a:pt x="58" y="50"/>
                        </a:lnTo>
                        <a:lnTo>
                          <a:pt x="58" y="48"/>
                        </a:lnTo>
                        <a:lnTo>
                          <a:pt x="60" y="48"/>
                        </a:lnTo>
                        <a:lnTo>
                          <a:pt x="62" y="48"/>
                        </a:lnTo>
                        <a:lnTo>
                          <a:pt x="65" y="48"/>
                        </a:lnTo>
                        <a:lnTo>
                          <a:pt x="65" y="46"/>
                        </a:lnTo>
                        <a:lnTo>
                          <a:pt x="70" y="48"/>
                        </a:lnTo>
                        <a:lnTo>
                          <a:pt x="70" y="46"/>
                        </a:lnTo>
                        <a:lnTo>
                          <a:pt x="72" y="46"/>
                        </a:lnTo>
                        <a:lnTo>
                          <a:pt x="72" y="43"/>
                        </a:lnTo>
                        <a:lnTo>
                          <a:pt x="72" y="46"/>
                        </a:lnTo>
                        <a:lnTo>
                          <a:pt x="72" y="43"/>
                        </a:lnTo>
                        <a:lnTo>
                          <a:pt x="74" y="46"/>
                        </a:lnTo>
                        <a:lnTo>
                          <a:pt x="77" y="46"/>
                        </a:lnTo>
                        <a:lnTo>
                          <a:pt x="79" y="46"/>
                        </a:lnTo>
                        <a:lnTo>
                          <a:pt x="82" y="48"/>
                        </a:lnTo>
                        <a:lnTo>
                          <a:pt x="84" y="48"/>
                        </a:lnTo>
                        <a:lnTo>
                          <a:pt x="91" y="48"/>
                        </a:lnTo>
                        <a:lnTo>
                          <a:pt x="91" y="46"/>
                        </a:lnTo>
                        <a:lnTo>
                          <a:pt x="93" y="48"/>
                        </a:lnTo>
                        <a:lnTo>
                          <a:pt x="98" y="46"/>
                        </a:lnTo>
                        <a:lnTo>
                          <a:pt x="101" y="43"/>
                        </a:lnTo>
                        <a:lnTo>
                          <a:pt x="101" y="46"/>
                        </a:lnTo>
                        <a:lnTo>
                          <a:pt x="103" y="43"/>
                        </a:lnTo>
                        <a:lnTo>
                          <a:pt x="105" y="43"/>
                        </a:lnTo>
                        <a:lnTo>
                          <a:pt x="108" y="43"/>
                        </a:lnTo>
                        <a:lnTo>
                          <a:pt x="110" y="43"/>
                        </a:lnTo>
                        <a:lnTo>
                          <a:pt x="115" y="43"/>
                        </a:lnTo>
                        <a:lnTo>
                          <a:pt x="117" y="43"/>
                        </a:lnTo>
                        <a:lnTo>
                          <a:pt x="120" y="38"/>
                        </a:lnTo>
                        <a:lnTo>
                          <a:pt x="122" y="38"/>
                        </a:lnTo>
                        <a:lnTo>
                          <a:pt x="124" y="38"/>
                        </a:lnTo>
                        <a:lnTo>
                          <a:pt x="127" y="36"/>
                        </a:lnTo>
                        <a:lnTo>
                          <a:pt x="127" y="34"/>
                        </a:lnTo>
                        <a:lnTo>
                          <a:pt x="129" y="34"/>
                        </a:lnTo>
                        <a:lnTo>
                          <a:pt x="132" y="34"/>
                        </a:lnTo>
                        <a:lnTo>
                          <a:pt x="132" y="29"/>
                        </a:lnTo>
                        <a:lnTo>
                          <a:pt x="134" y="29"/>
                        </a:lnTo>
                        <a:lnTo>
                          <a:pt x="136" y="29"/>
                        </a:lnTo>
                        <a:lnTo>
                          <a:pt x="136" y="26"/>
                        </a:lnTo>
                        <a:lnTo>
                          <a:pt x="139" y="26"/>
                        </a:lnTo>
                        <a:lnTo>
                          <a:pt x="141" y="24"/>
                        </a:lnTo>
                        <a:lnTo>
                          <a:pt x="141" y="22"/>
                        </a:lnTo>
                        <a:lnTo>
                          <a:pt x="144" y="17"/>
                        </a:lnTo>
                        <a:lnTo>
                          <a:pt x="146" y="15"/>
                        </a:lnTo>
                        <a:lnTo>
                          <a:pt x="148" y="12"/>
                        </a:lnTo>
                        <a:lnTo>
                          <a:pt x="151" y="12"/>
                        </a:lnTo>
                        <a:lnTo>
                          <a:pt x="151" y="10"/>
                        </a:lnTo>
                        <a:lnTo>
                          <a:pt x="155" y="7"/>
                        </a:lnTo>
                        <a:lnTo>
                          <a:pt x="158" y="10"/>
                        </a:lnTo>
                        <a:lnTo>
                          <a:pt x="165" y="7"/>
                        </a:lnTo>
                        <a:lnTo>
                          <a:pt x="170" y="7"/>
                        </a:lnTo>
                        <a:lnTo>
                          <a:pt x="170" y="5"/>
                        </a:lnTo>
                        <a:lnTo>
                          <a:pt x="170" y="3"/>
                        </a:lnTo>
                        <a:lnTo>
                          <a:pt x="170" y="0"/>
                        </a:lnTo>
                        <a:lnTo>
                          <a:pt x="172" y="0"/>
                        </a:lnTo>
                        <a:lnTo>
                          <a:pt x="175" y="3"/>
                        </a:lnTo>
                        <a:lnTo>
                          <a:pt x="177" y="3"/>
                        </a:lnTo>
                        <a:lnTo>
                          <a:pt x="179" y="5"/>
                        </a:lnTo>
                        <a:lnTo>
                          <a:pt x="182" y="5"/>
                        </a:lnTo>
                        <a:lnTo>
                          <a:pt x="182" y="3"/>
                        </a:lnTo>
                        <a:lnTo>
                          <a:pt x="184" y="5"/>
                        </a:lnTo>
                        <a:lnTo>
                          <a:pt x="186" y="3"/>
                        </a:lnTo>
                        <a:lnTo>
                          <a:pt x="189" y="5"/>
                        </a:lnTo>
                        <a:lnTo>
                          <a:pt x="194" y="5"/>
                        </a:lnTo>
                        <a:lnTo>
                          <a:pt x="196" y="7"/>
                        </a:lnTo>
                        <a:lnTo>
                          <a:pt x="198" y="7"/>
                        </a:lnTo>
                        <a:lnTo>
                          <a:pt x="203" y="7"/>
                        </a:lnTo>
                        <a:lnTo>
                          <a:pt x="210" y="5"/>
                        </a:lnTo>
                        <a:lnTo>
                          <a:pt x="213" y="5"/>
                        </a:lnTo>
                        <a:lnTo>
                          <a:pt x="213" y="3"/>
                        </a:lnTo>
                        <a:lnTo>
                          <a:pt x="215" y="5"/>
                        </a:lnTo>
                        <a:lnTo>
                          <a:pt x="217" y="3"/>
                        </a:lnTo>
                        <a:lnTo>
                          <a:pt x="220" y="3"/>
                        </a:lnTo>
                        <a:lnTo>
                          <a:pt x="225" y="7"/>
                        </a:lnTo>
                        <a:lnTo>
                          <a:pt x="225" y="10"/>
                        </a:lnTo>
                        <a:lnTo>
                          <a:pt x="225" y="12"/>
                        </a:lnTo>
                        <a:lnTo>
                          <a:pt x="227" y="12"/>
                        </a:lnTo>
                        <a:lnTo>
                          <a:pt x="227" y="15"/>
                        </a:lnTo>
                        <a:lnTo>
                          <a:pt x="225" y="17"/>
                        </a:lnTo>
                        <a:lnTo>
                          <a:pt x="225" y="19"/>
                        </a:lnTo>
                        <a:lnTo>
                          <a:pt x="225" y="22"/>
                        </a:lnTo>
                        <a:lnTo>
                          <a:pt x="222" y="19"/>
                        </a:lnTo>
                        <a:lnTo>
                          <a:pt x="220" y="22"/>
                        </a:lnTo>
                        <a:lnTo>
                          <a:pt x="220" y="24"/>
                        </a:lnTo>
                        <a:lnTo>
                          <a:pt x="215" y="24"/>
                        </a:lnTo>
                        <a:lnTo>
                          <a:pt x="213" y="24"/>
                        </a:lnTo>
                        <a:lnTo>
                          <a:pt x="210" y="26"/>
                        </a:lnTo>
                        <a:lnTo>
                          <a:pt x="208" y="26"/>
                        </a:lnTo>
                        <a:lnTo>
                          <a:pt x="203" y="29"/>
                        </a:lnTo>
                        <a:lnTo>
                          <a:pt x="201" y="31"/>
                        </a:lnTo>
                        <a:lnTo>
                          <a:pt x="203" y="29"/>
                        </a:lnTo>
                        <a:lnTo>
                          <a:pt x="198" y="31"/>
                        </a:lnTo>
                        <a:lnTo>
                          <a:pt x="196" y="34"/>
                        </a:lnTo>
                        <a:lnTo>
                          <a:pt x="196" y="31"/>
                        </a:lnTo>
                        <a:lnTo>
                          <a:pt x="198" y="31"/>
                        </a:lnTo>
                        <a:lnTo>
                          <a:pt x="196" y="31"/>
                        </a:lnTo>
                        <a:lnTo>
                          <a:pt x="194" y="31"/>
                        </a:lnTo>
                        <a:lnTo>
                          <a:pt x="191" y="34"/>
                        </a:lnTo>
                        <a:lnTo>
                          <a:pt x="189" y="36"/>
                        </a:lnTo>
                        <a:lnTo>
                          <a:pt x="194" y="34"/>
                        </a:lnTo>
                        <a:lnTo>
                          <a:pt x="191" y="36"/>
                        </a:lnTo>
                        <a:lnTo>
                          <a:pt x="191" y="38"/>
                        </a:lnTo>
                        <a:lnTo>
                          <a:pt x="189" y="41"/>
                        </a:lnTo>
                        <a:lnTo>
                          <a:pt x="191" y="38"/>
                        </a:lnTo>
                        <a:lnTo>
                          <a:pt x="189" y="36"/>
                        </a:lnTo>
                        <a:lnTo>
                          <a:pt x="189" y="41"/>
                        </a:lnTo>
                        <a:lnTo>
                          <a:pt x="182" y="43"/>
                        </a:lnTo>
                        <a:lnTo>
                          <a:pt x="179" y="46"/>
                        </a:lnTo>
                        <a:lnTo>
                          <a:pt x="175" y="48"/>
                        </a:lnTo>
                        <a:lnTo>
                          <a:pt x="172" y="50"/>
                        </a:lnTo>
                        <a:lnTo>
                          <a:pt x="167" y="55"/>
                        </a:lnTo>
                        <a:lnTo>
                          <a:pt x="163" y="55"/>
                        </a:lnTo>
                        <a:lnTo>
                          <a:pt x="163" y="57"/>
                        </a:lnTo>
                        <a:lnTo>
                          <a:pt x="160" y="57"/>
                        </a:lnTo>
                        <a:lnTo>
                          <a:pt x="158" y="60"/>
                        </a:lnTo>
                        <a:lnTo>
                          <a:pt x="155" y="60"/>
                        </a:lnTo>
                        <a:lnTo>
                          <a:pt x="153" y="65"/>
                        </a:lnTo>
                        <a:lnTo>
                          <a:pt x="153" y="67"/>
                        </a:lnTo>
                        <a:lnTo>
                          <a:pt x="151" y="67"/>
                        </a:lnTo>
                        <a:lnTo>
                          <a:pt x="151" y="72"/>
                        </a:lnTo>
                        <a:lnTo>
                          <a:pt x="153" y="74"/>
                        </a:lnTo>
                        <a:lnTo>
                          <a:pt x="153" y="77"/>
                        </a:lnTo>
                        <a:lnTo>
                          <a:pt x="153" y="79"/>
                        </a:lnTo>
                        <a:lnTo>
                          <a:pt x="153" y="84"/>
                        </a:lnTo>
                        <a:lnTo>
                          <a:pt x="146" y="88"/>
                        </a:lnTo>
                        <a:lnTo>
                          <a:pt x="146" y="91"/>
                        </a:lnTo>
                        <a:lnTo>
                          <a:pt x="144" y="96"/>
                        </a:lnTo>
                        <a:lnTo>
                          <a:pt x="141" y="96"/>
                        </a:lnTo>
                        <a:lnTo>
                          <a:pt x="141" y="98"/>
                        </a:lnTo>
                        <a:lnTo>
                          <a:pt x="139" y="100"/>
                        </a:lnTo>
                        <a:lnTo>
                          <a:pt x="136" y="103"/>
                        </a:lnTo>
                        <a:lnTo>
                          <a:pt x="136" y="107"/>
                        </a:lnTo>
                        <a:lnTo>
                          <a:pt x="132" y="112"/>
                        </a:lnTo>
                        <a:lnTo>
                          <a:pt x="132" y="115"/>
                        </a:lnTo>
                        <a:lnTo>
                          <a:pt x="129" y="117"/>
                        </a:lnTo>
                        <a:lnTo>
                          <a:pt x="129" y="119"/>
                        </a:lnTo>
                        <a:lnTo>
                          <a:pt x="129" y="122"/>
                        </a:lnTo>
                        <a:lnTo>
                          <a:pt x="129" y="124"/>
                        </a:lnTo>
                        <a:lnTo>
                          <a:pt x="127" y="127"/>
                        </a:lnTo>
                        <a:lnTo>
                          <a:pt x="127" y="129"/>
                        </a:lnTo>
                        <a:lnTo>
                          <a:pt x="129" y="127"/>
                        </a:lnTo>
                        <a:lnTo>
                          <a:pt x="129" y="129"/>
                        </a:lnTo>
                        <a:lnTo>
                          <a:pt x="127" y="131"/>
                        </a:lnTo>
                        <a:lnTo>
                          <a:pt x="127" y="129"/>
                        </a:lnTo>
                        <a:lnTo>
                          <a:pt x="124" y="129"/>
                        </a:lnTo>
                        <a:lnTo>
                          <a:pt x="124" y="131"/>
                        </a:lnTo>
                        <a:lnTo>
                          <a:pt x="124" y="134"/>
                        </a:lnTo>
                        <a:lnTo>
                          <a:pt x="122" y="131"/>
                        </a:lnTo>
                        <a:lnTo>
                          <a:pt x="122" y="134"/>
                        </a:lnTo>
                        <a:lnTo>
                          <a:pt x="117" y="136"/>
                        </a:lnTo>
                        <a:lnTo>
                          <a:pt x="117" y="138"/>
                        </a:lnTo>
                        <a:lnTo>
                          <a:pt x="115" y="141"/>
                        </a:lnTo>
                        <a:lnTo>
                          <a:pt x="113" y="143"/>
                        </a:lnTo>
                        <a:lnTo>
                          <a:pt x="110" y="146"/>
                        </a:lnTo>
                        <a:lnTo>
                          <a:pt x="108" y="148"/>
                        </a:lnTo>
                        <a:lnTo>
                          <a:pt x="105" y="148"/>
                        </a:lnTo>
                        <a:lnTo>
                          <a:pt x="105" y="150"/>
                        </a:lnTo>
                        <a:lnTo>
                          <a:pt x="103" y="153"/>
                        </a:lnTo>
                        <a:lnTo>
                          <a:pt x="101" y="153"/>
                        </a:lnTo>
                        <a:lnTo>
                          <a:pt x="101" y="155"/>
                        </a:lnTo>
                        <a:lnTo>
                          <a:pt x="98" y="158"/>
                        </a:lnTo>
                        <a:lnTo>
                          <a:pt x="96" y="158"/>
                        </a:lnTo>
                        <a:lnTo>
                          <a:pt x="93" y="158"/>
                        </a:lnTo>
                        <a:lnTo>
                          <a:pt x="93" y="160"/>
                        </a:lnTo>
                        <a:lnTo>
                          <a:pt x="93" y="162"/>
                        </a:lnTo>
                        <a:lnTo>
                          <a:pt x="93" y="165"/>
                        </a:lnTo>
                        <a:lnTo>
                          <a:pt x="91" y="162"/>
                        </a:lnTo>
                        <a:lnTo>
                          <a:pt x="91" y="160"/>
                        </a:lnTo>
                        <a:lnTo>
                          <a:pt x="86" y="162"/>
                        </a:lnTo>
                        <a:lnTo>
                          <a:pt x="84" y="160"/>
                        </a:lnTo>
                        <a:lnTo>
                          <a:pt x="79" y="162"/>
                        </a:lnTo>
                        <a:lnTo>
                          <a:pt x="79" y="160"/>
                        </a:lnTo>
                        <a:lnTo>
                          <a:pt x="77" y="162"/>
                        </a:lnTo>
                        <a:lnTo>
                          <a:pt x="72" y="162"/>
                        </a:lnTo>
                        <a:lnTo>
                          <a:pt x="70" y="165"/>
                        </a:lnTo>
                        <a:lnTo>
                          <a:pt x="67" y="165"/>
                        </a:lnTo>
                        <a:lnTo>
                          <a:pt x="67" y="167"/>
                        </a:lnTo>
                        <a:lnTo>
                          <a:pt x="65" y="167"/>
                        </a:lnTo>
                        <a:lnTo>
                          <a:pt x="65" y="165"/>
                        </a:lnTo>
                        <a:lnTo>
                          <a:pt x="62" y="165"/>
                        </a:lnTo>
                        <a:lnTo>
                          <a:pt x="60" y="165"/>
                        </a:lnTo>
                        <a:lnTo>
                          <a:pt x="58" y="165"/>
                        </a:lnTo>
                        <a:lnTo>
                          <a:pt x="55" y="167"/>
                        </a:lnTo>
                        <a:lnTo>
                          <a:pt x="53" y="167"/>
                        </a:lnTo>
                        <a:lnTo>
                          <a:pt x="51" y="165"/>
                        </a:lnTo>
                        <a:lnTo>
                          <a:pt x="48" y="162"/>
                        </a:lnTo>
                        <a:lnTo>
                          <a:pt x="51" y="158"/>
                        </a:lnTo>
                        <a:lnTo>
                          <a:pt x="48" y="155"/>
                        </a:lnTo>
                        <a:lnTo>
                          <a:pt x="48" y="153"/>
                        </a:lnTo>
                        <a:lnTo>
                          <a:pt x="48" y="150"/>
                        </a:lnTo>
                        <a:lnTo>
                          <a:pt x="46" y="150"/>
                        </a:lnTo>
                        <a:lnTo>
                          <a:pt x="43" y="150"/>
                        </a:lnTo>
                        <a:lnTo>
                          <a:pt x="41" y="148"/>
                        </a:lnTo>
                        <a:lnTo>
                          <a:pt x="43" y="143"/>
                        </a:lnTo>
                        <a:lnTo>
                          <a:pt x="43" y="141"/>
                        </a:lnTo>
                        <a:lnTo>
                          <a:pt x="43" y="138"/>
                        </a:lnTo>
                        <a:lnTo>
                          <a:pt x="41" y="136"/>
                        </a:lnTo>
                        <a:lnTo>
                          <a:pt x="39" y="136"/>
                        </a:lnTo>
                        <a:lnTo>
                          <a:pt x="39" y="134"/>
                        </a:lnTo>
                        <a:lnTo>
                          <a:pt x="36" y="134"/>
                        </a:lnTo>
                        <a:lnTo>
                          <a:pt x="36" y="131"/>
                        </a:lnTo>
                        <a:lnTo>
                          <a:pt x="34" y="131"/>
                        </a:lnTo>
                        <a:lnTo>
                          <a:pt x="36" y="129"/>
                        </a:lnTo>
                        <a:lnTo>
                          <a:pt x="34" y="129"/>
                        </a:lnTo>
                        <a:lnTo>
                          <a:pt x="31" y="124"/>
                        </a:lnTo>
                        <a:lnTo>
                          <a:pt x="29" y="122"/>
                        </a:lnTo>
                        <a:lnTo>
                          <a:pt x="29" y="119"/>
                        </a:lnTo>
                        <a:lnTo>
                          <a:pt x="29" y="117"/>
                        </a:lnTo>
                        <a:lnTo>
                          <a:pt x="27" y="115"/>
                        </a:lnTo>
                        <a:lnTo>
                          <a:pt x="27" y="112"/>
                        </a:lnTo>
                        <a:lnTo>
                          <a:pt x="27" y="110"/>
                        </a:lnTo>
                        <a:lnTo>
                          <a:pt x="24" y="107"/>
                        </a:lnTo>
                        <a:lnTo>
                          <a:pt x="22" y="103"/>
                        </a:lnTo>
                        <a:lnTo>
                          <a:pt x="22" y="100"/>
                        </a:lnTo>
                        <a:lnTo>
                          <a:pt x="20" y="98"/>
                        </a:lnTo>
                        <a:lnTo>
                          <a:pt x="20" y="96"/>
                        </a:lnTo>
                        <a:lnTo>
                          <a:pt x="20" y="93"/>
                        </a:lnTo>
                      </a:path>
                    </a:pathLst>
                  </a:custGeom>
                  <a:solidFill>
                    <a:schemeClr val="accent6">
                      <a:lumMod val="60000"/>
                      <a:lumOff val="40000"/>
                    </a:schemeClr>
                  </a:solidFill>
                  <a:ln w="3175">
                    <a:solidFill>
                      <a:schemeClr val="tx1">
                        <a:lumMod val="50000"/>
                        <a:lumOff val="50000"/>
                      </a:schemeClr>
                    </a:solidFill>
                    <a:round/>
                    <a:headEnd/>
                    <a:tailEnd/>
                  </a:ln>
                </xdr:spPr>
              </xdr:sp>
              <xdr:sp macro="" textlink="">
                <xdr:nvSpPr>
                  <xdr:cNvPr id="51" name="Freeform 76"/>
                  <xdr:cNvSpPr>
                    <a:spLocks/>
                  </xdr:cNvSpPr>
                </xdr:nvSpPr>
                <xdr:spPr bwMode="auto">
                  <a:xfrm>
                    <a:off x="1358467" y="22297799"/>
                    <a:ext cx="247347" cy="242923"/>
                  </a:xfrm>
                  <a:custGeom>
                    <a:avLst/>
                    <a:gdLst>
                      <a:gd name="T0" fmla="*/ 681 w 201"/>
                      <a:gd name="T1" fmla="*/ 2 h 205"/>
                      <a:gd name="T2" fmla="*/ 662 w 201"/>
                      <a:gd name="T3" fmla="*/ 14 h 205"/>
                      <a:gd name="T4" fmla="*/ 648 w 201"/>
                      <a:gd name="T5" fmla="*/ 26 h 205"/>
                      <a:gd name="T6" fmla="*/ 610 w 201"/>
                      <a:gd name="T7" fmla="*/ 32 h 205"/>
                      <a:gd name="T8" fmla="*/ 600 w 201"/>
                      <a:gd name="T9" fmla="*/ 32 h 205"/>
                      <a:gd name="T10" fmla="*/ 600 w 201"/>
                      <a:gd name="T11" fmla="*/ 58 h 205"/>
                      <a:gd name="T12" fmla="*/ 600 w 201"/>
                      <a:gd name="T13" fmla="*/ 90 h 205"/>
                      <a:gd name="T14" fmla="*/ 583 w 201"/>
                      <a:gd name="T15" fmla="*/ 118 h 205"/>
                      <a:gd name="T16" fmla="*/ 570 w 201"/>
                      <a:gd name="T17" fmla="*/ 160 h 205"/>
                      <a:gd name="T18" fmla="*/ 540 w 201"/>
                      <a:gd name="T19" fmla="*/ 200 h 205"/>
                      <a:gd name="T20" fmla="*/ 512 w 201"/>
                      <a:gd name="T21" fmla="*/ 232 h 205"/>
                      <a:gd name="T22" fmla="*/ 486 w 201"/>
                      <a:gd name="T23" fmla="*/ 286 h 205"/>
                      <a:gd name="T24" fmla="*/ 446 w 201"/>
                      <a:gd name="T25" fmla="*/ 313 h 205"/>
                      <a:gd name="T26" fmla="*/ 417 w 201"/>
                      <a:gd name="T27" fmla="*/ 344 h 205"/>
                      <a:gd name="T28" fmla="*/ 410 w 201"/>
                      <a:gd name="T29" fmla="*/ 395 h 205"/>
                      <a:gd name="T30" fmla="*/ 380 w 201"/>
                      <a:gd name="T31" fmla="*/ 418 h 205"/>
                      <a:gd name="T32" fmla="*/ 365 w 201"/>
                      <a:gd name="T33" fmla="*/ 453 h 205"/>
                      <a:gd name="T34" fmla="*/ 354 w 201"/>
                      <a:gd name="T35" fmla="*/ 487 h 205"/>
                      <a:gd name="T36" fmla="*/ 341 w 201"/>
                      <a:gd name="T37" fmla="*/ 513 h 205"/>
                      <a:gd name="T38" fmla="*/ 307 w 201"/>
                      <a:gd name="T39" fmla="*/ 562 h 205"/>
                      <a:gd name="T40" fmla="*/ 240 w 201"/>
                      <a:gd name="T41" fmla="*/ 603 h 205"/>
                      <a:gd name="T42" fmla="*/ 155 w 201"/>
                      <a:gd name="T43" fmla="*/ 637 h 205"/>
                      <a:gd name="T44" fmla="*/ 67 w 201"/>
                      <a:gd name="T45" fmla="*/ 648 h 205"/>
                      <a:gd name="T46" fmla="*/ 48 w 201"/>
                      <a:gd name="T47" fmla="*/ 637 h 205"/>
                      <a:gd name="T48" fmla="*/ 31 w 201"/>
                      <a:gd name="T49" fmla="*/ 632 h 205"/>
                      <a:gd name="T50" fmla="*/ 31 w 201"/>
                      <a:gd name="T51" fmla="*/ 652 h 205"/>
                      <a:gd name="T52" fmla="*/ 13 w 201"/>
                      <a:gd name="T53" fmla="*/ 682 h 205"/>
                      <a:gd name="T54" fmla="*/ 76 w 201"/>
                      <a:gd name="T55" fmla="*/ 690 h 205"/>
                      <a:gd name="T56" fmla="*/ 123 w 201"/>
                      <a:gd name="T57" fmla="*/ 707 h 205"/>
                      <a:gd name="T58" fmla="*/ 171 w 201"/>
                      <a:gd name="T59" fmla="*/ 713 h 205"/>
                      <a:gd name="T60" fmla="*/ 259 w 201"/>
                      <a:gd name="T61" fmla="*/ 671 h 205"/>
                      <a:gd name="T62" fmla="*/ 332 w 201"/>
                      <a:gd name="T63" fmla="*/ 603 h 205"/>
                      <a:gd name="T64" fmla="*/ 369 w 201"/>
                      <a:gd name="T65" fmla="*/ 597 h 205"/>
                      <a:gd name="T66" fmla="*/ 417 w 201"/>
                      <a:gd name="T67" fmla="*/ 586 h 205"/>
                      <a:gd name="T68" fmla="*/ 446 w 201"/>
                      <a:gd name="T69" fmla="*/ 586 h 205"/>
                      <a:gd name="T70" fmla="*/ 486 w 201"/>
                      <a:gd name="T71" fmla="*/ 578 h 205"/>
                      <a:gd name="T72" fmla="*/ 534 w 201"/>
                      <a:gd name="T73" fmla="*/ 573 h 205"/>
                      <a:gd name="T74" fmla="*/ 570 w 201"/>
                      <a:gd name="T75" fmla="*/ 562 h 205"/>
                      <a:gd name="T76" fmla="*/ 614 w 201"/>
                      <a:gd name="T77" fmla="*/ 554 h 205"/>
                      <a:gd name="T78" fmla="*/ 662 w 201"/>
                      <a:gd name="T79" fmla="*/ 538 h 205"/>
                      <a:gd name="T80" fmla="*/ 681 w 201"/>
                      <a:gd name="T81" fmla="*/ 505 h 205"/>
                      <a:gd name="T82" fmla="*/ 692 w 201"/>
                      <a:gd name="T83" fmla="*/ 464 h 205"/>
                      <a:gd name="T84" fmla="*/ 710 w 201"/>
                      <a:gd name="T85" fmla="*/ 448 h 205"/>
                      <a:gd name="T86" fmla="*/ 734 w 201"/>
                      <a:gd name="T87" fmla="*/ 404 h 205"/>
                      <a:gd name="T88" fmla="*/ 754 w 201"/>
                      <a:gd name="T89" fmla="*/ 386 h 205"/>
                      <a:gd name="T90" fmla="*/ 740 w 201"/>
                      <a:gd name="T91" fmla="*/ 353 h 205"/>
                      <a:gd name="T92" fmla="*/ 754 w 201"/>
                      <a:gd name="T93" fmla="*/ 313 h 205"/>
                      <a:gd name="T94" fmla="*/ 758 w 201"/>
                      <a:gd name="T95" fmla="*/ 274 h 205"/>
                      <a:gd name="T96" fmla="*/ 779 w 201"/>
                      <a:gd name="T97" fmla="*/ 243 h 205"/>
                      <a:gd name="T98" fmla="*/ 785 w 201"/>
                      <a:gd name="T99" fmla="*/ 209 h 205"/>
                      <a:gd name="T100" fmla="*/ 797 w 201"/>
                      <a:gd name="T101" fmla="*/ 160 h 205"/>
                      <a:gd name="T102" fmla="*/ 797 w 201"/>
                      <a:gd name="T103" fmla="*/ 99 h 205"/>
                      <a:gd name="T104" fmla="*/ 797 w 201"/>
                      <a:gd name="T105" fmla="*/ 39 h 205"/>
                      <a:gd name="T106" fmla="*/ 770 w 201"/>
                      <a:gd name="T107" fmla="*/ 26 h 205"/>
                      <a:gd name="T108" fmla="*/ 740 w 201"/>
                      <a:gd name="T109" fmla="*/ 0 h 205"/>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201" h="205">
                        <a:moveTo>
                          <a:pt x="179" y="0"/>
                        </a:moveTo>
                        <a:lnTo>
                          <a:pt x="177" y="0"/>
                        </a:lnTo>
                        <a:lnTo>
                          <a:pt x="174" y="2"/>
                        </a:lnTo>
                        <a:lnTo>
                          <a:pt x="174" y="0"/>
                        </a:lnTo>
                        <a:lnTo>
                          <a:pt x="172" y="2"/>
                        </a:lnTo>
                        <a:lnTo>
                          <a:pt x="170" y="2"/>
                        </a:lnTo>
                        <a:lnTo>
                          <a:pt x="170" y="4"/>
                        </a:lnTo>
                        <a:lnTo>
                          <a:pt x="170" y="2"/>
                        </a:lnTo>
                        <a:lnTo>
                          <a:pt x="167" y="2"/>
                        </a:lnTo>
                        <a:lnTo>
                          <a:pt x="167" y="4"/>
                        </a:lnTo>
                        <a:lnTo>
                          <a:pt x="165" y="2"/>
                        </a:lnTo>
                        <a:lnTo>
                          <a:pt x="165" y="4"/>
                        </a:lnTo>
                        <a:lnTo>
                          <a:pt x="165" y="2"/>
                        </a:lnTo>
                        <a:lnTo>
                          <a:pt x="163" y="4"/>
                        </a:lnTo>
                        <a:lnTo>
                          <a:pt x="163" y="7"/>
                        </a:lnTo>
                        <a:lnTo>
                          <a:pt x="163" y="4"/>
                        </a:lnTo>
                        <a:lnTo>
                          <a:pt x="160" y="7"/>
                        </a:lnTo>
                        <a:lnTo>
                          <a:pt x="158" y="7"/>
                        </a:lnTo>
                        <a:lnTo>
                          <a:pt x="155" y="9"/>
                        </a:lnTo>
                        <a:lnTo>
                          <a:pt x="153" y="9"/>
                        </a:lnTo>
                        <a:lnTo>
                          <a:pt x="153" y="7"/>
                        </a:lnTo>
                        <a:lnTo>
                          <a:pt x="153" y="9"/>
                        </a:lnTo>
                        <a:lnTo>
                          <a:pt x="151" y="9"/>
                        </a:lnTo>
                        <a:lnTo>
                          <a:pt x="153" y="11"/>
                        </a:lnTo>
                        <a:lnTo>
                          <a:pt x="151" y="9"/>
                        </a:lnTo>
                        <a:lnTo>
                          <a:pt x="151" y="11"/>
                        </a:lnTo>
                        <a:lnTo>
                          <a:pt x="153" y="14"/>
                        </a:lnTo>
                        <a:lnTo>
                          <a:pt x="151" y="14"/>
                        </a:lnTo>
                        <a:lnTo>
                          <a:pt x="153" y="14"/>
                        </a:lnTo>
                        <a:lnTo>
                          <a:pt x="151" y="16"/>
                        </a:lnTo>
                        <a:lnTo>
                          <a:pt x="153" y="16"/>
                        </a:lnTo>
                        <a:lnTo>
                          <a:pt x="153" y="19"/>
                        </a:lnTo>
                        <a:lnTo>
                          <a:pt x="153" y="21"/>
                        </a:lnTo>
                        <a:lnTo>
                          <a:pt x="151" y="23"/>
                        </a:lnTo>
                        <a:lnTo>
                          <a:pt x="151" y="26"/>
                        </a:lnTo>
                        <a:lnTo>
                          <a:pt x="151" y="28"/>
                        </a:lnTo>
                        <a:lnTo>
                          <a:pt x="148" y="28"/>
                        </a:lnTo>
                        <a:lnTo>
                          <a:pt x="148" y="31"/>
                        </a:lnTo>
                        <a:lnTo>
                          <a:pt x="148" y="33"/>
                        </a:lnTo>
                        <a:lnTo>
                          <a:pt x="146" y="33"/>
                        </a:lnTo>
                        <a:lnTo>
                          <a:pt x="146" y="35"/>
                        </a:lnTo>
                        <a:lnTo>
                          <a:pt x="143" y="38"/>
                        </a:lnTo>
                        <a:lnTo>
                          <a:pt x="143" y="40"/>
                        </a:lnTo>
                        <a:lnTo>
                          <a:pt x="146" y="42"/>
                        </a:lnTo>
                        <a:lnTo>
                          <a:pt x="143" y="45"/>
                        </a:lnTo>
                        <a:lnTo>
                          <a:pt x="143" y="47"/>
                        </a:lnTo>
                        <a:lnTo>
                          <a:pt x="141" y="50"/>
                        </a:lnTo>
                        <a:lnTo>
                          <a:pt x="141" y="52"/>
                        </a:lnTo>
                        <a:lnTo>
                          <a:pt x="139" y="52"/>
                        </a:lnTo>
                        <a:lnTo>
                          <a:pt x="136" y="57"/>
                        </a:lnTo>
                        <a:lnTo>
                          <a:pt x="134" y="57"/>
                        </a:lnTo>
                        <a:lnTo>
                          <a:pt x="134" y="59"/>
                        </a:lnTo>
                        <a:lnTo>
                          <a:pt x="134" y="62"/>
                        </a:lnTo>
                        <a:lnTo>
                          <a:pt x="132" y="64"/>
                        </a:lnTo>
                        <a:lnTo>
                          <a:pt x="129" y="66"/>
                        </a:lnTo>
                        <a:lnTo>
                          <a:pt x="129" y="69"/>
                        </a:lnTo>
                        <a:lnTo>
                          <a:pt x="127" y="71"/>
                        </a:lnTo>
                        <a:lnTo>
                          <a:pt x="127" y="73"/>
                        </a:lnTo>
                        <a:lnTo>
                          <a:pt x="122" y="78"/>
                        </a:lnTo>
                        <a:lnTo>
                          <a:pt x="122" y="81"/>
                        </a:lnTo>
                        <a:lnTo>
                          <a:pt x="120" y="83"/>
                        </a:lnTo>
                        <a:lnTo>
                          <a:pt x="117" y="83"/>
                        </a:lnTo>
                        <a:lnTo>
                          <a:pt x="115" y="85"/>
                        </a:lnTo>
                        <a:lnTo>
                          <a:pt x="112" y="85"/>
                        </a:lnTo>
                        <a:lnTo>
                          <a:pt x="112" y="88"/>
                        </a:lnTo>
                        <a:lnTo>
                          <a:pt x="110" y="88"/>
                        </a:lnTo>
                        <a:lnTo>
                          <a:pt x="110" y="90"/>
                        </a:lnTo>
                        <a:lnTo>
                          <a:pt x="108" y="92"/>
                        </a:lnTo>
                        <a:lnTo>
                          <a:pt x="108" y="95"/>
                        </a:lnTo>
                        <a:lnTo>
                          <a:pt x="105" y="97"/>
                        </a:lnTo>
                        <a:lnTo>
                          <a:pt x="105" y="100"/>
                        </a:lnTo>
                        <a:lnTo>
                          <a:pt x="105" y="102"/>
                        </a:lnTo>
                        <a:lnTo>
                          <a:pt x="105" y="104"/>
                        </a:lnTo>
                        <a:lnTo>
                          <a:pt x="103" y="109"/>
                        </a:lnTo>
                        <a:lnTo>
                          <a:pt x="103" y="112"/>
                        </a:lnTo>
                        <a:lnTo>
                          <a:pt x="101" y="112"/>
                        </a:lnTo>
                        <a:lnTo>
                          <a:pt x="101" y="114"/>
                        </a:lnTo>
                        <a:lnTo>
                          <a:pt x="98" y="114"/>
                        </a:lnTo>
                        <a:lnTo>
                          <a:pt x="98" y="116"/>
                        </a:lnTo>
                        <a:lnTo>
                          <a:pt x="96" y="119"/>
                        </a:lnTo>
                        <a:lnTo>
                          <a:pt x="91" y="119"/>
                        </a:lnTo>
                        <a:lnTo>
                          <a:pt x="91" y="121"/>
                        </a:lnTo>
                        <a:lnTo>
                          <a:pt x="91" y="123"/>
                        </a:lnTo>
                        <a:lnTo>
                          <a:pt x="89" y="126"/>
                        </a:lnTo>
                        <a:lnTo>
                          <a:pt x="91" y="128"/>
                        </a:lnTo>
                        <a:lnTo>
                          <a:pt x="89" y="131"/>
                        </a:lnTo>
                        <a:lnTo>
                          <a:pt x="89" y="133"/>
                        </a:lnTo>
                        <a:lnTo>
                          <a:pt x="86" y="133"/>
                        </a:lnTo>
                        <a:lnTo>
                          <a:pt x="89" y="133"/>
                        </a:lnTo>
                        <a:lnTo>
                          <a:pt x="89" y="138"/>
                        </a:lnTo>
                        <a:lnTo>
                          <a:pt x="89" y="140"/>
                        </a:lnTo>
                        <a:lnTo>
                          <a:pt x="86" y="140"/>
                        </a:lnTo>
                        <a:lnTo>
                          <a:pt x="89" y="140"/>
                        </a:lnTo>
                        <a:lnTo>
                          <a:pt x="89" y="143"/>
                        </a:lnTo>
                        <a:lnTo>
                          <a:pt x="86" y="145"/>
                        </a:lnTo>
                        <a:lnTo>
                          <a:pt x="86" y="147"/>
                        </a:lnTo>
                        <a:lnTo>
                          <a:pt x="86" y="150"/>
                        </a:lnTo>
                        <a:lnTo>
                          <a:pt x="84" y="152"/>
                        </a:lnTo>
                        <a:lnTo>
                          <a:pt x="84" y="154"/>
                        </a:lnTo>
                        <a:lnTo>
                          <a:pt x="77" y="159"/>
                        </a:lnTo>
                        <a:lnTo>
                          <a:pt x="77" y="162"/>
                        </a:lnTo>
                        <a:lnTo>
                          <a:pt x="72" y="164"/>
                        </a:lnTo>
                        <a:lnTo>
                          <a:pt x="65" y="169"/>
                        </a:lnTo>
                        <a:lnTo>
                          <a:pt x="62" y="171"/>
                        </a:lnTo>
                        <a:lnTo>
                          <a:pt x="60" y="171"/>
                        </a:lnTo>
                        <a:lnTo>
                          <a:pt x="58" y="174"/>
                        </a:lnTo>
                        <a:lnTo>
                          <a:pt x="50" y="176"/>
                        </a:lnTo>
                        <a:lnTo>
                          <a:pt x="46" y="178"/>
                        </a:lnTo>
                        <a:lnTo>
                          <a:pt x="43" y="178"/>
                        </a:lnTo>
                        <a:lnTo>
                          <a:pt x="39" y="181"/>
                        </a:lnTo>
                        <a:lnTo>
                          <a:pt x="29" y="183"/>
                        </a:lnTo>
                        <a:lnTo>
                          <a:pt x="27" y="183"/>
                        </a:lnTo>
                        <a:lnTo>
                          <a:pt x="24" y="185"/>
                        </a:lnTo>
                        <a:lnTo>
                          <a:pt x="19" y="185"/>
                        </a:lnTo>
                        <a:lnTo>
                          <a:pt x="17" y="183"/>
                        </a:lnTo>
                        <a:lnTo>
                          <a:pt x="17" y="181"/>
                        </a:lnTo>
                        <a:lnTo>
                          <a:pt x="17" y="183"/>
                        </a:lnTo>
                        <a:lnTo>
                          <a:pt x="15" y="183"/>
                        </a:lnTo>
                        <a:lnTo>
                          <a:pt x="12" y="183"/>
                        </a:lnTo>
                        <a:lnTo>
                          <a:pt x="12" y="181"/>
                        </a:lnTo>
                        <a:lnTo>
                          <a:pt x="12" y="183"/>
                        </a:lnTo>
                        <a:lnTo>
                          <a:pt x="10" y="183"/>
                        </a:lnTo>
                        <a:lnTo>
                          <a:pt x="10" y="181"/>
                        </a:lnTo>
                        <a:lnTo>
                          <a:pt x="8" y="181"/>
                        </a:lnTo>
                        <a:lnTo>
                          <a:pt x="8" y="178"/>
                        </a:lnTo>
                        <a:lnTo>
                          <a:pt x="8" y="181"/>
                        </a:lnTo>
                        <a:lnTo>
                          <a:pt x="5" y="183"/>
                        </a:lnTo>
                        <a:lnTo>
                          <a:pt x="5" y="181"/>
                        </a:lnTo>
                        <a:lnTo>
                          <a:pt x="5" y="183"/>
                        </a:lnTo>
                        <a:lnTo>
                          <a:pt x="8" y="185"/>
                        </a:lnTo>
                        <a:lnTo>
                          <a:pt x="5" y="185"/>
                        </a:lnTo>
                        <a:lnTo>
                          <a:pt x="5" y="188"/>
                        </a:lnTo>
                        <a:lnTo>
                          <a:pt x="3" y="190"/>
                        </a:lnTo>
                        <a:lnTo>
                          <a:pt x="0" y="193"/>
                        </a:lnTo>
                        <a:lnTo>
                          <a:pt x="3" y="193"/>
                        </a:lnTo>
                        <a:lnTo>
                          <a:pt x="5" y="193"/>
                        </a:lnTo>
                        <a:lnTo>
                          <a:pt x="10" y="190"/>
                        </a:lnTo>
                        <a:lnTo>
                          <a:pt x="15" y="193"/>
                        </a:lnTo>
                        <a:lnTo>
                          <a:pt x="17" y="193"/>
                        </a:lnTo>
                        <a:lnTo>
                          <a:pt x="19" y="195"/>
                        </a:lnTo>
                        <a:lnTo>
                          <a:pt x="22" y="195"/>
                        </a:lnTo>
                        <a:lnTo>
                          <a:pt x="24" y="195"/>
                        </a:lnTo>
                        <a:lnTo>
                          <a:pt x="24" y="197"/>
                        </a:lnTo>
                        <a:lnTo>
                          <a:pt x="29" y="197"/>
                        </a:lnTo>
                        <a:lnTo>
                          <a:pt x="31" y="200"/>
                        </a:lnTo>
                        <a:lnTo>
                          <a:pt x="34" y="200"/>
                        </a:lnTo>
                        <a:lnTo>
                          <a:pt x="36" y="200"/>
                        </a:lnTo>
                        <a:lnTo>
                          <a:pt x="39" y="200"/>
                        </a:lnTo>
                        <a:lnTo>
                          <a:pt x="41" y="202"/>
                        </a:lnTo>
                        <a:lnTo>
                          <a:pt x="43" y="202"/>
                        </a:lnTo>
                        <a:lnTo>
                          <a:pt x="48" y="205"/>
                        </a:lnTo>
                        <a:lnTo>
                          <a:pt x="50" y="202"/>
                        </a:lnTo>
                        <a:lnTo>
                          <a:pt x="58" y="195"/>
                        </a:lnTo>
                        <a:lnTo>
                          <a:pt x="62" y="193"/>
                        </a:lnTo>
                        <a:lnTo>
                          <a:pt x="65" y="190"/>
                        </a:lnTo>
                        <a:lnTo>
                          <a:pt x="70" y="185"/>
                        </a:lnTo>
                        <a:lnTo>
                          <a:pt x="72" y="185"/>
                        </a:lnTo>
                        <a:lnTo>
                          <a:pt x="77" y="178"/>
                        </a:lnTo>
                        <a:lnTo>
                          <a:pt x="81" y="171"/>
                        </a:lnTo>
                        <a:lnTo>
                          <a:pt x="84" y="171"/>
                        </a:lnTo>
                        <a:lnTo>
                          <a:pt x="86" y="171"/>
                        </a:lnTo>
                        <a:lnTo>
                          <a:pt x="86" y="169"/>
                        </a:lnTo>
                        <a:lnTo>
                          <a:pt x="89" y="169"/>
                        </a:lnTo>
                        <a:lnTo>
                          <a:pt x="91" y="169"/>
                        </a:lnTo>
                        <a:lnTo>
                          <a:pt x="93" y="169"/>
                        </a:lnTo>
                        <a:lnTo>
                          <a:pt x="96" y="169"/>
                        </a:lnTo>
                        <a:lnTo>
                          <a:pt x="98" y="169"/>
                        </a:lnTo>
                        <a:lnTo>
                          <a:pt x="101" y="166"/>
                        </a:lnTo>
                        <a:lnTo>
                          <a:pt x="103" y="166"/>
                        </a:lnTo>
                        <a:lnTo>
                          <a:pt x="105" y="166"/>
                        </a:lnTo>
                        <a:lnTo>
                          <a:pt x="108" y="166"/>
                        </a:lnTo>
                        <a:lnTo>
                          <a:pt x="108" y="164"/>
                        </a:lnTo>
                        <a:lnTo>
                          <a:pt x="110" y="164"/>
                        </a:lnTo>
                        <a:lnTo>
                          <a:pt x="112" y="164"/>
                        </a:lnTo>
                        <a:lnTo>
                          <a:pt x="112" y="166"/>
                        </a:lnTo>
                        <a:lnTo>
                          <a:pt x="112" y="164"/>
                        </a:lnTo>
                        <a:lnTo>
                          <a:pt x="115" y="164"/>
                        </a:lnTo>
                        <a:lnTo>
                          <a:pt x="117" y="164"/>
                        </a:lnTo>
                        <a:lnTo>
                          <a:pt x="120" y="164"/>
                        </a:lnTo>
                        <a:lnTo>
                          <a:pt x="122" y="164"/>
                        </a:lnTo>
                        <a:lnTo>
                          <a:pt x="124" y="164"/>
                        </a:lnTo>
                        <a:lnTo>
                          <a:pt x="127" y="164"/>
                        </a:lnTo>
                        <a:lnTo>
                          <a:pt x="129" y="164"/>
                        </a:lnTo>
                        <a:lnTo>
                          <a:pt x="132" y="164"/>
                        </a:lnTo>
                        <a:lnTo>
                          <a:pt x="134" y="162"/>
                        </a:lnTo>
                        <a:lnTo>
                          <a:pt x="134" y="164"/>
                        </a:lnTo>
                        <a:lnTo>
                          <a:pt x="136" y="162"/>
                        </a:lnTo>
                        <a:lnTo>
                          <a:pt x="139" y="162"/>
                        </a:lnTo>
                        <a:lnTo>
                          <a:pt x="141" y="164"/>
                        </a:lnTo>
                        <a:lnTo>
                          <a:pt x="143" y="159"/>
                        </a:lnTo>
                        <a:lnTo>
                          <a:pt x="146" y="159"/>
                        </a:lnTo>
                        <a:lnTo>
                          <a:pt x="146" y="157"/>
                        </a:lnTo>
                        <a:lnTo>
                          <a:pt x="148" y="157"/>
                        </a:lnTo>
                        <a:lnTo>
                          <a:pt x="153" y="157"/>
                        </a:lnTo>
                        <a:lnTo>
                          <a:pt x="155" y="157"/>
                        </a:lnTo>
                        <a:lnTo>
                          <a:pt x="158" y="157"/>
                        </a:lnTo>
                        <a:lnTo>
                          <a:pt x="160" y="157"/>
                        </a:lnTo>
                        <a:lnTo>
                          <a:pt x="163" y="154"/>
                        </a:lnTo>
                        <a:lnTo>
                          <a:pt x="165" y="152"/>
                        </a:lnTo>
                        <a:lnTo>
                          <a:pt x="167" y="152"/>
                        </a:lnTo>
                        <a:lnTo>
                          <a:pt x="165" y="150"/>
                        </a:lnTo>
                        <a:lnTo>
                          <a:pt x="167" y="150"/>
                        </a:lnTo>
                        <a:lnTo>
                          <a:pt x="170" y="145"/>
                        </a:lnTo>
                        <a:lnTo>
                          <a:pt x="172" y="145"/>
                        </a:lnTo>
                        <a:lnTo>
                          <a:pt x="172" y="143"/>
                        </a:lnTo>
                        <a:lnTo>
                          <a:pt x="172" y="140"/>
                        </a:lnTo>
                        <a:lnTo>
                          <a:pt x="172" y="138"/>
                        </a:lnTo>
                        <a:lnTo>
                          <a:pt x="172" y="135"/>
                        </a:lnTo>
                        <a:lnTo>
                          <a:pt x="174" y="133"/>
                        </a:lnTo>
                        <a:lnTo>
                          <a:pt x="174" y="131"/>
                        </a:lnTo>
                        <a:lnTo>
                          <a:pt x="177" y="131"/>
                        </a:lnTo>
                        <a:lnTo>
                          <a:pt x="177" y="128"/>
                        </a:lnTo>
                        <a:lnTo>
                          <a:pt x="179" y="128"/>
                        </a:lnTo>
                        <a:lnTo>
                          <a:pt x="177" y="128"/>
                        </a:lnTo>
                        <a:lnTo>
                          <a:pt x="179" y="126"/>
                        </a:lnTo>
                        <a:lnTo>
                          <a:pt x="179" y="123"/>
                        </a:lnTo>
                        <a:lnTo>
                          <a:pt x="179" y="121"/>
                        </a:lnTo>
                        <a:lnTo>
                          <a:pt x="182" y="119"/>
                        </a:lnTo>
                        <a:lnTo>
                          <a:pt x="184" y="116"/>
                        </a:lnTo>
                        <a:lnTo>
                          <a:pt x="184" y="114"/>
                        </a:lnTo>
                        <a:lnTo>
                          <a:pt x="186" y="112"/>
                        </a:lnTo>
                        <a:lnTo>
                          <a:pt x="186" y="109"/>
                        </a:lnTo>
                        <a:lnTo>
                          <a:pt x="186" y="112"/>
                        </a:lnTo>
                        <a:lnTo>
                          <a:pt x="189" y="112"/>
                        </a:lnTo>
                        <a:lnTo>
                          <a:pt x="189" y="109"/>
                        </a:lnTo>
                        <a:lnTo>
                          <a:pt x="189" y="107"/>
                        </a:lnTo>
                        <a:lnTo>
                          <a:pt x="189" y="104"/>
                        </a:lnTo>
                        <a:lnTo>
                          <a:pt x="189" y="102"/>
                        </a:lnTo>
                        <a:lnTo>
                          <a:pt x="189" y="100"/>
                        </a:lnTo>
                        <a:lnTo>
                          <a:pt x="186" y="100"/>
                        </a:lnTo>
                        <a:lnTo>
                          <a:pt x="186" y="97"/>
                        </a:lnTo>
                        <a:lnTo>
                          <a:pt x="189" y="95"/>
                        </a:lnTo>
                        <a:lnTo>
                          <a:pt x="189" y="92"/>
                        </a:lnTo>
                        <a:lnTo>
                          <a:pt x="189" y="90"/>
                        </a:lnTo>
                        <a:lnTo>
                          <a:pt x="189" y="88"/>
                        </a:lnTo>
                        <a:lnTo>
                          <a:pt x="186" y="88"/>
                        </a:lnTo>
                        <a:lnTo>
                          <a:pt x="186" y="85"/>
                        </a:lnTo>
                        <a:lnTo>
                          <a:pt x="186" y="83"/>
                        </a:lnTo>
                        <a:lnTo>
                          <a:pt x="189" y="78"/>
                        </a:lnTo>
                        <a:lnTo>
                          <a:pt x="191" y="78"/>
                        </a:lnTo>
                        <a:lnTo>
                          <a:pt x="194" y="78"/>
                        </a:lnTo>
                        <a:lnTo>
                          <a:pt x="194" y="76"/>
                        </a:lnTo>
                        <a:lnTo>
                          <a:pt x="194" y="73"/>
                        </a:lnTo>
                        <a:lnTo>
                          <a:pt x="196" y="71"/>
                        </a:lnTo>
                        <a:lnTo>
                          <a:pt x="196" y="69"/>
                        </a:lnTo>
                        <a:lnTo>
                          <a:pt x="198" y="66"/>
                        </a:lnTo>
                        <a:lnTo>
                          <a:pt x="196" y="66"/>
                        </a:lnTo>
                        <a:lnTo>
                          <a:pt x="198" y="64"/>
                        </a:lnTo>
                        <a:lnTo>
                          <a:pt x="201" y="62"/>
                        </a:lnTo>
                        <a:lnTo>
                          <a:pt x="198" y="59"/>
                        </a:lnTo>
                        <a:lnTo>
                          <a:pt x="201" y="57"/>
                        </a:lnTo>
                        <a:lnTo>
                          <a:pt x="198" y="57"/>
                        </a:lnTo>
                        <a:lnTo>
                          <a:pt x="201" y="52"/>
                        </a:lnTo>
                        <a:lnTo>
                          <a:pt x="201" y="50"/>
                        </a:lnTo>
                        <a:lnTo>
                          <a:pt x="201" y="45"/>
                        </a:lnTo>
                        <a:lnTo>
                          <a:pt x="201" y="42"/>
                        </a:lnTo>
                        <a:lnTo>
                          <a:pt x="201" y="40"/>
                        </a:lnTo>
                        <a:lnTo>
                          <a:pt x="201" y="33"/>
                        </a:lnTo>
                        <a:lnTo>
                          <a:pt x="201" y="31"/>
                        </a:lnTo>
                        <a:lnTo>
                          <a:pt x="201" y="28"/>
                        </a:lnTo>
                        <a:lnTo>
                          <a:pt x="201" y="26"/>
                        </a:lnTo>
                        <a:lnTo>
                          <a:pt x="201" y="19"/>
                        </a:lnTo>
                        <a:lnTo>
                          <a:pt x="201" y="16"/>
                        </a:lnTo>
                        <a:lnTo>
                          <a:pt x="201" y="14"/>
                        </a:lnTo>
                        <a:lnTo>
                          <a:pt x="201" y="11"/>
                        </a:lnTo>
                        <a:lnTo>
                          <a:pt x="201" y="9"/>
                        </a:lnTo>
                        <a:lnTo>
                          <a:pt x="198" y="9"/>
                        </a:lnTo>
                        <a:lnTo>
                          <a:pt x="196" y="9"/>
                        </a:lnTo>
                        <a:lnTo>
                          <a:pt x="196" y="7"/>
                        </a:lnTo>
                        <a:lnTo>
                          <a:pt x="194" y="7"/>
                        </a:lnTo>
                        <a:lnTo>
                          <a:pt x="194" y="4"/>
                        </a:lnTo>
                        <a:lnTo>
                          <a:pt x="194" y="2"/>
                        </a:lnTo>
                        <a:lnTo>
                          <a:pt x="191" y="0"/>
                        </a:lnTo>
                        <a:lnTo>
                          <a:pt x="189" y="0"/>
                        </a:lnTo>
                        <a:lnTo>
                          <a:pt x="186" y="0"/>
                        </a:lnTo>
                        <a:lnTo>
                          <a:pt x="184" y="0"/>
                        </a:lnTo>
                        <a:lnTo>
                          <a:pt x="182" y="0"/>
                        </a:lnTo>
                        <a:lnTo>
                          <a:pt x="179" y="0"/>
                        </a:lnTo>
                      </a:path>
                    </a:pathLst>
                  </a:custGeom>
                  <a:solidFill>
                    <a:schemeClr val="accent6">
                      <a:lumMod val="60000"/>
                      <a:lumOff val="40000"/>
                    </a:schemeClr>
                  </a:solidFill>
                  <a:ln w="3175">
                    <a:solidFill>
                      <a:schemeClr val="tx1">
                        <a:lumMod val="50000"/>
                        <a:lumOff val="50000"/>
                      </a:schemeClr>
                    </a:solidFill>
                    <a:round/>
                    <a:headEnd/>
                    <a:tailEnd/>
                  </a:ln>
                </xdr:spPr>
              </xdr:sp>
              <xdr:sp macro="" textlink="">
                <xdr:nvSpPr>
                  <xdr:cNvPr id="52" name="Freeform 77"/>
                  <xdr:cNvSpPr>
                    <a:spLocks/>
                  </xdr:cNvSpPr>
                </xdr:nvSpPr>
                <xdr:spPr bwMode="auto">
                  <a:xfrm>
                    <a:off x="915086" y="22446626"/>
                    <a:ext cx="150559" cy="168990"/>
                  </a:xfrm>
                  <a:custGeom>
                    <a:avLst/>
                    <a:gdLst>
                      <a:gd name="T0" fmla="*/ 284 w 129"/>
                      <a:gd name="T1" fmla="*/ 69 h 136"/>
                      <a:gd name="T2" fmla="*/ 271 w 129"/>
                      <a:gd name="T3" fmla="*/ 58 h 136"/>
                      <a:gd name="T4" fmla="*/ 240 w 129"/>
                      <a:gd name="T5" fmla="*/ 58 h 136"/>
                      <a:gd name="T6" fmla="*/ 212 w 129"/>
                      <a:gd name="T7" fmla="*/ 58 h 136"/>
                      <a:gd name="T8" fmla="*/ 196 w 129"/>
                      <a:gd name="T9" fmla="*/ 47 h 136"/>
                      <a:gd name="T10" fmla="*/ 185 w 129"/>
                      <a:gd name="T11" fmla="*/ 13 h 136"/>
                      <a:gd name="T12" fmla="*/ 149 w 129"/>
                      <a:gd name="T13" fmla="*/ 22 h 136"/>
                      <a:gd name="T14" fmla="*/ 147 w 129"/>
                      <a:gd name="T15" fmla="*/ 13 h 136"/>
                      <a:gd name="T16" fmla="*/ 130 w 129"/>
                      <a:gd name="T17" fmla="*/ 13 h 136"/>
                      <a:gd name="T18" fmla="*/ 124 w 129"/>
                      <a:gd name="T19" fmla="*/ 35 h 136"/>
                      <a:gd name="T20" fmla="*/ 116 w 129"/>
                      <a:gd name="T21" fmla="*/ 69 h 136"/>
                      <a:gd name="T22" fmla="*/ 109 w 129"/>
                      <a:gd name="T23" fmla="*/ 102 h 136"/>
                      <a:gd name="T24" fmla="*/ 96 w 129"/>
                      <a:gd name="T25" fmla="*/ 160 h 136"/>
                      <a:gd name="T26" fmla="*/ 75 w 129"/>
                      <a:gd name="T27" fmla="*/ 171 h 136"/>
                      <a:gd name="T28" fmla="*/ 61 w 129"/>
                      <a:gd name="T29" fmla="*/ 193 h 136"/>
                      <a:gd name="T30" fmla="*/ 27 w 129"/>
                      <a:gd name="T31" fmla="*/ 201 h 136"/>
                      <a:gd name="T32" fmla="*/ 14 w 129"/>
                      <a:gd name="T33" fmla="*/ 250 h 136"/>
                      <a:gd name="T34" fmla="*/ 2 w 129"/>
                      <a:gd name="T35" fmla="*/ 305 h 136"/>
                      <a:gd name="T36" fmla="*/ 2 w 129"/>
                      <a:gd name="T37" fmla="*/ 370 h 136"/>
                      <a:gd name="T38" fmla="*/ 20 w 129"/>
                      <a:gd name="T39" fmla="*/ 435 h 136"/>
                      <a:gd name="T40" fmla="*/ 35 w 129"/>
                      <a:gd name="T41" fmla="*/ 484 h 136"/>
                      <a:gd name="T42" fmla="*/ 54 w 129"/>
                      <a:gd name="T43" fmla="*/ 502 h 136"/>
                      <a:gd name="T44" fmla="*/ 72 w 129"/>
                      <a:gd name="T45" fmla="*/ 542 h 136"/>
                      <a:gd name="T46" fmla="*/ 75 w 129"/>
                      <a:gd name="T47" fmla="*/ 546 h 136"/>
                      <a:gd name="T48" fmla="*/ 90 w 129"/>
                      <a:gd name="T49" fmla="*/ 573 h 136"/>
                      <a:gd name="T50" fmla="*/ 104 w 129"/>
                      <a:gd name="T51" fmla="*/ 594 h 136"/>
                      <a:gd name="T52" fmla="*/ 124 w 129"/>
                      <a:gd name="T53" fmla="*/ 606 h 136"/>
                      <a:gd name="T54" fmla="*/ 149 w 129"/>
                      <a:gd name="T55" fmla="*/ 619 h 136"/>
                      <a:gd name="T56" fmla="*/ 165 w 129"/>
                      <a:gd name="T57" fmla="*/ 639 h 136"/>
                      <a:gd name="T58" fmla="*/ 196 w 129"/>
                      <a:gd name="T59" fmla="*/ 619 h 136"/>
                      <a:gd name="T60" fmla="*/ 221 w 129"/>
                      <a:gd name="T61" fmla="*/ 594 h 136"/>
                      <a:gd name="T62" fmla="*/ 253 w 129"/>
                      <a:gd name="T63" fmla="*/ 573 h 136"/>
                      <a:gd name="T64" fmla="*/ 296 w 129"/>
                      <a:gd name="T65" fmla="*/ 573 h 136"/>
                      <a:gd name="T66" fmla="*/ 316 w 129"/>
                      <a:gd name="T67" fmla="*/ 542 h 136"/>
                      <a:gd name="T68" fmla="*/ 325 w 129"/>
                      <a:gd name="T69" fmla="*/ 502 h 136"/>
                      <a:gd name="T70" fmla="*/ 349 w 129"/>
                      <a:gd name="T71" fmla="*/ 484 h 136"/>
                      <a:gd name="T72" fmla="*/ 345 w 129"/>
                      <a:gd name="T73" fmla="*/ 459 h 136"/>
                      <a:gd name="T74" fmla="*/ 349 w 129"/>
                      <a:gd name="T75" fmla="*/ 415 h 136"/>
                      <a:gd name="T76" fmla="*/ 375 w 129"/>
                      <a:gd name="T77" fmla="*/ 382 h 136"/>
                      <a:gd name="T78" fmla="*/ 359 w 129"/>
                      <a:gd name="T79" fmla="*/ 362 h 136"/>
                      <a:gd name="T80" fmla="*/ 359 w 129"/>
                      <a:gd name="T81" fmla="*/ 324 h 136"/>
                      <a:gd name="T82" fmla="*/ 375 w 129"/>
                      <a:gd name="T83" fmla="*/ 305 h 136"/>
                      <a:gd name="T84" fmla="*/ 375 w 129"/>
                      <a:gd name="T85" fmla="*/ 285 h 136"/>
                      <a:gd name="T86" fmla="*/ 363 w 129"/>
                      <a:gd name="T87" fmla="*/ 258 h 136"/>
                      <a:gd name="T88" fmla="*/ 345 w 129"/>
                      <a:gd name="T89" fmla="*/ 226 h 136"/>
                      <a:gd name="T90" fmla="*/ 339 w 129"/>
                      <a:gd name="T91" fmla="*/ 193 h 136"/>
                      <a:gd name="T92" fmla="*/ 349 w 129"/>
                      <a:gd name="T93" fmla="*/ 137 h 136"/>
                      <a:gd name="T94" fmla="*/ 339 w 129"/>
                      <a:gd name="T95" fmla="*/ 102 h 136"/>
                      <a:gd name="T96" fmla="*/ 339 w 129"/>
                      <a:gd name="T97" fmla="*/ 79 h 136"/>
                      <a:gd name="T98" fmla="*/ 345 w 129"/>
                      <a:gd name="T99" fmla="*/ 69 h 136"/>
                      <a:gd name="T100" fmla="*/ 349 w 129"/>
                      <a:gd name="T101" fmla="*/ 79 h 136"/>
                      <a:gd name="T102" fmla="*/ 349 w 129"/>
                      <a:gd name="T103" fmla="*/ 89 h 136"/>
                      <a:gd name="T104" fmla="*/ 359 w 129"/>
                      <a:gd name="T105" fmla="*/ 35 h 136"/>
                      <a:gd name="T106" fmla="*/ 339 w 129"/>
                      <a:gd name="T107" fmla="*/ 35 h 136"/>
                      <a:gd name="T108" fmla="*/ 339 w 129"/>
                      <a:gd name="T109" fmla="*/ 69 h 136"/>
                      <a:gd name="T110" fmla="*/ 310 w 129"/>
                      <a:gd name="T111" fmla="*/ 102 h 1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129" h="136">
                        <a:moveTo>
                          <a:pt x="107" y="22"/>
                        </a:moveTo>
                        <a:lnTo>
                          <a:pt x="102" y="17"/>
                        </a:lnTo>
                        <a:lnTo>
                          <a:pt x="100" y="15"/>
                        </a:lnTo>
                        <a:lnTo>
                          <a:pt x="98" y="15"/>
                        </a:lnTo>
                        <a:lnTo>
                          <a:pt x="95" y="15"/>
                        </a:lnTo>
                        <a:lnTo>
                          <a:pt x="95" y="12"/>
                        </a:lnTo>
                        <a:lnTo>
                          <a:pt x="93" y="15"/>
                        </a:lnTo>
                        <a:lnTo>
                          <a:pt x="93" y="12"/>
                        </a:lnTo>
                        <a:lnTo>
                          <a:pt x="90" y="10"/>
                        </a:lnTo>
                        <a:lnTo>
                          <a:pt x="88" y="12"/>
                        </a:lnTo>
                        <a:lnTo>
                          <a:pt x="86" y="12"/>
                        </a:lnTo>
                        <a:lnTo>
                          <a:pt x="83" y="12"/>
                        </a:lnTo>
                        <a:lnTo>
                          <a:pt x="81" y="12"/>
                        </a:lnTo>
                        <a:lnTo>
                          <a:pt x="79" y="12"/>
                        </a:lnTo>
                        <a:lnTo>
                          <a:pt x="76" y="12"/>
                        </a:lnTo>
                        <a:lnTo>
                          <a:pt x="74" y="12"/>
                        </a:lnTo>
                        <a:lnTo>
                          <a:pt x="71" y="12"/>
                        </a:lnTo>
                        <a:lnTo>
                          <a:pt x="71" y="10"/>
                        </a:lnTo>
                        <a:lnTo>
                          <a:pt x="69" y="10"/>
                        </a:lnTo>
                        <a:lnTo>
                          <a:pt x="67" y="10"/>
                        </a:lnTo>
                        <a:lnTo>
                          <a:pt x="67" y="7"/>
                        </a:lnTo>
                        <a:lnTo>
                          <a:pt x="64" y="7"/>
                        </a:lnTo>
                        <a:lnTo>
                          <a:pt x="64" y="5"/>
                        </a:lnTo>
                        <a:lnTo>
                          <a:pt x="64" y="3"/>
                        </a:lnTo>
                        <a:lnTo>
                          <a:pt x="62" y="3"/>
                        </a:lnTo>
                        <a:lnTo>
                          <a:pt x="59" y="5"/>
                        </a:lnTo>
                        <a:lnTo>
                          <a:pt x="57" y="3"/>
                        </a:lnTo>
                        <a:lnTo>
                          <a:pt x="52" y="5"/>
                        </a:lnTo>
                        <a:lnTo>
                          <a:pt x="50" y="5"/>
                        </a:lnTo>
                        <a:lnTo>
                          <a:pt x="50" y="3"/>
                        </a:lnTo>
                        <a:lnTo>
                          <a:pt x="50" y="5"/>
                        </a:lnTo>
                        <a:lnTo>
                          <a:pt x="50" y="3"/>
                        </a:lnTo>
                        <a:lnTo>
                          <a:pt x="50" y="0"/>
                        </a:lnTo>
                        <a:lnTo>
                          <a:pt x="48" y="0"/>
                        </a:lnTo>
                        <a:lnTo>
                          <a:pt x="48" y="3"/>
                        </a:lnTo>
                        <a:lnTo>
                          <a:pt x="45" y="3"/>
                        </a:lnTo>
                        <a:lnTo>
                          <a:pt x="43" y="3"/>
                        </a:lnTo>
                        <a:lnTo>
                          <a:pt x="43" y="5"/>
                        </a:lnTo>
                        <a:lnTo>
                          <a:pt x="45" y="7"/>
                        </a:lnTo>
                        <a:lnTo>
                          <a:pt x="43" y="7"/>
                        </a:lnTo>
                        <a:lnTo>
                          <a:pt x="43" y="10"/>
                        </a:lnTo>
                        <a:lnTo>
                          <a:pt x="43" y="12"/>
                        </a:lnTo>
                        <a:lnTo>
                          <a:pt x="43" y="15"/>
                        </a:lnTo>
                        <a:lnTo>
                          <a:pt x="40" y="15"/>
                        </a:lnTo>
                        <a:lnTo>
                          <a:pt x="43" y="17"/>
                        </a:lnTo>
                        <a:lnTo>
                          <a:pt x="40" y="17"/>
                        </a:lnTo>
                        <a:lnTo>
                          <a:pt x="40" y="19"/>
                        </a:lnTo>
                        <a:lnTo>
                          <a:pt x="38" y="22"/>
                        </a:lnTo>
                        <a:lnTo>
                          <a:pt x="40" y="22"/>
                        </a:lnTo>
                        <a:lnTo>
                          <a:pt x="40" y="26"/>
                        </a:lnTo>
                        <a:lnTo>
                          <a:pt x="36" y="31"/>
                        </a:lnTo>
                        <a:lnTo>
                          <a:pt x="33" y="34"/>
                        </a:lnTo>
                        <a:lnTo>
                          <a:pt x="31" y="31"/>
                        </a:lnTo>
                        <a:lnTo>
                          <a:pt x="31" y="36"/>
                        </a:lnTo>
                        <a:lnTo>
                          <a:pt x="28" y="36"/>
                        </a:lnTo>
                        <a:lnTo>
                          <a:pt x="26" y="36"/>
                        </a:lnTo>
                        <a:lnTo>
                          <a:pt x="24" y="36"/>
                        </a:lnTo>
                        <a:lnTo>
                          <a:pt x="21" y="36"/>
                        </a:lnTo>
                        <a:lnTo>
                          <a:pt x="21" y="38"/>
                        </a:lnTo>
                        <a:lnTo>
                          <a:pt x="21" y="41"/>
                        </a:lnTo>
                        <a:lnTo>
                          <a:pt x="19" y="43"/>
                        </a:lnTo>
                        <a:lnTo>
                          <a:pt x="14" y="43"/>
                        </a:lnTo>
                        <a:lnTo>
                          <a:pt x="12" y="46"/>
                        </a:lnTo>
                        <a:lnTo>
                          <a:pt x="9" y="43"/>
                        </a:lnTo>
                        <a:lnTo>
                          <a:pt x="7" y="46"/>
                        </a:lnTo>
                        <a:lnTo>
                          <a:pt x="7" y="48"/>
                        </a:lnTo>
                        <a:lnTo>
                          <a:pt x="7" y="50"/>
                        </a:lnTo>
                        <a:lnTo>
                          <a:pt x="5" y="53"/>
                        </a:lnTo>
                        <a:lnTo>
                          <a:pt x="5" y="55"/>
                        </a:lnTo>
                        <a:lnTo>
                          <a:pt x="2" y="57"/>
                        </a:lnTo>
                        <a:lnTo>
                          <a:pt x="2" y="62"/>
                        </a:lnTo>
                        <a:lnTo>
                          <a:pt x="2" y="65"/>
                        </a:lnTo>
                        <a:lnTo>
                          <a:pt x="2" y="69"/>
                        </a:lnTo>
                        <a:lnTo>
                          <a:pt x="0" y="74"/>
                        </a:lnTo>
                        <a:lnTo>
                          <a:pt x="0" y="77"/>
                        </a:lnTo>
                        <a:lnTo>
                          <a:pt x="2" y="79"/>
                        </a:lnTo>
                        <a:lnTo>
                          <a:pt x="5" y="81"/>
                        </a:lnTo>
                        <a:lnTo>
                          <a:pt x="5" y="86"/>
                        </a:lnTo>
                        <a:lnTo>
                          <a:pt x="7" y="88"/>
                        </a:lnTo>
                        <a:lnTo>
                          <a:pt x="7" y="93"/>
                        </a:lnTo>
                        <a:lnTo>
                          <a:pt x="7" y="96"/>
                        </a:lnTo>
                        <a:lnTo>
                          <a:pt x="9" y="98"/>
                        </a:lnTo>
                        <a:lnTo>
                          <a:pt x="9" y="100"/>
                        </a:lnTo>
                        <a:lnTo>
                          <a:pt x="12" y="103"/>
                        </a:lnTo>
                        <a:lnTo>
                          <a:pt x="14" y="105"/>
                        </a:lnTo>
                        <a:lnTo>
                          <a:pt x="14" y="107"/>
                        </a:lnTo>
                        <a:lnTo>
                          <a:pt x="17" y="107"/>
                        </a:lnTo>
                        <a:lnTo>
                          <a:pt x="19" y="107"/>
                        </a:lnTo>
                        <a:lnTo>
                          <a:pt x="19" y="110"/>
                        </a:lnTo>
                        <a:lnTo>
                          <a:pt x="21" y="110"/>
                        </a:lnTo>
                        <a:lnTo>
                          <a:pt x="21" y="112"/>
                        </a:lnTo>
                        <a:lnTo>
                          <a:pt x="24" y="115"/>
                        </a:lnTo>
                        <a:lnTo>
                          <a:pt x="26" y="115"/>
                        </a:lnTo>
                        <a:lnTo>
                          <a:pt x="24" y="115"/>
                        </a:lnTo>
                        <a:lnTo>
                          <a:pt x="26" y="115"/>
                        </a:lnTo>
                        <a:lnTo>
                          <a:pt x="26" y="117"/>
                        </a:lnTo>
                        <a:lnTo>
                          <a:pt x="28" y="119"/>
                        </a:lnTo>
                        <a:lnTo>
                          <a:pt x="28" y="117"/>
                        </a:lnTo>
                        <a:lnTo>
                          <a:pt x="28" y="119"/>
                        </a:lnTo>
                        <a:lnTo>
                          <a:pt x="31" y="122"/>
                        </a:lnTo>
                        <a:lnTo>
                          <a:pt x="33" y="122"/>
                        </a:lnTo>
                        <a:lnTo>
                          <a:pt x="36" y="122"/>
                        </a:lnTo>
                        <a:lnTo>
                          <a:pt x="36" y="124"/>
                        </a:lnTo>
                        <a:lnTo>
                          <a:pt x="36" y="127"/>
                        </a:lnTo>
                        <a:lnTo>
                          <a:pt x="36" y="129"/>
                        </a:lnTo>
                        <a:lnTo>
                          <a:pt x="38" y="129"/>
                        </a:lnTo>
                        <a:lnTo>
                          <a:pt x="40" y="129"/>
                        </a:lnTo>
                        <a:lnTo>
                          <a:pt x="43" y="129"/>
                        </a:lnTo>
                        <a:lnTo>
                          <a:pt x="45" y="129"/>
                        </a:lnTo>
                        <a:lnTo>
                          <a:pt x="48" y="131"/>
                        </a:lnTo>
                        <a:lnTo>
                          <a:pt x="50" y="131"/>
                        </a:lnTo>
                        <a:lnTo>
                          <a:pt x="52" y="131"/>
                        </a:lnTo>
                        <a:lnTo>
                          <a:pt x="50" y="131"/>
                        </a:lnTo>
                        <a:lnTo>
                          <a:pt x="52" y="131"/>
                        </a:lnTo>
                        <a:lnTo>
                          <a:pt x="55" y="134"/>
                        </a:lnTo>
                        <a:lnTo>
                          <a:pt x="57" y="136"/>
                        </a:lnTo>
                        <a:lnTo>
                          <a:pt x="59" y="136"/>
                        </a:lnTo>
                        <a:lnTo>
                          <a:pt x="64" y="136"/>
                        </a:lnTo>
                        <a:lnTo>
                          <a:pt x="67" y="136"/>
                        </a:lnTo>
                        <a:lnTo>
                          <a:pt x="67" y="131"/>
                        </a:lnTo>
                        <a:lnTo>
                          <a:pt x="69" y="129"/>
                        </a:lnTo>
                        <a:lnTo>
                          <a:pt x="71" y="129"/>
                        </a:lnTo>
                        <a:lnTo>
                          <a:pt x="74" y="129"/>
                        </a:lnTo>
                        <a:lnTo>
                          <a:pt x="76" y="127"/>
                        </a:lnTo>
                        <a:lnTo>
                          <a:pt x="79" y="127"/>
                        </a:lnTo>
                        <a:lnTo>
                          <a:pt x="81" y="124"/>
                        </a:lnTo>
                        <a:lnTo>
                          <a:pt x="83" y="124"/>
                        </a:lnTo>
                        <a:lnTo>
                          <a:pt x="88" y="122"/>
                        </a:lnTo>
                        <a:lnTo>
                          <a:pt x="90" y="122"/>
                        </a:lnTo>
                        <a:lnTo>
                          <a:pt x="93" y="122"/>
                        </a:lnTo>
                        <a:lnTo>
                          <a:pt x="98" y="122"/>
                        </a:lnTo>
                        <a:lnTo>
                          <a:pt x="102" y="122"/>
                        </a:lnTo>
                        <a:lnTo>
                          <a:pt x="105" y="119"/>
                        </a:lnTo>
                        <a:lnTo>
                          <a:pt x="107" y="119"/>
                        </a:lnTo>
                        <a:lnTo>
                          <a:pt x="107" y="117"/>
                        </a:lnTo>
                        <a:lnTo>
                          <a:pt x="110" y="115"/>
                        </a:lnTo>
                        <a:lnTo>
                          <a:pt x="107" y="115"/>
                        </a:lnTo>
                        <a:lnTo>
                          <a:pt x="110" y="112"/>
                        </a:lnTo>
                        <a:lnTo>
                          <a:pt x="110" y="110"/>
                        </a:lnTo>
                        <a:lnTo>
                          <a:pt x="112" y="107"/>
                        </a:lnTo>
                        <a:lnTo>
                          <a:pt x="114" y="107"/>
                        </a:lnTo>
                        <a:lnTo>
                          <a:pt x="117" y="105"/>
                        </a:lnTo>
                        <a:lnTo>
                          <a:pt x="119" y="105"/>
                        </a:lnTo>
                        <a:lnTo>
                          <a:pt x="121" y="103"/>
                        </a:lnTo>
                        <a:lnTo>
                          <a:pt x="119" y="103"/>
                        </a:lnTo>
                        <a:lnTo>
                          <a:pt x="119" y="100"/>
                        </a:lnTo>
                        <a:lnTo>
                          <a:pt x="121" y="100"/>
                        </a:lnTo>
                        <a:lnTo>
                          <a:pt x="119" y="98"/>
                        </a:lnTo>
                        <a:lnTo>
                          <a:pt x="119" y="96"/>
                        </a:lnTo>
                        <a:lnTo>
                          <a:pt x="119" y="93"/>
                        </a:lnTo>
                        <a:lnTo>
                          <a:pt x="121" y="91"/>
                        </a:lnTo>
                        <a:lnTo>
                          <a:pt x="121" y="88"/>
                        </a:lnTo>
                        <a:lnTo>
                          <a:pt x="121" y="84"/>
                        </a:lnTo>
                        <a:lnTo>
                          <a:pt x="126" y="81"/>
                        </a:lnTo>
                        <a:lnTo>
                          <a:pt x="129" y="84"/>
                        </a:lnTo>
                        <a:lnTo>
                          <a:pt x="129" y="81"/>
                        </a:lnTo>
                        <a:lnTo>
                          <a:pt x="126" y="81"/>
                        </a:lnTo>
                        <a:lnTo>
                          <a:pt x="126" y="79"/>
                        </a:lnTo>
                        <a:lnTo>
                          <a:pt x="124" y="79"/>
                        </a:lnTo>
                        <a:lnTo>
                          <a:pt x="124" y="77"/>
                        </a:lnTo>
                        <a:lnTo>
                          <a:pt x="124" y="74"/>
                        </a:lnTo>
                        <a:lnTo>
                          <a:pt x="126" y="74"/>
                        </a:lnTo>
                        <a:lnTo>
                          <a:pt x="124" y="72"/>
                        </a:lnTo>
                        <a:lnTo>
                          <a:pt x="124" y="69"/>
                        </a:lnTo>
                        <a:lnTo>
                          <a:pt x="126" y="69"/>
                        </a:lnTo>
                        <a:lnTo>
                          <a:pt x="126" y="67"/>
                        </a:lnTo>
                        <a:lnTo>
                          <a:pt x="126" y="65"/>
                        </a:lnTo>
                        <a:lnTo>
                          <a:pt x="129" y="65"/>
                        </a:lnTo>
                        <a:lnTo>
                          <a:pt x="126" y="62"/>
                        </a:lnTo>
                        <a:lnTo>
                          <a:pt x="129" y="62"/>
                        </a:lnTo>
                        <a:lnTo>
                          <a:pt x="126" y="60"/>
                        </a:lnTo>
                        <a:lnTo>
                          <a:pt x="129" y="60"/>
                        </a:lnTo>
                        <a:lnTo>
                          <a:pt x="126" y="60"/>
                        </a:lnTo>
                        <a:lnTo>
                          <a:pt x="126" y="57"/>
                        </a:lnTo>
                        <a:lnTo>
                          <a:pt x="124" y="57"/>
                        </a:lnTo>
                        <a:lnTo>
                          <a:pt x="126" y="55"/>
                        </a:lnTo>
                        <a:lnTo>
                          <a:pt x="124" y="53"/>
                        </a:lnTo>
                        <a:lnTo>
                          <a:pt x="121" y="50"/>
                        </a:lnTo>
                        <a:lnTo>
                          <a:pt x="119" y="50"/>
                        </a:lnTo>
                        <a:lnTo>
                          <a:pt x="119" y="48"/>
                        </a:lnTo>
                        <a:lnTo>
                          <a:pt x="117" y="46"/>
                        </a:lnTo>
                        <a:lnTo>
                          <a:pt x="119" y="46"/>
                        </a:lnTo>
                        <a:lnTo>
                          <a:pt x="117" y="43"/>
                        </a:lnTo>
                        <a:lnTo>
                          <a:pt x="117" y="41"/>
                        </a:lnTo>
                        <a:lnTo>
                          <a:pt x="119" y="38"/>
                        </a:lnTo>
                        <a:lnTo>
                          <a:pt x="119" y="36"/>
                        </a:lnTo>
                        <a:lnTo>
                          <a:pt x="119" y="31"/>
                        </a:lnTo>
                        <a:lnTo>
                          <a:pt x="121" y="29"/>
                        </a:lnTo>
                        <a:lnTo>
                          <a:pt x="119" y="26"/>
                        </a:lnTo>
                        <a:lnTo>
                          <a:pt x="119" y="24"/>
                        </a:lnTo>
                        <a:lnTo>
                          <a:pt x="117" y="24"/>
                        </a:lnTo>
                        <a:lnTo>
                          <a:pt x="117" y="22"/>
                        </a:lnTo>
                        <a:lnTo>
                          <a:pt x="117" y="19"/>
                        </a:lnTo>
                        <a:lnTo>
                          <a:pt x="117" y="17"/>
                        </a:lnTo>
                        <a:lnTo>
                          <a:pt x="119" y="17"/>
                        </a:lnTo>
                        <a:lnTo>
                          <a:pt x="117" y="17"/>
                        </a:lnTo>
                        <a:lnTo>
                          <a:pt x="117" y="15"/>
                        </a:lnTo>
                        <a:lnTo>
                          <a:pt x="119" y="15"/>
                        </a:lnTo>
                        <a:lnTo>
                          <a:pt x="119" y="17"/>
                        </a:lnTo>
                        <a:lnTo>
                          <a:pt x="119" y="15"/>
                        </a:lnTo>
                        <a:lnTo>
                          <a:pt x="119" y="17"/>
                        </a:lnTo>
                        <a:lnTo>
                          <a:pt x="121" y="17"/>
                        </a:lnTo>
                        <a:lnTo>
                          <a:pt x="119" y="22"/>
                        </a:lnTo>
                        <a:lnTo>
                          <a:pt x="121" y="17"/>
                        </a:lnTo>
                        <a:lnTo>
                          <a:pt x="121" y="15"/>
                        </a:lnTo>
                        <a:lnTo>
                          <a:pt x="121" y="12"/>
                        </a:lnTo>
                        <a:lnTo>
                          <a:pt x="124" y="12"/>
                        </a:lnTo>
                        <a:lnTo>
                          <a:pt x="121" y="19"/>
                        </a:lnTo>
                        <a:lnTo>
                          <a:pt x="124" y="12"/>
                        </a:lnTo>
                        <a:lnTo>
                          <a:pt x="126" y="10"/>
                        </a:lnTo>
                        <a:lnTo>
                          <a:pt x="124" y="10"/>
                        </a:lnTo>
                        <a:lnTo>
                          <a:pt x="124" y="7"/>
                        </a:lnTo>
                        <a:lnTo>
                          <a:pt x="121" y="7"/>
                        </a:lnTo>
                        <a:lnTo>
                          <a:pt x="121" y="5"/>
                        </a:lnTo>
                        <a:lnTo>
                          <a:pt x="119" y="7"/>
                        </a:lnTo>
                        <a:lnTo>
                          <a:pt x="117" y="7"/>
                        </a:lnTo>
                        <a:lnTo>
                          <a:pt x="114" y="7"/>
                        </a:lnTo>
                        <a:lnTo>
                          <a:pt x="114" y="10"/>
                        </a:lnTo>
                        <a:lnTo>
                          <a:pt x="117" y="12"/>
                        </a:lnTo>
                        <a:lnTo>
                          <a:pt x="117" y="15"/>
                        </a:lnTo>
                        <a:lnTo>
                          <a:pt x="117" y="17"/>
                        </a:lnTo>
                        <a:lnTo>
                          <a:pt x="112" y="19"/>
                        </a:lnTo>
                        <a:lnTo>
                          <a:pt x="110" y="22"/>
                        </a:lnTo>
                        <a:lnTo>
                          <a:pt x="107" y="22"/>
                        </a:lnTo>
                      </a:path>
                    </a:pathLst>
                  </a:custGeom>
                  <a:solidFill>
                    <a:schemeClr val="accent6">
                      <a:lumMod val="60000"/>
                      <a:lumOff val="40000"/>
                    </a:schemeClr>
                  </a:solidFill>
                  <a:ln w="3175">
                    <a:solidFill>
                      <a:schemeClr val="tx1">
                        <a:lumMod val="50000"/>
                        <a:lumOff val="50000"/>
                      </a:schemeClr>
                    </a:solidFill>
                    <a:round/>
                    <a:headEnd/>
                    <a:tailEnd/>
                  </a:ln>
                </xdr:spPr>
              </xdr:sp>
            </xdr:grpSp>
            <xdr:sp macro="" textlink="">
              <xdr:nvSpPr>
                <xdr:cNvPr id="40" name="Freeform 81"/>
                <xdr:cNvSpPr>
                  <a:spLocks/>
                </xdr:cNvSpPr>
              </xdr:nvSpPr>
              <xdr:spPr bwMode="auto">
                <a:xfrm>
                  <a:off x="4296635" y="13393777"/>
                  <a:ext cx="456013" cy="259348"/>
                </a:xfrm>
                <a:custGeom>
                  <a:avLst/>
                  <a:gdLst>
                    <a:gd name="T0" fmla="*/ 290 w 377"/>
                    <a:gd name="T1" fmla="*/ 163 h 226"/>
                    <a:gd name="T2" fmla="*/ 242 w 377"/>
                    <a:gd name="T3" fmla="*/ 209 h 226"/>
                    <a:gd name="T4" fmla="*/ 148 w 377"/>
                    <a:gd name="T5" fmla="*/ 231 h 226"/>
                    <a:gd name="T6" fmla="*/ 100 w 377"/>
                    <a:gd name="T7" fmla="*/ 302 h 226"/>
                    <a:gd name="T8" fmla="*/ 10 w 377"/>
                    <a:gd name="T9" fmla="*/ 332 h 226"/>
                    <a:gd name="T10" fmla="*/ 29 w 377"/>
                    <a:gd name="T11" fmla="*/ 404 h 226"/>
                    <a:gd name="T12" fmla="*/ 94 w 377"/>
                    <a:gd name="T13" fmla="*/ 432 h 226"/>
                    <a:gd name="T14" fmla="*/ 138 w 377"/>
                    <a:gd name="T15" fmla="*/ 465 h 226"/>
                    <a:gd name="T16" fmla="*/ 233 w 377"/>
                    <a:gd name="T17" fmla="*/ 465 h 226"/>
                    <a:gd name="T18" fmla="*/ 341 w 377"/>
                    <a:gd name="T19" fmla="*/ 432 h 226"/>
                    <a:gd name="T20" fmla="*/ 410 w 377"/>
                    <a:gd name="T21" fmla="*/ 493 h 226"/>
                    <a:gd name="T22" fmla="*/ 523 w 377"/>
                    <a:gd name="T23" fmla="*/ 541 h 226"/>
                    <a:gd name="T24" fmla="*/ 551 w 377"/>
                    <a:gd name="T25" fmla="*/ 649 h 226"/>
                    <a:gd name="T26" fmla="*/ 603 w 377"/>
                    <a:gd name="T27" fmla="*/ 630 h 226"/>
                    <a:gd name="T28" fmla="*/ 571 w 377"/>
                    <a:gd name="T29" fmla="*/ 674 h 226"/>
                    <a:gd name="T30" fmla="*/ 651 w 377"/>
                    <a:gd name="T31" fmla="*/ 709 h 226"/>
                    <a:gd name="T32" fmla="*/ 699 w 377"/>
                    <a:gd name="T33" fmla="*/ 705 h 226"/>
                    <a:gd name="T34" fmla="*/ 723 w 377"/>
                    <a:gd name="T35" fmla="*/ 674 h 226"/>
                    <a:gd name="T36" fmla="*/ 767 w 377"/>
                    <a:gd name="T37" fmla="*/ 729 h 226"/>
                    <a:gd name="T38" fmla="*/ 817 w 377"/>
                    <a:gd name="T39" fmla="*/ 689 h 226"/>
                    <a:gd name="T40" fmla="*/ 886 w 377"/>
                    <a:gd name="T41" fmla="*/ 658 h 226"/>
                    <a:gd name="T42" fmla="*/ 839 w 377"/>
                    <a:gd name="T43" fmla="*/ 630 h 226"/>
                    <a:gd name="T44" fmla="*/ 817 w 377"/>
                    <a:gd name="T45" fmla="*/ 617 h 226"/>
                    <a:gd name="T46" fmla="*/ 809 w 377"/>
                    <a:gd name="T47" fmla="*/ 588 h 226"/>
                    <a:gd name="T48" fmla="*/ 854 w 377"/>
                    <a:gd name="T49" fmla="*/ 580 h 226"/>
                    <a:gd name="T50" fmla="*/ 828 w 377"/>
                    <a:gd name="T51" fmla="*/ 549 h 226"/>
                    <a:gd name="T52" fmla="*/ 792 w 377"/>
                    <a:gd name="T53" fmla="*/ 580 h 226"/>
                    <a:gd name="T54" fmla="*/ 753 w 377"/>
                    <a:gd name="T55" fmla="*/ 526 h 226"/>
                    <a:gd name="T56" fmla="*/ 854 w 377"/>
                    <a:gd name="T57" fmla="*/ 465 h 226"/>
                    <a:gd name="T58" fmla="*/ 886 w 377"/>
                    <a:gd name="T59" fmla="*/ 417 h 226"/>
                    <a:gd name="T60" fmla="*/ 950 w 377"/>
                    <a:gd name="T61" fmla="*/ 404 h 226"/>
                    <a:gd name="T62" fmla="*/ 1014 w 377"/>
                    <a:gd name="T63" fmla="*/ 357 h 226"/>
                    <a:gd name="T64" fmla="*/ 1053 w 377"/>
                    <a:gd name="T65" fmla="*/ 332 h 226"/>
                    <a:gd name="T66" fmla="*/ 1162 w 377"/>
                    <a:gd name="T67" fmla="*/ 371 h 226"/>
                    <a:gd name="T68" fmla="*/ 1217 w 377"/>
                    <a:gd name="T69" fmla="*/ 302 h 226"/>
                    <a:gd name="T70" fmla="*/ 1304 w 377"/>
                    <a:gd name="T71" fmla="*/ 231 h 226"/>
                    <a:gd name="T72" fmla="*/ 1429 w 377"/>
                    <a:gd name="T73" fmla="*/ 209 h 226"/>
                    <a:gd name="T74" fmla="*/ 1414 w 377"/>
                    <a:gd name="T75" fmla="*/ 131 h 226"/>
                    <a:gd name="T76" fmla="*/ 1321 w 377"/>
                    <a:gd name="T77" fmla="*/ 118 h 226"/>
                    <a:gd name="T78" fmla="*/ 1304 w 377"/>
                    <a:gd name="T79" fmla="*/ 94 h 226"/>
                    <a:gd name="T80" fmla="*/ 1199 w 377"/>
                    <a:gd name="T81" fmla="*/ 77 h 226"/>
                    <a:gd name="T82" fmla="*/ 1151 w 377"/>
                    <a:gd name="T83" fmla="*/ 28 h 226"/>
                    <a:gd name="T84" fmla="*/ 1108 w 377"/>
                    <a:gd name="T85" fmla="*/ 2 h 226"/>
                    <a:gd name="T86" fmla="*/ 1070 w 377"/>
                    <a:gd name="T87" fmla="*/ 16 h 226"/>
                    <a:gd name="T88" fmla="*/ 1009 w 377"/>
                    <a:gd name="T89" fmla="*/ 28 h 226"/>
                    <a:gd name="T90" fmla="*/ 966 w 377"/>
                    <a:gd name="T91" fmla="*/ 77 h 226"/>
                    <a:gd name="T92" fmla="*/ 932 w 377"/>
                    <a:gd name="T93" fmla="*/ 77 h 226"/>
                    <a:gd name="T94" fmla="*/ 902 w 377"/>
                    <a:gd name="T95" fmla="*/ 118 h 226"/>
                    <a:gd name="T96" fmla="*/ 876 w 377"/>
                    <a:gd name="T97" fmla="*/ 94 h 226"/>
                    <a:gd name="T98" fmla="*/ 892 w 377"/>
                    <a:gd name="T99" fmla="*/ 61 h 226"/>
                    <a:gd name="T100" fmla="*/ 902 w 377"/>
                    <a:gd name="T101" fmla="*/ 16 h 226"/>
                    <a:gd name="T102" fmla="*/ 792 w 377"/>
                    <a:gd name="T103" fmla="*/ 40 h 226"/>
                    <a:gd name="T104" fmla="*/ 719 w 377"/>
                    <a:gd name="T105" fmla="*/ 61 h 226"/>
                    <a:gd name="T106" fmla="*/ 603 w 377"/>
                    <a:gd name="T107" fmla="*/ 94 h 226"/>
                    <a:gd name="T108" fmla="*/ 503 w 377"/>
                    <a:gd name="T109" fmla="*/ 108 h 226"/>
                    <a:gd name="T110" fmla="*/ 449 w 377"/>
                    <a:gd name="T111" fmla="*/ 108 h 226"/>
                    <a:gd name="T112" fmla="*/ 401 w 377"/>
                    <a:gd name="T113" fmla="*/ 148 h 226"/>
                    <a:gd name="T114" fmla="*/ 370 w 377"/>
                    <a:gd name="T115" fmla="*/ 123 h 226"/>
                    <a:gd name="T116" fmla="*/ 339 w 377"/>
                    <a:gd name="T117" fmla="*/ 123 h 22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377" h="226">
                      <a:moveTo>
                        <a:pt x="76" y="33"/>
                      </a:moveTo>
                      <a:lnTo>
                        <a:pt x="76" y="36"/>
                      </a:lnTo>
                      <a:lnTo>
                        <a:pt x="74" y="40"/>
                      </a:lnTo>
                      <a:lnTo>
                        <a:pt x="72" y="40"/>
                      </a:lnTo>
                      <a:lnTo>
                        <a:pt x="72" y="43"/>
                      </a:lnTo>
                      <a:lnTo>
                        <a:pt x="69" y="45"/>
                      </a:lnTo>
                      <a:lnTo>
                        <a:pt x="72" y="45"/>
                      </a:lnTo>
                      <a:lnTo>
                        <a:pt x="69" y="48"/>
                      </a:lnTo>
                      <a:lnTo>
                        <a:pt x="74" y="50"/>
                      </a:lnTo>
                      <a:lnTo>
                        <a:pt x="74" y="52"/>
                      </a:lnTo>
                      <a:lnTo>
                        <a:pt x="74" y="62"/>
                      </a:lnTo>
                      <a:lnTo>
                        <a:pt x="74" y="67"/>
                      </a:lnTo>
                      <a:lnTo>
                        <a:pt x="69" y="69"/>
                      </a:lnTo>
                      <a:lnTo>
                        <a:pt x="67" y="71"/>
                      </a:lnTo>
                      <a:lnTo>
                        <a:pt x="67" y="69"/>
                      </a:lnTo>
                      <a:lnTo>
                        <a:pt x="67" y="67"/>
                      </a:lnTo>
                      <a:lnTo>
                        <a:pt x="67" y="64"/>
                      </a:lnTo>
                      <a:lnTo>
                        <a:pt x="62" y="64"/>
                      </a:lnTo>
                      <a:lnTo>
                        <a:pt x="60" y="64"/>
                      </a:lnTo>
                      <a:lnTo>
                        <a:pt x="55" y="60"/>
                      </a:lnTo>
                      <a:lnTo>
                        <a:pt x="55" y="62"/>
                      </a:lnTo>
                      <a:lnTo>
                        <a:pt x="50" y="64"/>
                      </a:lnTo>
                      <a:lnTo>
                        <a:pt x="48" y="67"/>
                      </a:lnTo>
                      <a:lnTo>
                        <a:pt x="50" y="71"/>
                      </a:lnTo>
                      <a:lnTo>
                        <a:pt x="45" y="69"/>
                      </a:lnTo>
                      <a:lnTo>
                        <a:pt x="43" y="71"/>
                      </a:lnTo>
                      <a:lnTo>
                        <a:pt x="38" y="71"/>
                      </a:lnTo>
                      <a:lnTo>
                        <a:pt x="36" y="71"/>
                      </a:lnTo>
                      <a:lnTo>
                        <a:pt x="33" y="71"/>
                      </a:lnTo>
                      <a:lnTo>
                        <a:pt x="31" y="71"/>
                      </a:lnTo>
                      <a:lnTo>
                        <a:pt x="26" y="74"/>
                      </a:lnTo>
                      <a:lnTo>
                        <a:pt x="29" y="81"/>
                      </a:lnTo>
                      <a:lnTo>
                        <a:pt x="26" y="83"/>
                      </a:lnTo>
                      <a:lnTo>
                        <a:pt x="29" y="86"/>
                      </a:lnTo>
                      <a:lnTo>
                        <a:pt x="26" y="88"/>
                      </a:lnTo>
                      <a:lnTo>
                        <a:pt x="26" y="93"/>
                      </a:lnTo>
                      <a:lnTo>
                        <a:pt x="24" y="95"/>
                      </a:lnTo>
                      <a:lnTo>
                        <a:pt x="22" y="95"/>
                      </a:lnTo>
                      <a:lnTo>
                        <a:pt x="17" y="93"/>
                      </a:lnTo>
                      <a:lnTo>
                        <a:pt x="10" y="95"/>
                      </a:lnTo>
                      <a:lnTo>
                        <a:pt x="7" y="95"/>
                      </a:lnTo>
                      <a:lnTo>
                        <a:pt x="2" y="95"/>
                      </a:lnTo>
                      <a:lnTo>
                        <a:pt x="0" y="98"/>
                      </a:lnTo>
                      <a:lnTo>
                        <a:pt x="2" y="100"/>
                      </a:lnTo>
                      <a:lnTo>
                        <a:pt x="2" y="102"/>
                      </a:lnTo>
                      <a:lnTo>
                        <a:pt x="2" y="107"/>
                      </a:lnTo>
                      <a:lnTo>
                        <a:pt x="2" y="110"/>
                      </a:lnTo>
                      <a:lnTo>
                        <a:pt x="0" y="112"/>
                      </a:lnTo>
                      <a:lnTo>
                        <a:pt x="2" y="112"/>
                      </a:lnTo>
                      <a:lnTo>
                        <a:pt x="2" y="114"/>
                      </a:lnTo>
                      <a:lnTo>
                        <a:pt x="2" y="117"/>
                      </a:lnTo>
                      <a:lnTo>
                        <a:pt x="2" y="119"/>
                      </a:lnTo>
                      <a:lnTo>
                        <a:pt x="7" y="121"/>
                      </a:lnTo>
                      <a:lnTo>
                        <a:pt x="7" y="124"/>
                      </a:lnTo>
                      <a:lnTo>
                        <a:pt x="10" y="124"/>
                      </a:lnTo>
                      <a:lnTo>
                        <a:pt x="12" y="124"/>
                      </a:lnTo>
                      <a:lnTo>
                        <a:pt x="14" y="124"/>
                      </a:lnTo>
                      <a:lnTo>
                        <a:pt x="14" y="126"/>
                      </a:lnTo>
                      <a:lnTo>
                        <a:pt x="17" y="126"/>
                      </a:lnTo>
                      <a:lnTo>
                        <a:pt x="19" y="129"/>
                      </a:lnTo>
                      <a:lnTo>
                        <a:pt x="19" y="133"/>
                      </a:lnTo>
                      <a:lnTo>
                        <a:pt x="22" y="133"/>
                      </a:lnTo>
                      <a:lnTo>
                        <a:pt x="24" y="133"/>
                      </a:lnTo>
                      <a:lnTo>
                        <a:pt x="24" y="136"/>
                      </a:lnTo>
                      <a:lnTo>
                        <a:pt x="24" y="138"/>
                      </a:lnTo>
                      <a:lnTo>
                        <a:pt x="24" y="143"/>
                      </a:lnTo>
                      <a:lnTo>
                        <a:pt x="24" y="145"/>
                      </a:lnTo>
                      <a:lnTo>
                        <a:pt x="26" y="145"/>
                      </a:lnTo>
                      <a:lnTo>
                        <a:pt x="29" y="145"/>
                      </a:lnTo>
                      <a:lnTo>
                        <a:pt x="31" y="143"/>
                      </a:lnTo>
                      <a:lnTo>
                        <a:pt x="33" y="143"/>
                      </a:lnTo>
                      <a:lnTo>
                        <a:pt x="36" y="143"/>
                      </a:lnTo>
                      <a:lnTo>
                        <a:pt x="38" y="145"/>
                      </a:lnTo>
                      <a:lnTo>
                        <a:pt x="43" y="145"/>
                      </a:lnTo>
                      <a:lnTo>
                        <a:pt x="45" y="145"/>
                      </a:lnTo>
                      <a:lnTo>
                        <a:pt x="48" y="145"/>
                      </a:lnTo>
                      <a:lnTo>
                        <a:pt x="50" y="143"/>
                      </a:lnTo>
                      <a:lnTo>
                        <a:pt x="53" y="143"/>
                      </a:lnTo>
                      <a:lnTo>
                        <a:pt x="53" y="141"/>
                      </a:lnTo>
                      <a:lnTo>
                        <a:pt x="57" y="143"/>
                      </a:lnTo>
                      <a:lnTo>
                        <a:pt x="60" y="143"/>
                      </a:lnTo>
                      <a:lnTo>
                        <a:pt x="64" y="145"/>
                      </a:lnTo>
                      <a:lnTo>
                        <a:pt x="72" y="138"/>
                      </a:lnTo>
                      <a:lnTo>
                        <a:pt x="79" y="141"/>
                      </a:lnTo>
                      <a:lnTo>
                        <a:pt x="81" y="141"/>
                      </a:lnTo>
                      <a:lnTo>
                        <a:pt x="81" y="138"/>
                      </a:lnTo>
                      <a:lnTo>
                        <a:pt x="84" y="136"/>
                      </a:lnTo>
                      <a:lnTo>
                        <a:pt x="86" y="133"/>
                      </a:lnTo>
                      <a:lnTo>
                        <a:pt x="86" y="136"/>
                      </a:lnTo>
                      <a:lnTo>
                        <a:pt x="88" y="133"/>
                      </a:lnTo>
                      <a:lnTo>
                        <a:pt x="91" y="136"/>
                      </a:lnTo>
                      <a:lnTo>
                        <a:pt x="93" y="138"/>
                      </a:lnTo>
                      <a:lnTo>
                        <a:pt x="95" y="138"/>
                      </a:lnTo>
                      <a:lnTo>
                        <a:pt x="100" y="141"/>
                      </a:lnTo>
                      <a:lnTo>
                        <a:pt x="100" y="145"/>
                      </a:lnTo>
                      <a:lnTo>
                        <a:pt x="103" y="145"/>
                      </a:lnTo>
                      <a:lnTo>
                        <a:pt x="103" y="148"/>
                      </a:lnTo>
                      <a:lnTo>
                        <a:pt x="105" y="150"/>
                      </a:lnTo>
                      <a:lnTo>
                        <a:pt x="105" y="152"/>
                      </a:lnTo>
                      <a:lnTo>
                        <a:pt x="105" y="155"/>
                      </a:lnTo>
                      <a:lnTo>
                        <a:pt x="110" y="160"/>
                      </a:lnTo>
                      <a:lnTo>
                        <a:pt x="112" y="162"/>
                      </a:lnTo>
                      <a:lnTo>
                        <a:pt x="117" y="162"/>
                      </a:lnTo>
                      <a:lnTo>
                        <a:pt x="122" y="162"/>
                      </a:lnTo>
                      <a:lnTo>
                        <a:pt x="124" y="162"/>
                      </a:lnTo>
                      <a:lnTo>
                        <a:pt x="126" y="162"/>
                      </a:lnTo>
                      <a:lnTo>
                        <a:pt x="129" y="162"/>
                      </a:lnTo>
                      <a:lnTo>
                        <a:pt x="134" y="167"/>
                      </a:lnTo>
                      <a:lnTo>
                        <a:pt x="134" y="174"/>
                      </a:lnTo>
                      <a:lnTo>
                        <a:pt x="134" y="179"/>
                      </a:lnTo>
                      <a:lnTo>
                        <a:pt x="138" y="181"/>
                      </a:lnTo>
                      <a:lnTo>
                        <a:pt x="136" y="181"/>
                      </a:lnTo>
                      <a:lnTo>
                        <a:pt x="136" y="183"/>
                      </a:lnTo>
                      <a:lnTo>
                        <a:pt x="138" y="191"/>
                      </a:lnTo>
                      <a:lnTo>
                        <a:pt x="138" y="193"/>
                      </a:lnTo>
                      <a:lnTo>
                        <a:pt x="138" y="195"/>
                      </a:lnTo>
                      <a:lnTo>
                        <a:pt x="141" y="200"/>
                      </a:lnTo>
                      <a:lnTo>
                        <a:pt x="143" y="200"/>
                      </a:lnTo>
                      <a:lnTo>
                        <a:pt x="143" y="198"/>
                      </a:lnTo>
                      <a:lnTo>
                        <a:pt x="146" y="198"/>
                      </a:lnTo>
                      <a:lnTo>
                        <a:pt x="146" y="195"/>
                      </a:lnTo>
                      <a:lnTo>
                        <a:pt x="150" y="195"/>
                      </a:lnTo>
                      <a:lnTo>
                        <a:pt x="153" y="193"/>
                      </a:lnTo>
                      <a:lnTo>
                        <a:pt x="155" y="193"/>
                      </a:lnTo>
                      <a:lnTo>
                        <a:pt x="153" y="193"/>
                      </a:lnTo>
                      <a:lnTo>
                        <a:pt x="155" y="195"/>
                      </a:lnTo>
                      <a:lnTo>
                        <a:pt x="160" y="195"/>
                      </a:lnTo>
                      <a:lnTo>
                        <a:pt x="160" y="200"/>
                      </a:lnTo>
                      <a:lnTo>
                        <a:pt x="157" y="203"/>
                      </a:lnTo>
                      <a:lnTo>
                        <a:pt x="155" y="205"/>
                      </a:lnTo>
                      <a:lnTo>
                        <a:pt x="153" y="203"/>
                      </a:lnTo>
                      <a:lnTo>
                        <a:pt x="150" y="203"/>
                      </a:lnTo>
                      <a:lnTo>
                        <a:pt x="150" y="205"/>
                      </a:lnTo>
                      <a:lnTo>
                        <a:pt x="148" y="205"/>
                      </a:lnTo>
                      <a:lnTo>
                        <a:pt x="146" y="207"/>
                      </a:lnTo>
                      <a:lnTo>
                        <a:pt x="146" y="210"/>
                      </a:lnTo>
                      <a:lnTo>
                        <a:pt x="148" y="210"/>
                      </a:lnTo>
                      <a:lnTo>
                        <a:pt x="153" y="217"/>
                      </a:lnTo>
                      <a:lnTo>
                        <a:pt x="155" y="217"/>
                      </a:lnTo>
                      <a:lnTo>
                        <a:pt x="157" y="217"/>
                      </a:lnTo>
                      <a:lnTo>
                        <a:pt x="160" y="214"/>
                      </a:lnTo>
                      <a:lnTo>
                        <a:pt x="162" y="214"/>
                      </a:lnTo>
                      <a:lnTo>
                        <a:pt x="165" y="217"/>
                      </a:lnTo>
                      <a:lnTo>
                        <a:pt x="167" y="219"/>
                      </a:lnTo>
                      <a:lnTo>
                        <a:pt x="167" y="222"/>
                      </a:lnTo>
                      <a:lnTo>
                        <a:pt x="169" y="224"/>
                      </a:lnTo>
                      <a:lnTo>
                        <a:pt x="172" y="226"/>
                      </a:lnTo>
                      <a:lnTo>
                        <a:pt x="174" y="224"/>
                      </a:lnTo>
                      <a:lnTo>
                        <a:pt x="177" y="224"/>
                      </a:lnTo>
                      <a:lnTo>
                        <a:pt x="177" y="222"/>
                      </a:lnTo>
                      <a:lnTo>
                        <a:pt x="177" y="219"/>
                      </a:lnTo>
                      <a:lnTo>
                        <a:pt x="177" y="217"/>
                      </a:lnTo>
                      <a:lnTo>
                        <a:pt x="179" y="217"/>
                      </a:lnTo>
                      <a:lnTo>
                        <a:pt x="181" y="217"/>
                      </a:lnTo>
                      <a:lnTo>
                        <a:pt x="179" y="217"/>
                      </a:lnTo>
                      <a:lnTo>
                        <a:pt x="179" y="214"/>
                      </a:lnTo>
                      <a:lnTo>
                        <a:pt x="181" y="212"/>
                      </a:lnTo>
                      <a:lnTo>
                        <a:pt x="184" y="212"/>
                      </a:lnTo>
                      <a:lnTo>
                        <a:pt x="181" y="207"/>
                      </a:lnTo>
                      <a:lnTo>
                        <a:pt x="184" y="205"/>
                      </a:lnTo>
                      <a:lnTo>
                        <a:pt x="186" y="205"/>
                      </a:lnTo>
                      <a:lnTo>
                        <a:pt x="186" y="207"/>
                      </a:lnTo>
                      <a:lnTo>
                        <a:pt x="186" y="210"/>
                      </a:lnTo>
                      <a:lnTo>
                        <a:pt x="188" y="212"/>
                      </a:lnTo>
                      <a:lnTo>
                        <a:pt x="188" y="217"/>
                      </a:lnTo>
                      <a:lnTo>
                        <a:pt x="186" y="224"/>
                      </a:lnTo>
                      <a:lnTo>
                        <a:pt x="188" y="224"/>
                      </a:lnTo>
                      <a:lnTo>
                        <a:pt x="191" y="224"/>
                      </a:lnTo>
                      <a:lnTo>
                        <a:pt x="191" y="226"/>
                      </a:lnTo>
                      <a:lnTo>
                        <a:pt x="196" y="226"/>
                      </a:lnTo>
                      <a:lnTo>
                        <a:pt x="196" y="224"/>
                      </a:lnTo>
                      <a:lnTo>
                        <a:pt x="198" y="226"/>
                      </a:lnTo>
                      <a:lnTo>
                        <a:pt x="198" y="224"/>
                      </a:lnTo>
                      <a:lnTo>
                        <a:pt x="203" y="222"/>
                      </a:lnTo>
                      <a:lnTo>
                        <a:pt x="203" y="224"/>
                      </a:lnTo>
                      <a:lnTo>
                        <a:pt x="208" y="224"/>
                      </a:lnTo>
                      <a:lnTo>
                        <a:pt x="208" y="222"/>
                      </a:lnTo>
                      <a:lnTo>
                        <a:pt x="208" y="217"/>
                      </a:lnTo>
                      <a:lnTo>
                        <a:pt x="210" y="217"/>
                      </a:lnTo>
                      <a:lnTo>
                        <a:pt x="210" y="212"/>
                      </a:lnTo>
                      <a:lnTo>
                        <a:pt x="212" y="214"/>
                      </a:lnTo>
                      <a:lnTo>
                        <a:pt x="217" y="217"/>
                      </a:lnTo>
                      <a:lnTo>
                        <a:pt x="219" y="217"/>
                      </a:lnTo>
                      <a:lnTo>
                        <a:pt x="224" y="214"/>
                      </a:lnTo>
                      <a:lnTo>
                        <a:pt x="227" y="214"/>
                      </a:lnTo>
                      <a:lnTo>
                        <a:pt x="227" y="212"/>
                      </a:lnTo>
                      <a:lnTo>
                        <a:pt x="227" y="210"/>
                      </a:lnTo>
                      <a:lnTo>
                        <a:pt x="227" y="205"/>
                      </a:lnTo>
                      <a:lnTo>
                        <a:pt x="227" y="203"/>
                      </a:lnTo>
                      <a:lnTo>
                        <a:pt x="224" y="198"/>
                      </a:lnTo>
                      <a:lnTo>
                        <a:pt x="227" y="193"/>
                      </a:lnTo>
                      <a:lnTo>
                        <a:pt x="224" y="191"/>
                      </a:lnTo>
                      <a:lnTo>
                        <a:pt x="219" y="188"/>
                      </a:lnTo>
                      <a:lnTo>
                        <a:pt x="217" y="188"/>
                      </a:lnTo>
                      <a:lnTo>
                        <a:pt x="215" y="191"/>
                      </a:lnTo>
                      <a:lnTo>
                        <a:pt x="217" y="191"/>
                      </a:lnTo>
                      <a:lnTo>
                        <a:pt x="215" y="193"/>
                      </a:lnTo>
                      <a:lnTo>
                        <a:pt x="215" y="195"/>
                      </a:lnTo>
                      <a:lnTo>
                        <a:pt x="217" y="198"/>
                      </a:lnTo>
                      <a:lnTo>
                        <a:pt x="215" y="198"/>
                      </a:lnTo>
                      <a:lnTo>
                        <a:pt x="212" y="198"/>
                      </a:lnTo>
                      <a:lnTo>
                        <a:pt x="210" y="198"/>
                      </a:lnTo>
                      <a:lnTo>
                        <a:pt x="210" y="195"/>
                      </a:lnTo>
                      <a:lnTo>
                        <a:pt x="208" y="195"/>
                      </a:lnTo>
                      <a:lnTo>
                        <a:pt x="205" y="195"/>
                      </a:lnTo>
                      <a:lnTo>
                        <a:pt x="208" y="193"/>
                      </a:lnTo>
                      <a:lnTo>
                        <a:pt x="210" y="191"/>
                      </a:lnTo>
                      <a:lnTo>
                        <a:pt x="210" y="188"/>
                      </a:lnTo>
                      <a:lnTo>
                        <a:pt x="203" y="188"/>
                      </a:lnTo>
                      <a:lnTo>
                        <a:pt x="205" y="186"/>
                      </a:lnTo>
                      <a:lnTo>
                        <a:pt x="205" y="188"/>
                      </a:lnTo>
                      <a:lnTo>
                        <a:pt x="208" y="186"/>
                      </a:lnTo>
                      <a:lnTo>
                        <a:pt x="208" y="188"/>
                      </a:lnTo>
                      <a:lnTo>
                        <a:pt x="210" y="188"/>
                      </a:lnTo>
                      <a:lnTo>
                        <a:pt x="210" y="183"/>
                      </a:lnTo>
                      <a:lnTo>
                        <a:pt x="208" y="181"/>
                      </a:lnTo>
                      <a:lnTo>
                        <a:pt x="208" y="179"/>
                      </a:lnTo>
                      <a:lnTo>
                        <a:pt x="210" y="181"/>
                      </a:lnTo>
                      <a:lnTo>
                        <a:pt x="212" y="183"/>
                      </a:lnTo>
                      <a:lnTo>
                        <a:pt x="215" y="183"/>
                      </a:lnTo>
                      <a:lnTo>
                        <a:pt x="217" y="183"/>
                      </a:lnTo>
                      <a:lnTo>
                        <a:pt x="219" y="183"/>
                      </a:lnTo>
                      <a:lnTo>
                        <a:pt x="217" y="183"/>
                      </a:lnTo>
                      <a:lnTo>
                        <a:pt x="219" y="181"/>
                      </a:lnTo>
                      <a:lnTo>
                        <a:pt x="219" y="179"/>
                      </a:lnTo>
                      <a:lnTo>
                        <a:pt x="222" y="179"/>
                      </a:lnTo>
                      <a:lnTo>
                        <a:pt x="224" y="179"/>
                      </a:lnTo>
                      <a:lnTo>
                        <a:pt x="224" y="176"/>
                      </a:lnTo>
                      <a:lnTo>
                        <a:pt x="224" y="174"/>
                      </a:lnTo>
                      <a:lnTo>
                        <a:pt x="224" y="172"/>
                      </a:lnTo>
                      <a:lnTo>
                        <a:pt x="217" y="167"/>
                      </a:lnTo>
                      <a:lnTo>
                        <a:pt x="217" y="169"/>
                      </a:lnTo>
                      <a:lnTo>
                        <a:pt x="215" y="169"/>
                      </a:lnTo>
                      <a:lnTo>
                        <a:pt x="212" y="169"/>
                      </a:lnTo>
                      <a:lnTo>
                        <a:pt x="212" y="174"/>
                      </a:lnTo>
                      <a:lnTo>
                        <a:pt x="212" y="176"/>
                      </a:lnTo>
                      <a:lnTo>
                        <a:pt x="208" y="176"/>
                      </a:lnTo>
                      <a:lnTo>
                        <a:pt x="205" y="179"/>
                      </a:lnTo>
                      <a:lnTo>
                        <a:pt x="203" y="181"/>
                      </a:lnTo>
                      <a:lnTo>
                        <a:pt x="203" y="183"/>
                      </a:lnTo>
                      <a:lnTo>
                        <a:pt x="200" y="183"/>
                      </a:lnTo>
                      <a:lnTo>
                        <a:pt x="203" y="181"/>
                      </a:lnTo>
                      <a:lnTo>
                        <a:pt x="203" y="179"/>
                      </a:lnTo>
                      <a:lnTo>
                        <a:pt x="200" y="181"/>
                      </a:lnTo>
                      <a:lnTo>
                        <a:pt x="198" y="181"/>
                      </a:lnTo>
                      <a:lnTo>
                        <a:pt x="193" y="181"/>
                      </a:lnTo>
                      <a:lnTo>
                        <a:pt x="193" y="179"/>
                      </a:lnTo>
                      <a:lnTo>
                        <a:pt x="191" y="176"/>
                      </a:lnTo>
                      <a:lnTo>
                        <a:pt x="188" y="174"/>
                      </a:lnTo>
                      <a:lnTo>
                        <a:pt x="191" y="174"/>
                      </a:lnTo>
                      <a:lnTo>
                        <a:pt x="191" y="172"/>
                      </a:lnTo>
                      <a:lnTo>
                        <a:pt x="193" y="162"/>
                      </a:lnTo>
                      <a:lnTo>
                        <a:pt x="196" y="155"/>
                      </a:lnTo>
                      <a:lnTo>
                        <a:pt x="200" y="152"/>
                      </a:lnTo>
                      <a:lnTo>
                        <a:pt x="205" y="150"/>
                      </a:lnTo>
                      <a:lnTo>
                        <a:pt x="208" y="148"/>
                      </a:lnTo>
                      <a:lnTo>
                        <a:pt x="212" y="143"/>
                      </a:lnTo>
                      <a:lnTo>
                        <a:pt x="212" y="141"/>
                      </a:lnTo>
                      <a:lnTo>
                        <a:pt x="215" y="141"/>
                      </a:lnTo>
                      <a:lnTo>
                        <a:pt x="217" y="141"/>
                      </a:lnTo>
                      <a:lnTo>
                        <a:pt x="219" y="143"/>
                      </a:lnTo>
                      <a:lnTo>
                        <a:pt x="222" y="143"/>
                      </a:lnTo>
                      <a:lnTo>
                        <a:pt x="222" y="141"/>
                      </a:lnTo>
                      <a:lnTo>
                        <a:pt x="222" y="138"/>
                      </a:lnTo>
                      <a:lnTo>
                        <a:pt x="224" y="136"/>
                      </a:lnTo>
                      <a:lnTo>
                        <a:pt x="222" y="131"/>
                      </a:lnTo>
                      <a:lnTo>
                        <a:pt x="222" y="129"/>
                      </a:lnTo>
                      <a:lnTo>
                        <a:pt x="224" y="131"/>
                      </a:lnTo>
                      <a:lnTo>
                        <a:pt x="227" y="131"/>
                      </a:lnTo>
                      <a:lnTo>
                        <a:pt x="227" y="129"/>
                      </a:lnTo>
                      <a:lnTo>
                        <a:pt x="229" y="129"/>
                      </a:lnTo>
                      <a:lnTo>
                        <a:pt x="231" y="129"/>
                      </a:lnTo>
                      <a:lnTo>
                        <a:pt x="234" y="131"/>
                      </a:lnTo>
                      <a:lnTo>
                        <a:pt x="236" y="131"/>
                      </a:lnTo>
                      <a:lnTo>
                        <a:pt x="239" y="129"/>
                      </a:lnTo>
                      <a:lnTo>
                        <a:pt x="241" y="131"/>
                      </a:lnTo>
                      <a:lnTo>
                        <a:pt x="241" y="129"/>
                      </a:lnTo>
                      <a:lnTo>
                        <a:pt x="241" y="126"/>
                      </a:lnTo>
                      <a:lnTo>
                        <a:pt x="243" y="124"/>
                      </a:lnTo>
                      <a:lnTo>
                        <a:pt x="248" y="124"/>
                      </a:lnTo>
                      <a:lnTo>
                        <a:pt x="250" y="121"/>
                      </a:lnTo>
                      <a:lnTo>
                        <a:pt x="250" y="119"/>
                      </a:lnTo>
                      <a:lnTo>
                        <a:pt x="253" y="119"/>
                      </a:lnTo>
                      <a:lnTo>
                        <a:pt x="255" y="119"/>
                      </a:lnTo>
                      <a:lnTo>
                        <a:pt x="253" y="117"/>
                      </a:lnTo>
                      <a:lnTo>
                        <a:pt x="255" y="117"/>
                      </a:lnTo>
                      <a:lnTo>
                        <a:pt x="258" y="112"/>
                      </a:lnTo>
                      <a:lnTo>
                        <a:pt x="260" y="110"/>
                      </a:lnTo>
                      <a:lnTo>
                        <a:pt x="260" y="107"/>
                      </a:lnTo>
                      <a:lnTo>
                        <a:pt x="262" y="107"/>
                      </a:lnTo>
                      <a:lnTo>
                        <a:pt x="262" y="105"/>
                      </a:lnTo>
                      <a:lnTo>
                        <a:pt x="262" y="102"/>
                      </a:lnTo>
                      <a:lnTo>
                        <a:pt x="265" y="102"/>
                      </a:lnTo>
                      <a:lnTo>
                        <a:pt x="265" y="100"/>
                      </a:lnTo>
                      <a:lnTo>
                        <a:pt x="267" y="100"/>
                      </a:lnTo>
                      <a:lnTo>
                        <a:pt x="267" y="102"/>
                      </a:lnTo>
                      <a:lnTo>
                        <a:pt x="270" y="102"/>
                      </a:lnTo>
                      <a:lnTo>
                        <a:pt x="272" y="102"/>
                      </a:lnTo>
                      <a:lnTo>
                        <a:pt x="274" y="102"/>
                      </a:lnTo>
                      <a:lnTo>
                        <a:pt x="274" y="105"/>
                      </a:lnTo>
                      <a:lnTo>
                        <a:pt x="277" y="110"/>
                      </a:lnTo>
                      <a:lnTo>
                        <a:pt x="279" y="107"/>
                      </a:lnTo>
                      <a:lnTo>
                        <a:pt x="284" y="110"/>
                      </a:lnTo>
                      <a:lnTo>
                        <a:pt x="286" y="110"/>
                      </a:lnTo>
                      <a:lnTo>
                        <a:pt x="289" y="110"/>
                      </a:lnTo>
                      <a:lnTo>
                        <a:pt x="298" y="114"/>
                      </a:lnTo>
                      <a:lnTo>
                        <a:pt x="301" y="114"/>
                      </a:lnTo>
                      <a:lnTo>
                        <a:pt x="303" y="114"/>
                      </a:lnTo>
                      <a:lnTo>
                        <a:pt x="305" y="114"/>
                      </a:lnTo>
                      <a:lnTo>
                        <a:pt x="310" y="114"/>
                      </a:lnTo>
                      <a:lnTo>
                        <a:pt x="312" y="114"/>
                      </a:lnTo>
                      <a:lnTo>
                        <a:pt x="315" y="114"/>
                      </a:lnTo>
                      <a:lnTo>
                        <a:pt x="317" y="114"/>
                      </a:lnTo>
                      <a:lnTo>
                        <a:pt x="312" y="102"/>
                      </a:lnTo>
                      <a:lnTo>
                        <a:pt x="312" y="93"/>
                      </a:lnTo>
                      <a:lnTo>
                        <a:pt x="310" y="83"/>
                      </a:lnTo>
                      <a:lnTo>
                        <a:pt x="312" y="83"/>
                      </a:lnTo>
                      <a:lnTo>
                        <a:pt x="315" y="81"/>
                      </a:lnTo>
                      <a:lnTo>
                        <a:pt x="317" y="81"/>
                      </a:lnTo>
                      <a:lnTo>
                        <a:pt x="320" y="81"/>
                      </a:lnTo>
                      <a:lnTo>
                        <a:pt x="317" y="79"/>
                      </a:lnTo>
                      <a:lnTo>
                        <a:pt x="322" y="81"/>
                      </a:lnTo>
                      <a:lnTo>
                        <a:pt x="324" y="74"/>
                      </a:lnTo>
                      <a:lnTo>
                        <a:pt x="334" y="71"/>
                      </a:lnTo>
                      <a:lnTo>
                        <a:pt x="334" y="67"/>
                      </a:lnTo>
                      <a:lnTo>
                        <a:pt x="336" y="64"/>
                      </a:lnTo>
                      <a:lnTo>
                        <a:pt x="339" y="67"/>
                      </a:lnTo>
                      <a:lnTo>
                        <a:pt x="343" y="64"/>
                      </a:lnTo>
                      <a:lnTo>
                        <a:pt x="346" y="67"/>
                      </a:lnTo>
                      <a:lnTo>
                        <a:pt x="348" y="67"/>
                      </a:lnTo>
                      <a:lnTo>
                        <a:pt x="360" y="62"/>
                      </a:lnTo>
                      <a:lnTo>
                        <a:pt x="363" y="69"/>
                      </a:lnTo>
                      <a:lnTo>
                        <a:pt x="367" y="64"/>
                      </a:lnTo>
                      <a:lnTo>
                        <a:pt x="374" y="64"/>
                      </a:lnTo>
                      <a:lnTo>
                        <a:pt x="377" y="60"/>
                      </a:lnTo>
                      <a:lnTo>
                        <a:pt x="377" y="48"/>
                      </a:lnTo>
                      <a:lnTo>
                        <a:pt x="374" y="48"/>
                      </a:lnTo>
                      <a:lnTo>
                        <a:pt x="372" y="48"/>
                      </a:lnTo>
                      <a:lnTo>
                        <a:pt x="370" y="45"/>
                      </a:lnTo>
                      <a:lnTo>
                        <a:pt x="367" y="45"/>
                      </a:lnTo>
                      <a:lnTo>
                        <a:pt x="365" y="43"/>
                      </a:lnTo>
                      <a:lnTo>
                        <a:pt x="363" y="40"/>
                      </a:lnTo>
                      <a:lnTo>
                        <a:pt x="363" y="38"/>
                      </a:lnTo>
                      <a:lnTo>
                        <a:pt x="363" y="40"/>
                      </a:lnTo>
                      <a:lnTo>
                        <a:pt x="363" y="38"/>
                      </a:lnTo>
                      <a:lnTo>
                        <a:pt x="360" y="38"/>
                      </a:lnTo>
                      <a:lnTo>
                        <a:pt x="360" y="36"/>
                      </a:lnTo>
                      <a:lnTo>
                        <a:pt x="343" y="31"/>
                      </a:lnTo>
                      <a:lnTo>
                        <a:pt x="341" y="31"/>
                      </a:lnTo>
                      <a:lnTo>
                        <a:pt x="339" y="33"/>
                      </a:lnTo>
                      <a:lnTo>
                        <a:pt x="339" y="36"/>
                      </a:lnTo>
                      <a:lnTo>
                        <a:pt x="339" y="40"/>
                      </a:lnTo>
                      <a:lnTo>
                        <a:pt x="339" y="43"/>
                      </a:lnTo>
                      <a:lnTo>
                        <a:pt x="339" y="40"/>
                      </a:lnTo>
                      <a:lnTo>
                        <a:pt x="339" y="36"/>
                      </a:lnTo>
                      <a:lnTo>
                        <a:pt x="339" y="33"/>
                      </a:lnTo>
                      <a:lnTo>
                        <a:pt x="336" y="31"/>
                      </a:lnTo>
                      <a:lnTo>
                        <a:pt x="339" y="29"/>
                      </a:lnTo>
                      <a:lnTo>
                        <a:pt x="334" y="31"/>
                      </a:lnTo>
                      <a:lnTo>
                        <a:pt x="334" y="29"/>
                      </a:lnTo>
                      <a:lnTo>
                        <a:pt x="329" y="31"/>
                      </a:lnTo>
                      <a:lnTo>
                        <a:pt x="327" y="31"/>
                      </a:lnTo>
                      <a:lnTo>
                        <a:pt x="327" y="29"/>
                      </a:lnTo>
                      <a:lnTo>
                        <a:pt x="320" y="29"/>
                      </a:lnTo>
                      <a:lnTo>
                        <a:pt x="317" y="29"/>
                      </a:lnTo>
                      <a:lnTo>
                        <a:pt x="317" y="31"/>
                      </a:lnTo>
                      <a:lnTo>
                        <a:pt x="315" y="31"/>
                      </a:lnTo>
                      <a:lnTo>
                        <a:pt x="310" y="24"/>
                      </a:lnTo>
                      <a:lnTo>
                        <a:pt x="308" y="24"/>
                      </a:lnTo>
                      <a:lnTo>
                        <a:pt x="310" y="21"/>
                      </a:lnTo>
                      <a:lnTo>
                        <a:pt x="312" y="24"/>
                      </a:lnTo>
                      <a:lnTo>
                        <a:pt x="315" y="21"/>
                      </a:lnTo>
                      <a:lnTo>
                        <a:pt x="315" y="14"/>
                      </a:lnTo>
                      <a:lnTo>
                        <a:pt x="301" y="12"/>
                      </a:lnTo>
                      <a:lnTo>
                        <a:pt x="298" y="9"/>
                      </a:lnTo>
                      <a:lnTo>
                        <a:pt x="296" y="12"/>
                      </a:lnTo>
                      <a:lnTo>
                        <a:pt x="298" y="9"/>
                      </a:lnTo>
                      <a:lnTo>
                        <a:pt x="296" y="9"/>
                      </a:lnTo>
                      <a:lnTo>
                        <a:pt x="296" y="7"/>
                      </a:lnTo>
                      <a:lnTo>
                        <a:pt x="296" y="5"/>
                      </a:lnTo>
                      <a:lnTo>
                        <a:pt x="293" y="7"/>
                      </a:lnTo>
                      <a:lnTo>
                        <a:pt x="291" y="5"/>
                      </a:lnTo>
                      <a:lnTo>
                        <a:pt x="289" y="9"/>
                      </a:lnTo>
                      <a:lnTo>
                        <a:pt x="291" y="5"/>
                      </a:lnTo>
                      <a:lnTo>
                        <a:pt x="291" y="2"/>
                      </a:lnTo>
                      <a:lnTo>
                        <a:pt x="289" y="2"/>
                      </a:lnTo>
                      <a:lnTo>
                        <a:pt x="284" y="2"/>
                      </a:lnTo>
                      <a:lnTo>
                        <a:pt x="281" y="2"/>
                      </a:lnTo>
                      <a:lnTo>
                        <a:pt x="279" y="9"/>
                      </a:lnTo>
                      <a:lnTo>
                        <a:pt x="281" y="9"/>
                      </a:lnTo>
                      <a:lnTo>
                        <a:pt x="281" y="12"/>
                      </a:lnTo>
                      <a:lnTo>
                        <a:pt x="281" y="9"/>
                      </a:lnTo>
                      <a:lnTo>
                        <a:pt x="279" y="9"/>
                      </a:lnTo>
                      <a:lnTo>
                        <a:pt x="281" y="0"/>
                      </a:lnTo>
                      <a:lnTo>
                        <a:pt x="279" y="0"/>
                      </a:lnTo>
                      <a:lnTo>
                        <a:pt x="274" y="5"/>
                      </a:lnTo>
                      <a:lnTo>
                        <a:pt x="274" y="2"/>
                      </a:lnTo>
                      <a:lnTo>
                        <a:pt x="272" y="5"/>
                      </a:lnTo>
                      <a:lnTo>
                        <a:pt x="272" y="2"/>
                      </a:lnTo>
                      <a:lnTo>
                        <a:pt x="267" y="5"/>
                      </a:lnTo>
                      <a:lnTo>
                        <a:pt x="260" y="7"/>
                      </a:lnTo>
                      <a:lnTo>
                        <a:pt x="262" y="9"/>
                      </a:lnTo>
                      <a:lnTo>
                        <a:pt x="260" y="9"/>
                      </a:lnTo>
                      <a:lnTo>
                        <a:pt x="258" y="12"/>
                      </a:lnTo>
                      <a:lnTo>
                        <a:pt x="258" y="9"/>
                      </a:lnTo>
                      <a:lnTo>
                        <a:pt x="255" y="9"/>
                      </a:lnTo>
                      <a:lnTo>
                        <a:pt x="250" y="12"/>
                      </a:lnTo>
                      <a:lnTo>
                        <a:pt x="248" y="17"/>
                      </a:lnTo>
                      <a:lnTo>
                        <a:pt x="241" y="17"/>
                      </a:lnTo>
                      <a:lnTo>
                        <a:pt x="246" y="17"/>
                      </a:lnTo>
                      <a:lnTo>
                        <a:pt x="243" y="19"/>
                      </a:lnTo>
                      <a:lnTo>
                        <a:pt x="246" y="19"/>
                      </a:lnTo>
                      <a:lnTo>
                        <a:pt x="243" y="24"/>
                      </a:lnTo>
                      <a:lnTo>
                        <a:pt x="248" y="24"/>
                      </a:lnTo>
                      <a:lnTo>
                        <a:pt x="250" y="21"/>
                      </a:lnTo>
                      <a:lnTo>
                        <a:pt x="250" y="24"/>
                      </a:lnTo>
                      <a:lnTo>
                        <a:pt x="250" y="21"/>
                      </a:lnTo>
                      <a:lnTo>
                        <a:pt x="248" y="24"/>
                      </a:lnTo>
                      <a:lnTo>
                        <a:pt x="246" y="24"/>
                      </a:lnTo>
                      <a:lnTo>
                        <a:pt x="243" y="24"/>
                      </a:lnTo>
                      <a:lnTo>
                        <a:pt x="243" y="19"/>
                      </a:lnTo>
                      <a:lnTo>
                        <a:pt x="241" y="19"/>
                      </a:lnTo>
                      <a:lnTo>
                        <a:pt x="239" y="24"/>
                      </a:lnTo>
                      <a:lnTo>
                        <a:pt x="236" y="24"/>
                      </a:lnTo>
                      <a:lnTo>
                        <a:pt x="239" y="26"/>
                      </a:lnTo>
                      <a:lnTo>
                        <a:pt x="234" y="29"/>
                      </a:lnTo>
                      <a:lnTo>
                        <a:pt x="234" y="31"/>
                      </a:lnTo>
                      <a:lnTo>
                        <a:pt x="231" y="29"/>
                      </a:lnTo>
                      <a:lnTo>
                        <a:pt x="231" y="31"/>
                      </a:lnTo>
                      <a:lnTo>
                        <a:pt x="231" y="33"/>
                      </a:lnTo>
                      <a:lnTo>
                        <a:pt x="239" y="31"/>
                      </a:lnTo>
                      <a:lnTo>
                        <a:pt x="231" y="36"/>
                      </a:lnTo>
                      <a:lnTo>
                        <a:pt x="224" y="36"/>
                      </a:lnTo>
                      <a:lnTo>
                        <a:pt x="222" y="38"/>
                      </a:lnTo>
                      <a:lnTo>
                        <a:pt x="224" y="36"/>
                      </a:lnTo>
                      <a:lnTo>
                        <a:pt x="231" y="36"/>
                      </a:lnTo>
                      <a:lnTo>
                        <a:pt x="229" y="29"/>
                      </a:lnTo>
                      <a:lnTo>
                        <a:pt x="227" y="31"/>
                      </a:lnTo>
                      <a:lnTo>
                        <a:pt x="224" y="29"/>
                      </a:lnTo>
                      <a:lnTo>
                        <a:pt x="222" y="29"/>
                      </a:lnTo>
                      <a:lnTo>
                        <a:pt x="224" y="29"/>
                      </a:lnTo>
                      <a:lnTo>
                        <a:pt x="227" y="31"/>
                      </a:lnTo>
                      <a:lnTo>
                        <a:pt x="227" y="29"/>
                      </a:lnTo>
                      <a:lnTo>
                        <a:pt x="231" y="26"/>
                      </a:lnTo>
                      <a:lnTo>
                        <a:pt x="229" y="24"/>
                      </a:lnTo>
                      <a:lnTo>
                        <a:pt x="224" y="24"/>
                      </a:lnTo>
                      <a:lnTo>
                        <a:pt x="227" y="24"/>
                      </a:lnTo>
                      <a:lnTo>
                        <a:pt x="224" y="24"/>
                      </a:lnTo>
                      <a:lnTo>
                        <a:pt x="224" y="21"/>
                      </a:lnTo>
                      <a:lnTo>
                        <a:pt x="229" y="19"/>
                      </a:lnTo>
                      <a:lnTo>
                        <a:pt x="229" y="17"/>
                      </a:lnTo>
                      <a:lnTo>
                        <a:pt x="231" y="19"/>
                      </a:lnTo>
                      <a:lnTo>
                        <a:pt x="234" y="14"/>
                      </a:lnTo>
                      <a:lnTo>
                        <a:pt x="241" y="14"/>
                      </a:lnTo>
                      <a:lnTo>
                        <a:pt x="236" y="9"/>
                      </a:lnTo>
                      <a:lnTo>
                        <a:pt x="239" y="7"/>
                      </a:lnTo>
                      <a:lnTo>
                        <a:pt x="236" y="7"/>
                      </a:lnTo>
                      <a:lnTo>
                        <a:pt x="236" y="5"/>
                      </a:lnTo>
                      <a:lnTo>
                        <a:pt x="231" y="5"/>
                      </a:lnTo>
                      <a:lnTo>
                        <a:pt x="227" y="5"/>
                      </a:lnTo>
                      <a:lnTo>
                        <a:pt x="224" y="9"/>
                      </a:lnTo>
                      <a:lnTo>
                        <a:pt x="224" y="7"/>
                      </a:lnTo>
                      <a:lnTo>
                        <a:pt x="219" y="9"/>
                      </a:lnTo>
                      <a:lnTo>
                        <a:pt x="217" y="9"/>
                      </a:lnTo>
                      <a:lnTo>
                        <a:pt x="212" y="12"/>
                      </a:lnTo>
                      <a:lnTo>
                        <a:pt x="212" y="9"/>
                      </a:lnTo>
                      <a:lnTo>
                        <a:pt x="208" y="9"/>
                      </a:lnTo>
                      <a:lnTo>
                        <a:pt x="203" y="12"/>
                      </a:lnTo>
                      <a:lnTo>
                        <a:pt x="198" y="17"/>
                      </a:lnTo>
                      <a:lnTo>
                        <a:pt x="193" y="21"/>
                      </a:lnTo>
                      <a:lnTo>
                        <a:pt x="196" y="19"/>
                      </a:lnTo>
                      <a:lnTo>
                        <a:pt x="196" y="21"/>
                      </a:lnTo>
                      <a:lnTo>
                        <a:pt x="193" y="21"/>
                      </a:lnTo>
                      <a:lnTo>
                        <a:pt x="193" y="19"/>
                      </a:lnTo>
                      <a:lnTo>
                        <a:pt x="188" y="21"/>
                      </a:lnTo>
                      <a:lnTo>
                        <a:pt x="184" y="17"/>
                      </a:lnTo>
                      <a:lnTo>
                        <a:pt x="184" y="19"/>
                      </a:lnTo>
                      <a:lnTo>
                        <a:pt x="181" y="21"/>
                      </a:lnTo>
                      <a:lnTo>
                        <a:pt x="179" y="21"/>
                      </a:lnTo>
                      <a:lnTo>
                        <a:pt x="179" y="19"/>
                      </a:lnTo>
                      <a:lnTo>
                        <a:pt x="177" y="24"/>
                      </a:lnTo>
                      <a:lnTo>
                        <a:pt x="172" y="24"/>
                      </a:lnTo>
                      <a:lnTo>
                        <a:pt x="172" y="21"/>
                      </a:lnTo>
                      <a:lnTo>
                        <a:pt x="165" y="26"/>
                      </a:lnTo>
                      <a:lnTo>
                        <a:pt x="160" y="29"/>
                      </a:lnTo>
                      <a:lnTo>
                        <a:pt x="155" y="29"/>
                      </a:lnTo>
                      <a:lnTo>
                        <a:pt x="150" y="31"/>
                      </a:lnTo>
                      <a:lnTo>
                        <a:pt x="143" y="31"/>
                      </a:lnTo>
                      <a:lnTo>
                        <a:pt x="141" y="33"/>
                      </a:lnTo>
                      <a:lnTo>
                        <a:pt x="141" y="36"/>
                      </a:lnTo>
                      <a:lnTo>
                        <a:pt x="141" y="33"/>
                      </a:lnTo>
                      <a:lnTo>
                        <a:pt x="138" y="31"/>
                      </a:lnTo>
                      <a:lnTo>
                        <a:pt x="131" y="33"/>
                      </a:lnTo>
                      <a:lnTo>
                        <a:pt x="131" y="36"/>
                      </a:lnTo>
                      <a:lnTo>
                        <a:pt x="129" y="33"/>
                      </a:lnTo>
                      <a:lnTo>
                        <a:pt x="126" y="36"/>
                      </a:lnTo>
                      <a:lnTo>
                        <a:pt x="124" y="33"/>
                      </a:lnTo>
                      <a:lnTo>
                        <a:pt x="119" y="33"/>
                      </a:lnTo>
                      <a:lnTo>
                        <a:pt x="119" y="36"/>
                      </a:lnTo>
                      <a:lnTo>
                        <a:pt x="119" y="40"/>
                      </a:lnTo>
                      <a:lnTo>
                        <a:pt x="119" y="36"/>
                      </a:lnTo>
                      <a:lnTo>
                        <a:pt x="117" y="36"/>
                      </a:lnTo>
                      <a:lnTo>
                        <a:pt x="119" y="36"/>
                      </a:lnTo>
                      <a:lnTo>
                        <a:pt x="115" y="33"/>
                      </a:lnTo>
                      <a:lnTo>
                        <a:pt x="115" y="31"/>
                      </a:lnTo>
                      <a:lnTo>
                        <a:pt x="110" y="31"/>
                      </a:lnTo>
                      <a:lnTo>
                        <a:pt x="107" y="33"/>
                      </a:lnTo>
                      <a:lnTo>
                        <a:pt x="105" y="33"/>
                      </a:lnTo>
                      <a:lnTo>
                        <a:pt x="103" y="38"/>
                      </a:lnTo>
                      <a:lnTo>
                        <a:pt x="105" y="38"/>
                      </a:lnTo>
                      <a:lnTo>
                        <a:pt x="103" y="38"/>
                      </a:lnTo>
                      <a:lnTo>
                        <a:pt x="105" y="40"/>
                      </a:lnTo>
                      <a:lnTo>
                        <a:pt x="103" y="45"/>
                      </a:lnTo>
                      <a:lnTo>
                        <a:pt x="105" y="40"/>
                      </a:lnTo>
                      <a:lnTo>
                        <a:pt x="103" y="38"/>
                      </a:lnTo>
                      <a:lnTo>
                        <a:pt x="103" y="40"/>
                      </a:lnTo>
                      <a:lnTo>
                        <a:pt x="103" y="38"/>
                      </a:lnTo>
                      <a:lnTo>
                        <a:pt x="103" y="36"/>
                      </a:lnTo>
                      <a:lnTo>
                        <a:pt x="100" y="36"/>
                      </a:lnTo>
                      <a:lnTo>
                        <a:pt x="100" y="38"/>
                      </a:lnTo>
                      <a:lnTo>
                        <a:pt x="98" y="38"/>
                      </a:lnTo>
                      <a:lnTo>
                        <a:pt x="95" y="38"/>
                      </a:lnTo>
                      <a:lnTo>
                        <a:pt x="105" y="33"/>
                      </a:lnTo>
                      <a:lnTo>
                        <a:pt x="95" y="31"/>
                      </a:lnTo>
                      <a:lnTo>
                        <a:pt x="93" y="33"/>
                      </a:lnTo>
                      <a:lnTo>
                        <a:pt x="91" y="31"/>
                      </a:lnTo>
                      <a:lnTo>
                        <a:pt x="86" y="33"/>
                      </a:lnTo>
                      <a:lnTo>
                        <a:pt x="84" y="38"/>
                      </a:lnTo>
                      <a:lnTo>
                        <a:pt x="86" y="38"/>
                      </a:lnTo>
                      <a:lnTo>
                        <a:pt x="84" y="38"/>
                      </a:lnTo>
                      <a:lnTo>
                        <a:pt x="86" y="38"/>
                      </a:lnTo>
                      <a:lnTo>
                        <a:pt x="81" y="40"/>
                      </a:lnTo>
                      <a:lnTo>
                        <a:pt x="84" y="38"/>
                      </a:lnTo>
                      <a:lnTo>
                        <a:pt x="86" y="33"/>
                      </a:lnTo>
                      <a:lnTo>
                        <a:pt x="81" y="31"/>
                      </a:lnTo>
                      <a:lnTo>
                        <a:pt x="81" y="33"/>
                      </a:lnTo>
                      <a:lnTo>
                        <a:pt x="81" y="31"/>
                      </a:lnTo>
                      <a:lnTo>
                        <a:pt x="76" y="33"/>
                      </a:lnTo>
                      <a:close/>
                    </a:path>
                  </a:pathLst>
                </a:custGeom>
                <a:solidFill>
                  <a:schemeClr val="accent2">
                    <a:lumMod val="20000"/>
                    <a:lumOff val="80000"/>
                  </a:schemeClr>
                </a:solidFill>
                <a:ln w="3175">
                  <a:solidFill>
                    <a:schemeClr val="tx1">
                      <a:lumMod val="50000"/>
                      <a:lumOff val="50000"/>
                    </a:schemeClr>
                  </a:solidFill>
                  <a:round/>
                  <a:headEnd/>
                  <a:tailEnd/>
                </a:ln>
              </xdr:spPr>
            </xdr:sp>
            <xdr:sp macro="" textlink="">
              <xdr:nvSpPr>
                <xdr:cNvPr id="41" name="Freeform 116"/>
                <xdr:cNvSpPr>
                  <a:spLocks/>
                </xdr:cNvSpPr>
              </xdr:nvSpPr>
              <xdr:spPr bwMode="auto">
                <a:xfrm>
                  <a:off x="1543050" y="15710064"/>
                  <a:ext cx="2092766" cy="590661"/>
                </a:xfrm>
                <a:custGeom>
                  <a:avLst/>
                  <a:gdLst>
                    <a:gd name="T0" fmla="*/ 0 w 1717"/>
                    <a:gd name="T1" fmla="*/ 0 h 507"/>
                    <a:gd name="T2" fmla="*/ 5733 w 1717"/>
                    <a:gd name="T3" fmla="*/ 0 h 507"/>
                    <a:gd name="T4" fmla="*/ 6999 w 1717"/>
                    <a:gd name="T5" fmla="*/ 1832 h 507"/>
                    <a:gd name="T6" fmla="*/ 0 60000 65536"/>
                    <a:gd name="T7" fmla="*/ 0 60000 65536"/>
                    <a:gd name="T8" fmla="*/ 0 60000 65536"/>
                  </a:gdLst>
                  <a:ahLst/>
                  <a:cxnLst>
                    <a:cxn ang="T6">
                      <a:pos x="T0" y="T1"/>
                    </a:cxn>
                    <a:cxn ang="T7">
                      <a:pos x="T2" y="T3"/>
                    </a:cxn>
                    <a:cxn ang="T8">
                      <a:pos x="T4" y="T5"/>
                    </a:cxn>
                  </a:cxnLst>
                  <a:rect l="0" t="0" r="r" b="b"/>
                  <a:pathLst>
                    <a:path w="1717" h="507">
                      <a:moveTo>
                        <a:pt x="0" y="0"/>
                      </a:moveTo>
                      <a:lnTo>
                        <a:pt x="1407" y="0"/>
                      </a:lnTo>
                      <a:lnTo>
                        <a:pt x="1717" y="507"/>
                      </a:lnTo>
                    </a:path>
                  </a:pathLst>
                </a:custGeom>
                <a:noFill/>
                <a:ln w="0">
                  <a:solidFill>
                    <a:srgbClr val="2E2E2E"/>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122"/>
                <xdr:cNvSpPr>
                  <a:spLocks noEditPoints="1"/>
                </xdr:cNvSpPr>
              </xdr:nvSpPr>
              <xdr:spPr bwMode="auto">
                <a:xfrm>
                  <a:off x="3683396" y="13467679"/>
                  <a:ext cx="1448252" cy="1119783"/>
                </a:xfrm>
                <a:custGeom>
                  <a:avLst/>
                  <a:gdLst>
                    <a:gd name="T0" fmla="*/ 444 w 1188"/>
                    <a:gd name="T1" fmla="*/ 1468 h 953"/>
                    <a:gd name="T2" fmla="*/ 420 w 1188"/>
                    <a:gd name="T3" fmla="*/ 1707 h 953"/>
                    <a:gd name="T4" fmla="*/ 709 w 1188"/>
                    <a:gd name="T5" fmla="*/ 1848 h 953"/>
                    <a:gd name="T6" fmla="*/ 601 w 1188"/>
                    <a:gd name="T7" fmla="*/ 2103 h 953"/>
                    <a:gd name="T8" fmla="*/ 474 w 1188"/>
                    <a:gd name="T9" fmla="*/ 2221 h 953"/>
                    <a:gd name="T10" fmla="*/ 221 w 1188"/>
                    <a:gd name="T11" fmla="*/ 2365 h 953"/>
                    <a:gd name="T12" fmla="*/ 77 w 1188"/>
                    <a:gd name="T13" fmla="*/ 2550 h 953"/>
                    <a:gd name="T14" fmla="*/ 145 w 1188"/>
                    <a:gd name="T15" fmla="*/ 2897 h 953"/>
                    <a:gd name="T16" fmla="*/ 97 w 1188"/>
                    <a:gd name="T17" fmla="*/ 3297 h 953"/>
                    <a:gd name="T18" fmla="*/ 279 w 1188"/>
                    <a:gd name="T19" fmla="*/ 3356 h 953"/>
                    <a:gd name="T20" fmla="*/ 566 w 1188"/>
                    <a:gd name="T21" fmla="*/ 3170 h 953"/>
                    <a:gd name="T22" fmla="*/ 816 w 1188"/>
                    <a:gd name="T23" fmla="*/ 3234 h 953"/>
                    <a:gd name="T24" fmla="*/ 976 w 1188"/>
                    <a:gd name="T25" fmla="*/ 3324 h 953"/>
                    <a:gd name="T26" fmla="*/ 1227 w 1188"/>
                    <a:gd name="T27" fmla="*/ 3450 h 953"/>
                    <a:gd name="T28" fmla="*/ 1461 w 1188"/>
                    <a:gd name="T29" fmla="*/ 3531 h 953"/>
                    <a:gd name="T30" fmla="*/ 1744 w 1188"/>
                    <a:gd name="T31" fmla="*/ 3540 h 953"/>
                    <a:gd name="T32" fmla="*/ 1976 w 1188"/>
                    <a:gd name="T33" fmla="*/ 3450 h 953"/>
                    <a:gd name="T34" fmla="*/ 2176 w 1188"/>
                    <a:gd name="T35" fmla="*/ 3478 h 953"/>
                    <a:gd name="T36" fmla="*/ 2321 w 1188"/>
                    <a:gd name="T37" fmla="*/ 3318 h 953"/>
                    <a:gd name="T38" fmla="*/ 2430 w 1188"/>
                    <a:gd name="T39" fmla="*/ 3115 h 953"/>
                    <a:gd name="T40" fmla="*/ 2603 w 1188"/>
                    <a:gd name="T41" fmla="*/ 2933 h 953"/>
                    <a:gd name="T42" fmla="*/ 2802 w 1188"/>
                    <a:gd name="T43" fmla="*/ 2685 h 953"/>
                    <a:gd name="T44" fmla="*/ 3099 w 1188"/>
                    <a:gd name="T45" fmla="*/ 2427 h 953"/>
                    <a:gd name="T46" fmla="*/ 3314 w 1188"/>
                    <a:gd name="T47" fmla="*/ 2294 h 953"/>
                    <a:gd name="T48" fmla="*/ 3605 w 1188"/>
                    <a:gd name="T49" fmla="*/ 2286 h 953"/>
                    <a:gd name="T50" fmla="*/ 3864 w 1188"/>
                    <a:gd name="T51" fmla="*/ 2294 h 953"/>
                    <a:gd name="T52" fmla="*/ 4082 w 1188"/>
                    <a:gd name="T53" fmla="*/ 2404 h 953"/>
                    <a:gd name="T54" fmla="*/ 4420 w 1188"/>
                    <a:gd name="T55" fmla="*/ 2495 h 953"/>
                    <a:gd name="T56" fmla="*/ 4420 w 1188"/>
                    <a:gd name="T57" fmla="*/ 2221 h 953"/>
                    <a:gd name="T58" fmla="*/ 4609 w 1188"/>
                    <a:gd name="T59" fmla="*/ 2122 h 953"/>
                    <a:gd name="T60" fmla="*/ 4650 w 1188"/>
                    <a:gd name="T61" fmla="*/ 1888 h 953"/>
                    <a:gd name="T62" fmla="*/ 4735 w 1188"/>
                    <a:gd name="T63" fmla="*/ 1606 h 953"/>
                    <a:gd name="T64" fmla="*/ 4527 w 1188"/>
                    <a:gd name="T65" fmla="*/ 1497 h 953"/>
                    <a:gd name="T66" fmla="*/ 4312 w 1188"/>
                    <a:gd name="T67" fmla="*/ 1346 h 953"/>
                    <a:gd name="T68" fmla="*/ 4096 w 1188"/>
                    <a:gd name="T69" fmla="*/ 1371 h 953"/>
                    <a:gd name="T70" fmla="*/ 3924 w 1188"/>
                    <a:gd name="T71" fmla="*/ 1355 h 953"/>
                    <a:gd name="T72" fmla="*/ 3724 w 1188"/>
                    <a:gd name="T73" fmla="*/ 1355 h 953"/>
                    <a:gd name="T74" fmla="*/ 3577 w 1188"/>
                    <a:gd name="T75" fmla="*/ 1161 h 953"/>
                    <a:gd name="T76" fmla="*/ 3614 w 1188"/>
                    <a:gd name="T77" fmla="*/ 1020 h 953"/>
                    <a:gd name="T78" fmla="*/ 3601 w 1188"/>
                    <a:gd name="T79" fmla="*/ 778 h 953"/>
                    <a:gd name="T80" fmla="*/ 3778 w 1188"/>
                    <a:gd name="T81" fmla="*/ 713 h 953"/>
                    <a:gd name="T82" fmla="*/ 3539 w 1188"/>
                    <a:gd name="T83" fmla="*/ 488 h 953"/>
                    <a:gd name="T84" fmla="*/ 3642 w 1188"/>
                    <a:gd name="T85" fmla="*/ 407 h 953"/>
                    <a:gd name="T86" fmla="*/ 3480 w 1188"/>
                    <a:gd name="T87" fmla="*/ 107 h 953"/>
                    <a:gd name="T88" fmla="*/ 3067 w 1188"/>
                    <a:gd name="T89" fmla="*/ 107 h 953"/>
                    <a:gd name="T90" fmla="*/ 2880 w 1188"/>
                    <a:gd name="T91" fmla="*/ 256 h 953"/>
                    <a:gd name="T92" fmla="*/ 2906 w 1188"/>
                    <a:gd name="T93" fmla="*/ 400 h 953"/>
                    <a:gd name="T94" fmla="*/ 2895 w 1188"/>
                    <a:gd name="T95" fmla="*/ 431 h 953"/>
                    <a:gd name="T96" fmla="*/ 2753 w 1188"/>
                    <a:gd name="T97" fmla="*/ 499 h 953"/>
                    <a:gd name="T98" fmla="*/ 2654 w 1188"/>
                    <a:gd name="T99" fmla="*/ 460 h 953"/>
                    <a:gd name="T100" fmla="*/ 2415 w 1188"/>
                    <a:gd name="T101" fmla="*/ 256 h 953"/>
                    <a:gd name="T102" fmla="*/ 2091 w 1188"/>
                    <a:gd name="T103" fmla="*/ 225 h 953"/>
                    <a:gd name="T104" fmla="*/ 1860 w 1188"/>
                    <a:gd name="T105" fmla="*/ 71 h 953"/>
                    <a:gd name="T106" fmla="*/ 1315 w 1188"/>
                    <a:gd name="T107" fmla="*/ 234 h 953"/>
                    <a:gd name="T108" fmla="*/ 852 w 1188"/>
                    <a:gd name="T109" fmla="*/ 217 h 953"/>
                    <a:gd name="T110" fmla="*/ 525 w 1188"/>
                    <a:gd name="T111" fmla="*/ 326 h 953"/>
                    <a:gd name="T112" fmla="*/ 106 w 1188"/>
                    <a:gd name="T113" fmla="*/ 522 h 953"/>
                    <a:gd name="T114" fmla="*/ 106 w 1188"/>
                    <a:gd name="T115" fmla="*/ 778 h 953"/>
                    <a:gd name="T116" fmla="*/ 243 w 1188"/>
                    <a:gd name="T117" fmla="*/ 1130 h 953"/>
                    <a:gd name="T118" fmla="*/ 4056 w 1188"/>
                    <a:gd name="T119" fmla="*/ 577 h 953"/>
                    <a:gd name="T120" fmla="*/ 3778 w 1188"/>
                    <a:gd name="T121" fmla="*/ 608 h 953"/>
                    <a:gd name="T122" fmla="*/ 2492 w 1188"/>
                    <a:gd name="T123" fmla="*/ 2971 h 953"/>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1188" h="953">
                      <a:moveTo>
                        <a:pt x="12" y="369"/>
                      </a:moveTo>
                      <a:lnTo>
                        <a:pt x="15" y="369"/>
                      </a:lnTo>
                      <a:lnTo>
                        <a:pt x="19" y="372"/>
                      </a:lnTo>
                      <a:lnTo>
                        <a:pt x="19" y="376"/>
                      </a:lnTo>
                      <a:lnTo>
                        <a:pt x="22" y="379"/>
                      </a:lnTo>
                      <a:lnTo>
                        <a:pt x="24" y="379"/>
                      </a:lnTo>
                      <a:lnTo>
                        <a:pt x="34" y="381"/>
                      </a:lnTo>
                      <a:lnTo>
                        <a:pt x="36" y="379"/>
                      </a:lnTo>
                      <a:lnTo>
                        <a:pt x="38" y="379"/>
                      </a:lnTo>
                      <a:lnTo>
                        <a:pt x="43" y="381"/>
                      </a:lnTo>
                      <a:lnTo>
                        <a:pt x="46" y="379"/>
                      </a:lnTo>
                      <a:lnTo>
                        <a:pt x="48" y="379"/>
                      </a:lnTo>
                      <a:lnTo>
                        <a:pt x="53" y="372"/>
                      </a:lnTo>
                      <a:lnTo>
                        <a:pt x="53" y="364"/>
                      </a:lnTo>
                      <a:lnTo>
                        <a:pt x="55" y="367"/>
                      </a:lnTo>
                      <a:lnTo>
                        <a:pt x="57" y="367"/>
                      </a:lnTo>
                      <a:lnTo>
                        <a:pt x="62" y="369"/>
                      </a:lnTo>
                      <a:lnTo>
                        <a:pt x="62" y="372"/>
                      </a:lnTo>
                      <a:lnTo>
                        <a:pt x="65" y="381"/>
                      </a:lnTo>
                      <a:lnTo>
                        <a:pt x="69" y="384"/>
                      </a:lnTo>
                      <a:lnTo>
                        <a:pt x="72" y="384"/>
                      </a:lnTo>
                      <a:lnTo>
                        <a:pt x="77" y="386"/>
                      </a:lnTo>
                      <a:lnTo>
                        <a:pt x="91" y="384"/>
                      </a:lnTo>
                      <a:lnTo>
                        <a:pt x="93" y="384"/>
                      </a:lnTo>
                      <a:lnTo>
                        <a:pt x="96" y="381"/>
                      </a:lnTo>
                      <a:lnTo>
                        <a:pt x="98" y="381"/>
                      </a:lnTo>
                      <a:lnTo>
                        <a:pt x="100" y="381"/>
                      </a:lnTo>
                      <a:lnTo>
                        <a:pt x="100" y="376"/>
                      </a:lnTo>
                      <a:lnTo>
                        <a:pt x="103" y="376"/>
                      </a:lnTo>
                      <a:lnTo>
                        <a:pt x="108" y="379"/>
                      </a:lnTo>
                      <a:lnTo>
                        <a:pt x="110" y="384"/>
                      </a:lnTo>
                      <a:lnTo>
                        <a:pt x="110" y="386"/>
                      </a:lnTo>
                      <a:lnTo>
                        <a:pt x="110" y="388"/>
                      </a:lnTo>
                      <a:lnTo>
                        <a:pt x="108" y="393"/>
                      </a:lnTo>
                      <a:lnTo>
                        <a:pt x="108" y="398"/>
                      </a:lnTo>
                      <a:lnTo>
                        <a:pt x="105" y="398"/>
                      </a:lnTo>
                      <a:lnTo>
                        <a:pt x="105" y="400"/>
                      </a:lnTo>
                      <a:lnTo>
                        <a:pt x="112" y="403"/>
                      </a:lnTo>
                      <a:lnTo>
                        <a:pt x="115" y="403"/>
                      </a:lnTo>
                      <a:lnTo>
                        <a:pt x="117" y="405"/>
                      </a:lnTo>
                      <a:lnTo>
                        <a:pt x="115" y="407"/>
                      </a:lnTo>
                      <a:lnTo>
                        <a:pt x="115" y="410"/>
                      </a:lnTo>
                      <a:lnTo>
                        <a:pt x="115" y="412"/>
                      </a:lnTo>
                      <a:lnTo>
                        <a:pt x="115" y="415"/>
                      </a:lnTo>
                      <a:lnTo>
                        <a:pt x="112" y="417"/>
                      </a:lnTo>
                      <a:lnTo>
                        <a:pt x="115" y="417"/>
                      </a:lnTo>
                      <a:lnTo>
                        <a:pt x="112" y="419"/>
                      </a:lnTo>
                      <a:lnTo>
                        <a:pt x="115" y="419"/>
                      </a:lnTo>
                      <a:lnTo>
                        <a:pt x="112" y="422"/>
                      </a:lnTo>
                      <a:lnTo>
                        <a:pt x="112" y="424"/>
                      </a:lnTo>
                      <a:lnTo>
                        <a:pt x="110" y="424"/>
                      </a:lnTo>
                      <a:lnTo>
                        <a:pt x="110" y="426"/>
                      </a:lnTo>
                      <a:lnTo>
                        <a:pt x="108" y="429"/>
                      </a:lnTo>
                      <a:lnTo>
                        <a:pt x="110" y="431"/>
                      </a:lnTo>
                      <a:lnTo>
                        <a:pt x="108" y="431"/>
                      </a:lnTo>
                      <a:lnTo>
                        <a:pt x="110" y="434"/>
                      </a:lnTo>
                      <a:lnTo>
                        <a:pt x="108" y="434"/>
                      </a:lnTo>
                      <a:lnTo>
                        <a:pt x="108" y="436"/>
                      </a:lnTo>
                      <a:lnTo>
                        <a:pt x="108" y="438"/>
                      </a:lnTo>
                      <a:lnTo>
                        <a:pt x="105" y="441"/>
                      </a:lnTo>
                      <a:lnTo>
                        <a:pt x="103" y="443"/>
                      </a:lnTo>
                      <a:lnTo>
                        <a:pt x="105" y="443"/>
                      </a:lnTo>
                      <a:lnTo>
                        <a:pt x="105" y="446"/>
                      </a:lnTo>
                      <a:lnTo>
                        <a:pt x="105" y="448"/>
                      </a:lnTo>
                      <a:lnTo>
                        <a:pt x="108" y="448"/>
                      </a:lnTo>
                      <a:lnTo>
                        <a:pt x="105" y="450"/>
                      </a:lnTo>
                      <a:lnTo>
                        <a:pt x="108" y="450"/>
                      </a:lnTo>
                      <a:lnTo>
                        <a:pt x="105" y="450"/>
                      </a:lnTo>
                      <a:lnTo>
                        <a:pt x="108" y="453"/>
                      </a:lnTo>
                      <a:lnTo>
                        <a:pt x="108" y="455"/>
                      </a:lnTo>
                      <a:lnTo>
                        <a:pt x="108" y="457"/>
                      </a:lnTo>
                      <a:lnTo>
                        <a:pt x="108" y="455"/>
                      </a:lnTo>
                      <a:lnTo>
                        <a:pt x="105" y="455"/>
                      </a:lnTo>
                      <a:lnTo>
                        <a:pt x="105" y="457"/>
                      </a:lnTo>
                      <a:lnTo>
                        <a:pt x="105" y="460"/>
                      </a:lnTo>
                      <a:lnTo>
                        <a:pt x="108" y="460"/>
                      </a:lnTo>
                      <a:lnTo>
                        <a:pt x="108" y="462"/>
                      </a:lnTo>
                      <a:lnTo>
                        <a:pt x="112" y="467"/>
                      </a:lnTo>
                      <a:lnTo>
                        <a:pt x="115" y="469"/>
                      </a:lnTo>
                      <a:lnTo>
                        <a:pt x="117" y="469"/>
                      </a:lnTo>
                      <a:lnTo>
                        <a:pt x="119" y="469"/>
                      </a:lnTo>
                      <a:lnTo>
                        <a:pt x="122" y="469"/>
                      </a:lnTo>
                      <a:lnTo>
                        <a:pt x="124" y="467"/>
                      </a:lnTo>
                      <a:lnTo>
                        <a:pt x="127" y="467"/>
                      </a:lnTo>
                      <a:lnTo>
                        <a:pt x="129" y="465"/>
                      </a:lnTo>
                      <a:lnTo>
                        <a:pt x="129" y="462"/>
                      </a:lnTo>
                      <a:lnTo>
                        <a:pt x="131" y="462"/>
                      </a:lnTo>
                      <a:lnTo>
                        <a:pt x="134" y="462"/>
                      </a:lnTo>
                      <a:lnTo>
                        <a:pt x="136" y="465"/>
                      </a:lnTo>
                      <a:lnTo>
                        <a:pt x="139" y="465"/>
                      </a:lnTo>
                      <a:lnTo>
                        <a:pt x="141" y="465"/>
                      </a:lnTo>
                      <a:lnTo>
                        <a:pt x="146" y="467"/>
                      </a:lnTo>
                      <a:lnTo>
                        <a:pt x="150" y="465"/>
                      </a:lnTo>
                      <a:lnTo>
                        <a:pt x="153" y="467"/>
                      </a:lnTo>
                      <a:lnTo>
                        <a:pt x="160" y="469"/>
                      </a:lnTo>
                      <a:lnTo>
                        <a:pt x="162" y="469"/>
                      </a:lnTo>
                      <a:lnTo>
                        <a:pt x="165" y="472"/>
                      </a:lnTo>
                      <a:lnTo>
                        <a:pt x="172" y="479"/>
                      </a:lnTo>
                      <a:lnTo>
                        <a:pt x="177" y="488"/>
                      </a:lnTo>
                      <a:lnTo>
                        <a:pt x="181" y="488"/>
                      </a:lnTo>
                      <a:lnTo>
                        <a:pt x="184" y="491"/>
                      </a:lnTo>
                      <a:lnTo>
                        <a:pt x="186" y="493"/>
                      </a:lnTo>
                      <a:lnTo>
                        <a:pt x="186" y="496"/>
                      </a:lnTo>
                      <a:lnTo>
                        <a:pt x="186" y="498"/>
                      </a:lnTo>
                      <a:lnTo>
                        <a:pt x="184" y="500"/>
                      </a:lnTo>
                      <a:lnTo>
                        <a:pt x="181" y="503"/>
                      </a:lnTo>
                      <a:lnTo>
                        <a:pt x="179" y="505"/>
                      </a:lnTo>
                      <a:lnTo>
                        <a:pt x="179" y="507"/>
                      </a:lnTo>
                      <a:lnTo>
                        <a:pt x="179" y="510"/>
                      </a:lnTo>
                      <a:lnTo>
                        <a:pt x="177" y="512"/>
                      </a:lnTo>
                      <a:lnTo>
                        <a:pt x="174" y="515"/>
                      </a:lnTo>
                      <a:lnTo>
                        <a:pt x="172" y="515"/>
                      </a:lnTo>
                      <a:lnTo>
                        <a:pt x="172" y="519"/>
                      </a:lnTo>
                      <a:lnTo>
                        <a:pt x="170" y="519"/>
                      </a:lnTo>
                      <a:lnTo>
                        <a:pt x="167" y="522"/>
                      </a:lnTo>
                      <a:lnTo>
                        <a:pt x="170" y="524"/>
                      </a:lnTo>
                      <a:lnTo>
                        <a:pt x="167" y="524"/>
                      </a:lnTo>
                      <a:lnTo>
                        <a:pt x="165" y="524"/>
                      </a:lnTo>
                      <a:lnTo>
                        <a:pt x="165" y="529"/>
                      </a:lnTo>
                      <a:lnTo>
                        <a:pt x="162" y="531"/>
                      </a:lnTo>
                      <a:lnTo>
                        <a:pt x="158" y="534"/>
                      </a:lnTo>
                      <a:lnTo>
                        <a:pt x="162" y="538"/>
                      </a:lnTo>
                      <a:lnTo>
                        <a:pt x="160" y="538"/>
                      </a:lnTo>
                      <a:lnTo>
                        <a:pt x="160" y="541"/>
                      </a:lnTo>
                      <a:lnTo>
                        <a:pt x="158" y="543"/>
                      </a:lnTo>
                      <a:lnTo>
                        <a:pt x="155" y="543"/>
                      </a:lnTo>
                      <a:lnTo>
                        <a:pt x="153" y="546"/>
                      </a:lnTo>
                      <a:lnTo>
                        <a:pt x="153" y="548"/>
                      </a:lnTo>
                      <a:lnTo>
                        <a:pt x="155" y="548"/>
                      </a:lnTo>
                      <a:lnTo>
                        <a:pt x="155" y="553"/>
                      </a:lnTo>
                      <a:lnTo>
                        <a:pt x="153" y="553"/>
                      </a:lnTo>
                      <a:lnTo>
                        <a:pt x="150" y="555"/>
                      </a:lnTo>
                      <a:lnTo>
                        <a:pt x="148" y="555"/>
                      </a:lnTo>
                      <a:lnTo>
                        <a:pt x="146" y="553"/>
                      </a:lnTo>
                      <a:lnTo>
                        <a:pt x="146" y="550"/>
                      </a:lnTo>
                      <a:lnTo>
                        <a:pt x="143" y="550"/>
                      </a:lnTo>
                      <a:lnTo>
                        <a:pt x="143" y="553"/>
                      </a:lnTo>
                      <a:lnTo>
                        <a:pt x="141" y="553"/>
                      </a:lnTo>
                      <a:lnTo>
                        <a:pt x="139" y="553"/>
                      </a:lnTo>
                      <a:lnTo>
                        <a:pt x="139" y="555"/>
                      </a:lnTo>
                      <a:lnTo>
                        <a:pt x="139" y="558"/>
                      </a:lnTo>
                      <a:lnTo>
                        <a:pt x="141" y="560"/>
                      </a:lnTo>
                      <a:lnTo>
                        <a:pt x="143" y="560"/>
                      </a:lnTo>
                      <a:lnTo>
                        <a:pt x="141" y="560"/>
                      </a:lnTo>
                      <a:lnTo>
                        <a:pt x="139" y="562"/>
                      </a:lnTo>
                      <a:lnTo>
                        <a:pt x="136" y="562"/>
                      </a:lnTo>
                      <a:lnTo>
                        <a:pt x="134" y="562"/>
                      </a:lnTo>
                      <a:lnTo>
                        <a:pt x="131" y="562"/>
                      </a:lnTo>
                      <a:lnTo>
                        <a:pt x="134" y="565"/>
                      </a:lnTo>
                      <a:lnTo>
                        <a:pt x="131" y="565"/>
                      </a:lnTo>
                      <a:lnTo>
                        <a:pt x="131" y="567"/>
                      </a:lnTo>
                      <a:lnTo>
                        <a:pt x="129" y="567"/>
                      </a:lnTo>
                      <a:lnTo>
                        <a:pt x="131" y="569"/>
                      </a:lnTo>
                      <a:lnTo>
                        <a:pt x="131" y="572"/>
                      </a:lnTo>
                      <a:lnTo>
                        <a:pt x="129" y="572"/>
                      </a:lnTo>
                      <a:lnTo>
                        <a:pt x="129" y="574"/>
                      </a:lnTo>
                      <a:lnTo>
                        <a:pt x="127" y="574"/>
                      </a:lnTo>
                      <a:lnTo>
                        <a:pt x="129" y="577"/>
                      </a:lnTo>
                      <a:lnTo>
                        <a:pt x="124" y="577"/>
                      </a:lnTo>
                      <a:lnTo>
                        <a:pt x="124" y="579"/>
                      </a:lnTo>
                      <a:lnTo>
                        <a:pt x="122" y="579"/>
                      </a:lnTo>
                      <a:lnTo>
                        <a:pt x="122" y="577"/>
                      </a:lnTo>
                      <a:lnTo>
                        <a:pt x="115" y="581"/>
                      </a:lnTo>
                      <a:lnTo>
                        <a:pt x="117" y="584"/>
                      </a:lnTo>
                      <a:lnTo>
                        <a:pt x="117" y="586"/>
                      </a:lnTo>
                      <a:lnTo>
                        <a:pt x="115" y="589"/>
                      </a:lnTo>
                      <a:lnTo>
                        <a:pt x="110" y="589"/>
                      </a:lnTo>
                      <a:lnTo>
                        <a:pt x="110" y="586"/>
                      </a:lnTo>
                      <a:lnTo>
                        <a:pt x="108" y="584"/>
                      </a:lnTo>
                      <a:lnTo>
                        <a:pt x="108" y="586"/>
                      </a:lnTo>
                      <a:lnTo>
                        <a:pt x="103" y="589"/>
                      </a:lnTo>
                      <a:lnTo>
                        <a:pt x="100" y="593"/>
                      </a:lnTo>
                      <a:lnTo>
                        <a:pt x="98" y="593"/>
                      </a:lnTo>
                      <a:lnTo>
                        <a:pt x="96" y="596"/>
                      </a:lnTo>
                      <a:lnTo>
                        <a:pt x="93" y="596"/>
                      </a:lnTo>
                      <a:lnTo>
                        <a:pt x="93" y="593"/>
                      </a:lnTo>
                      <a:lnTo>
                        <a:pt x="93" y="591"/>
                      </a:lnTo>
                      <a:lnTo>
                        <a:pt x="91" y="591"/>
                      </a:lnTo>
                      <a:lnTo>
                        <a:pt x="91" y="593"/>
                      </a:lnTo>
                      <a:lnTo>
                        <a:pt x="88" y="591"/>
                      </a:lnTo>
                      <a:lnTo>
                        <a:pt x="84" y="591"/>
                      </a:lnTo>
                      <a:lnTo>
                        <a:pt x="84" y="593"/>
                      </a:lnTo>
                      <a:lnTo>
                        <a:pt x="81" y="593"/>
                      </a:lnTo>
                      <a:lnTo>
                        <a:pt x="79" y="591"/>
                      </a:lnTo>
                      <a:lnTo>
                        <a:pt x="77" y="596"/>
                      </a:lnTo>
                      <a:lnTo>
                        <a:pt x="72" y="598"/>
                      </a:lnTo>
                      <a:lnTo>
                        <a:pt x="69" y="600"/>
                      </a:lnTo>
                      <a:lnTo>
                        <a:pt x="69" y="603"/>
                      </a:lnTo>
                      <a:lnTo>
                        <a:pt x="69" y="605"/>
                      </a:lnTo>
                      <a:lnTo>
                        <a:pt x="67" y="608"/>
                      </a:lnTo>
                      <a:lnTo>
                        <a:pt x="67" y="610"/>
                      </a:lnTo>
                      <a:lnTo>
                        <a:pt x="65" y="612"/>
                      </a:lnTo>
                      <a:lnTo>
                        <a:pt x="65" y="615"/>
                      </a:lnTo>
                      <a:lnTo>
                        <a:pt x="62" y="617"/>
                      </a:lnTo>
                      <a:lnTo>
                        <a:pt x="60" y="617"/>
                      </a:lnTo>
                      <a:lnTo>
                        <a:pt x="57" y="619"/>
                      </a:lnTo>
                      <a:lnTo>
                        <a:pt x="55" y="622"/>
                      </a:lnTo>
                      <a:lnTo>
                        <a:pt x="55" y="624"/>
                      </a:lnTo>
                      <a:lnTo>
                        <a:pt x="53" y="624"/>
                      </a:lnTo>
                      <a:lnTo>
                        <a:pt x="50" y="624"/>
                      </a:lnTo>
                      <a:lnTo>
                        <a:pt x="50" y="627"/>
                      </a:lnTo>
                      <a:lnTo>
                        <a:pt x="50" y="629"/>
                      </a:lnTo>
                      <a:lnTo>
                        <a:pt x="53" y="631"/>
                      </a:lnTo>
                      <a:lnTo>
                        <a:pt x="53" y="634"/>
                      </a:lnTo>
                      <a:lnTo>
                        <a:pt x="53" y="636"/>
                      </a:lnTo>
                      <a:lnTo>
                        <a:pt x="53" y="639"/>
                      </a:lnTo>
                      <a:lnTo>
                        <a:pt x="50" y="639"/>
                      </a:lnTo>
                      <a:lnTo>
                        <a:pt x="50" y="636"/>
                      </a:lnTo>
                      <a:lnTo>
                        <a:pt x="50" y="639"/>
                      </a:lnTo>
                      <a:lnTo>
                        <a:pt x="48" y="639"/>
                      </a:lnTo>
                      <a:lnTo>
                        <a:pt x="48" y="641"/>
                      </a:lnTo>
                      <a:lnTo>
                        <a:pt x="48" y="646"/>
                      </a:lnTo>
                      <a:lnTo>
                        <a:pt x="46" y="646"/>
                      </a:lnTo>
                      <a:lnTo>
                        <a:pt x="46" y="648"/>
                      </a:lnTo>
                      <a:lnTo>
                        <a:pt x="41" y="653"/>
                      </a:lnTo>
                      <a:lnTo>
                        <a:pt x="38" y="655"/>
                      </a:lnTo>
                      <a:lnTo>
                        <a:pt x="36" y="655"/>
                      </a:lnTo>
                      <a:lnTo>
                        <a:pt x="29" y="655"/>
                      </a:lnTo>
                      <a:lnTo>
                        <a:pt x="26" y="655"/>
                      </a:lnTo>
                      <a:lnTo>
                        <a:pt x="19" y="653"/>
                      </a:lnTo>
                      <a:lnTo>
                        <a:pt x="17" y="653"/>
                      </a:lnTo>
                      <a:lnTo>
                        <a:pt x="15" y="653"/>
                      </a:lnTo>
                      <a:lnTo>
                        <a:pt x="12" y="655"/>
                      </a:lnTo>
                      <a:lnTo>
                        <a:pt x="15" y="655"/>
                      </a:lnTo>
                      <a:lnTo>
                        <a:pt x="12" y="660"/>
                      </a:lnTo>
                      <a:lnTo>
                        <a:pt x="15" y="660"/>
                      </a:lnTo>
                      <a:lnTo>
                        <a:pt x="15" y="662"/>
                      </a:lnTo>
                      <a:lnTo>
                        <a:pt x="17" y="665"/>
                      </a:lnTo>
                      <a:lnTo>
                        <a:pt x="17" y="667"/>
                      </a:lnTo>
                      <a:lnTo>
                        <a:pt x="19" y="670"/>
                      </a:lnTo>
                      <a:lnTo>
                        <a:pt x="19" y="672"/>
                      </a:lnTo>
                      <a:lnTo>
                        <a:pt x="24" y="677"/>
                      </a:lnTo>
                      <a:lnTo>
                        <a:pt x="26" y="679"/>
                      </a:lnTo>
                      <a:lnTo>
                        <a:pt x="26" y="681"/>
                      </a:lnTo>
                      <a:lnTo>
                        <a:pt x="29" y="684"/>
                      </a:lnTo>
                      <a:lnTo>
                        <a:pt x="29" y="686"/>
                      </a:lnTo>
                      <a:lnTo>
                        <a:pt x="29" y="689"/>
                      </a:lnTo>
                      <a:lnTo>
                        <a:pt x="29" y="693"/>
                      </a:lnTo>
                      <a:lnTo>
                        <a:pt x="31" y="698"/>
                      </a:lnTo>
                      <a:lnTo>
                        <a:pt x="34" y="701"/>
                      </a:lnTo>
                      <a:lnTo>
                        <a:pt x="38" y="701"/>
                      </a:lnTo>
                      <a:lnTo>
                        <a:pt x="38" y="703"/>
                      </a:lnTo>
                      <a:lnTo>
                        <a:pt x="38" y="705"/>
                      </a:lnTo>
                      <a:lnTo>
                        <a:pt x="38" y="708"/>
                      </a:lnTo>
                      <a:lnTo>
                        <a:pt x="38" y="710"/>
                      </a:lnTo>
                      <a:lnTo>
                        <a:pt x="38" y="712"/>
                      </a:lnTo>
                      <a:lnTo>
                        <a:pt x="36" y="712"/>
                      </a:lnTo>
                      <a:lnTo>
                        <a:pt x="34" y="712"/>
                      </a:lnTo>
                      <a:lnTo>
                        <a:pt x="34" y="715"/>
                      </a:lnTo>
                      <a:lnTo>
                        <a:pt x="34" y="717"/>
                      </a:lnTo>
                      <a:lnTo>
                        <a:pt x="34" y="720"/>
                      </a:lnTo>
                      <a:lnTo>
                        <a:pt x="34" y="724"/>
                      </a:lnTo>
                      <a:lnTo>
                        <a:pt x="34" y="727"/>
                      </a:lnTo>
                      <a:lnTo>
                        <a:pt x="34" y="732"/>
                      </a:lnTo>
                      <a:lnTo>
                        <a:pt x="31" y="734"/>
                      </a:lnTo>
                      <a:lnTo>
                        <a:pt x="31" y="739"/>
                      </a:lnTo>
                      <a:lnTo>
                        <a:pt x="31" y="743"/>
                      </a:lnTo>
                      <a:lnTo>
                        <a:pt x="31" y="746"/>
                      </a:lnTo>
                      <a:lnTo>
                        <a:pt x="34" y="746"/>
                      </a:lnTo>
                      <a:lnTo>
                        <a:pt x="34" y="751"/>
                      </a:lnTo>
                      <a:lnTo>
                        <a:pt x="34" y="753"/>
                      </a:lnTo>
                      <a:lnTo>
                        <a:pt x="36" y="758"/>
                      </a:lnTo>
                      <a:lnTo>
                        <a:pt x="36" y="760"/>
                      </a:lnTo>
                      <a:lnTo>
                        <a:pt x="36" y="765"/>
                      </a:lnTo>
                      <a:lnTo>
                        <a:pt x="38" y="767"/>
                      </a:lnTo>
                      <a:lnTo>
                        <a:pt x="36" y="770"/>
                      </a:lnTo>
                      <a:lnTo>
                        <a:pt x="34" y="777"/>
                      </a:lnTo>
                      <a:lnTo>
                        <a:pt x="31" y="782"/>
                      </a:lnTo>
                      <a:lnTo>
                        <a:pt x="26" y="786"/>
                      </a:lnTo>
                      <a:lnTo>
                        <a:pt x="26" y="791"/>
                      </a:lnTo>
                      <a:lnTo>
                        <a:pt x="26" y="796"/>
                      </a:lnTo>
                      <a:lnTo>
                        <a:pt x="29" y="796"/>
                      </a:lnTo>
                      <a:lnTo>
                        <a:pt x="31" y="798"/>
                      </a:lnTo>
                      <a:lnTo>
                        <a:pt x="34" y="798"/>
                      </a:lnTo>
                      <a:lnTo>
                        <a:pt x="34" y="801"/>
                      </a:lnTo>
                      <a:lnTo>
                        <a:pt x="34" y="803"/>
                      </a:lnTo>
                      <a:lnTo>
                        <a:pt x="34" y="808"/>
                      </a:lnTo>
                      <a:lnTo>
                        <a:pt x="36" y="810"/>
                      </a:lnTo>
                      <a:lnTo>
                        <a:pt x="36" y="813"/>
                      </a:lnTo>
                      <a:lnTo>
                        <a:pt x="31" y="815"/>
                      </a:lnTo>
                      <a:lnTo>
                        <a:pt x="31" y="820"/>
                      </a:lnTo>
                      <a:lnTo>
                        <a:pt x="26" y="824"/>
                      </a:lnTo>
                      <a:lnTo>
                        <a:pt x="22" y="829"/>
                      </a:lnTo>
                      <a:lnTo>
                        <a:pt x="22" y="832"/>
                      </a:lnTo>
                      <a:lnTo>
                        <a:pt x="26" y="844"/>
                      </a:lnTo>
                      <a:lnTo>
                        <a:pt x="26" y="846"/>
                      </a:lnTo>
                      <a:lnTo>
                        <a:pt x="31" y="848"/>
                      </a:lnTo>
                      <a:lnTo>
                        <a:pt x="31" y="851"/>
                      </a:lnTo>
                      <a:lnTo>
                        <a:pt x="34" y="853"/>
                      </a:lnTo>
                      <a:lnTo>
                        <a:pt x="36" y="855"/>
                      </a:lnTo>
                      <a:lnTo>
                        <a:pt x="36" y="858"/>
                      </a:lnTo>
                      <a:lnTo>
                        <a:pt x="34" y="860"/>
                      </a:lnTo>
                      <a:lnTo>
                        <a:pt x="34" y="867"/>
                      </a:lnTo>
                      <a:lnTo>
                        <a:pt x="31" y="867"/>
                      </a:lnTo>
                      <a:lnTo>
                        <a:pt x="29" y="867"/>
                      </a:lnTo>
                      <a:lnTo>
                        <a:pt x="26" y="870"/>
                      </a:lnTo>
                      <a:lnTo>
                        <a:pt x="24" y="870"/>
                      </a:lnTo>
                      <a:lnTo>
                        <a:pt x="24" y="872"/>
                      </a:lnTo>
                      <a:lnTo>
                        <a:pt x="22" y="872"/>
                      </a:lnTo>
                      <a:lnTo>
                        <a:pt x="22" y="875"/>
                      </a:lnTo>
                      <a:lnTo>
                        <a:pt x="17" y="875"/>
                      </a:lnTo>
                      <a:lnTo>
                        <a:pt x="17" y="877"/>
                      </a:lnTo>
                      <a:lnTo>
                        <a:pt x="17" y="882"/>
                      </a:lnTo>
                      <a:lnTo>
                        <a:pt x="17" y="884"/>
                      </a:lnTo>
                      <a:lnTo>
                        <a:pt x="19" y="889"/>
                      </a:lnTo>
                      <a:lnTo>
                        <a:pt x="22" y="889"/>
                      </a:lnTo>
                      <a:lnTo>
                        <a:pt x="22" y="891"/>
                      </a:lnTo>
                      <a:lnTo>
                        <a:pt x="24" y="891"/>
                      </a:lnTo>
                      <a:lnTo>
                        <a:pt x="26" y="891"/>
                      </a:lnTo>
                      <a:lnTo>
                        <a:pt x="26" y="894"/>
                      </a:lnTo>
                      <a:lnTo>
                        <a:pt x="29" y="894"/>
                      </a:lnTo>
                      <a:lnTo>
                        <a:pt x="31" y="894"/>
                      </a:lnTo>
                      <a:lnTo>
                        <a:pt x="31" y="891"/>
                      </a:lnTo>
                      <a:lnTo>
                        <a:pt x="36" y="891"/>
                      </a:lnTo>
                      <a:lnTo>
                        <a:pt x="36" y="894"/>
                      </a:lnTo>
                      <a:lnTo>
                        <a:pt x="41" y="896"/>
                      </a:lnTo>
                      <a:lnTo>
                        <a:pt x="41" y="894"/>
                      </a:lnTo>
                      <a:lnTo>
                        <a:pt x="43" y="891"/>
                      </a:lnTo>
                      <a:lnTo>
                        <a:pt x="46" y="889"/>
                      </a:lnTo>
                      <a:lnTo>
                        <a:pt x="48" y="889"/>
                      </a:lnTo>
                      <a:lnTo>
                        <a:pt x="50" y="886"/>
                      </a:lnTo>
                      <a:lnTo>
                        <a:pt x="53" y="886"/>
                      </a:lnTo>
                      <a:lnTo>
                        <a:pt x="53" y="889"/>
                      </a:lnTo>
                      <a:lnTo>
                        <a:pt x="55" y="891"/>
                      </a:lnTo>
                      <a:lnTo>
                        <a:pt x="57" y="896"/>
                      </a:lnTo>
                      <a:lnTo>
                        <a:pt x="57" y="894"/>
                      </a:lnTo>
                      <a:lnTo>
                        <a:pt x="60" y="891"/>
                      </a:lnTo>
                      <a:lnTo>
                        <a:pt x="60" y="889"/>
                      </a:lnTo>
                      <a:lnTo>
                        <a:pt x="62" y="889"/>
                      </a:lnTo>
                      <a:lnTo>
                        <a:pt x="69" y="886"/>
                      </a:lnTo>
                      <a:lnTo>
                        <a:pt x="69" y="889"/>
                      </a:lnTo>
                      <a:lnTo>
                        <a:pt x="72" y="889"/>
                      </a:lnTo>
                      <a:lnTo>
                        <a:pt x="74" y="889"/>
                      </a:lnTo>
                      <a:lnTo>
                        <a:pt x="79" y="886"/>
                      </a:lnTo>
                      <a:lnTo>
                        <a:pt x="81" y="886"/>
                      </a:lnTo>
                      <a:lnTo>
                        <a:pt x="84" y="884"/>
                      </a:lnTo>
                      <a:lnTo>
                        <a:pt x="86" y="884"/>
                      </a:lnTo>
                      <a:lnTo>
                        <a:pt x="88" y="882"/>
                      </a:lnTo>
                      <a:lnTo>
                        <a:pt x="88" y="879"/>
                      </a:lnTo>
                      <a:lnTo>
                        <a:pt x="88" y="877"/>
                      </a:lnTo>
                      <a:lnTo>
                        <a:pt x="86" y="875"/>
                      </a:lnTo>
                      <a:lnTo>
                        <a:pt x="88" y="870"/>
                      </a:lnTo>
                      <a:lnTo>
                        <a:pt x="93" y="865"/>
                      </a:lnTo>
                      <a:lnTo>
                        <a:pt x="103" y="860"/>
                      </a:lnTo>
                      <a:lnTo>
                        <a:pt x="105" y="860"/>
                      </a:lnTo>
                      <a:lnTo>
                        <a:pt x="108" y="858"/>
                      </a:lnTo>
                      <a:lnTo>
                        <a:pt x="110" y="858"/>
                      </a:lnTo>
                      <a:lnTo>
                        <a:pt x="115" y="858"/>
                      </a:lnTo>
                      <a:lnTo>
                        <a:pt x="117" y="858"/>
                      </a:lnTo>
                      <a:lnTo>
                        <a:pt x="115" y="855"/>
                      </a:lnTo>
                      <a:lnTo>
                        <a:pt x="117" y="855"/>
                      </a:lnTo>
                      <a:lnTo>
                        <a:pt x="119" y="853"/>
                      </a:lnTo>
                      <a:lnTo>
                        <a:pt x="122" y="851"/>
                      </a:lnTo>
                      <a:lnTo>
                        <a:pt x="124" y="848"/>
                      </a:lnTo>
                      <a:lnTo>
                        <a:pt x="129" y="851"/>
                      </a:lnTo>
                      <a:lnTo>
                        <a:pt x="131" y="851"/>
                      </a:lnTo>
                      <a:lnTo>
                        <a:pt x="134" y="848"/>
                      </a:lnTo>
                      <a:lnTo>
                        <a:pt x="134" y="846"/>
                      </a:lnTo>
                      <a:lnTo>
                        <a:pt x="136" y="846"/>
                      </a:lnTo>
                      <a:lnTo>
                        <a:pt x="134" y="846"/>
                      </a:lnTo>
                      <a:lnTo>
                        <a:pt x="134" y="844"/>
                      </a:lnTo>
                      <a:lnTo>
                        <a:pt x="139" y="839"/>
                      </a:lnTo>
                      <a:lnTo>
                        <a:pt x="141" y="836"/>
                      </a:lnTo>
                      <a:lnTo>
                        <a:pt x="143" y="836"/>
                      </a:lnTo>
                      <a:lnTo>
                        <a:pt x="150" y="834"/>
                      </a:lnTo>
                      <a:lnTo>
                        <a:pt x="153" y="834"/>
                      </a:lnTo>
                      <a:lnTo>
                        <a:pt x="155" y="834"/>
                      </a:lnTo>
                      <a:lnTo>
                        <a:pt x="155" y="832"/>
                      </a:lnTo>
                      <a:lnTo>
                        <a:pt x="158" y="832"/>
                      </a:lnTo>
                      <a:lnTo>
                        <a:pt x="158" y="829"/>
                      </a:lnTo>
                      <a:lnTo>
                        <a:pt x="160" y="829"/>
                      </a:lnTo>
                      <a:lnTo>
                        <a:pt x="165" y="824"/>
                      </a:lnTo>
                      <a:lnTo>
                        <a:pt x="170" y="827"/>
                      </a:lnTo>
                      <a:lnTo>
                        <a:pt x="172" y="827"/>
                      </a:lnTo>
                      <a:lnTo>
                        <a:pt x="174" y="829"/>
                      </a:lnTo>
                      <a:lnTo>
                        <a:pt x="177" y="832"/>
                      </a:lnTo>
                      <a:lnTo>
                        <a:pt x="179" y="834"/>
                      </a:lnTo>
                      <a:lnTo>
                        <a:pt x="181" y="834"/>
                      </a:lnTo>
                      <a:lnTo>
                        <a:pt x="184" y="836"/>
                      </a:lnTo>
                      <a:lnTo>
                        <a:pt x="181" y="839"/>
                      </a:lnTo>
                      <a:lnTo>
                        <a:pt x="184" y="841"/>
                      </a:lnTo>
                      <a:lnTo>
                        <a:pt x="189" y="841"/>
                      </a:lnTo>
                      <a:lnTo>
                        <a:pt x="191" y="839"/>
                      </a:lnTo>
                      <a:lnTo>
                        <a:pt x="191" y="841"/>
                      </a:lnTo>
                      <a:lnTo>
                        <a:pt x="189" y="844"/>
                      </a:lnTo>
                      <a:lnTo>
                        <a:pt x="189" y="846"/>
                      </a:lnTo>
                      <a:lnTo>
                        <a:pt x="191" y="846"/>
                      </a:lnTo>
                      <a:lnTo>
                        <a:pt x="191" y="848"/>
                      </a:lnTo>
                      <a:lnTo>
                        <a:pt x="193" y="848"/>
                      </a:lnTo>
                      <a:lnTo>
                        <a:pt x="196" y="848"/>
                      </a:lnTo>
                      <a:lnTo>
                        <a:pt x="196" y="851"/>
                      </a:lnTo>
                      <a:lnTo>
                        <a:pt x="198" y="851"/>
                      </a:lnTo>
                      <a:lnTo>
                        <a:pt x="198" y="853"/>
                      </a:lnTo>
                      <a:lnTo>
                        <a:pt x="201" y="851"/>
                      </a:lnTo>
                      <a:lnTo>
                        <a:pt x="201" y="853"/>
                      </a:lnTo>
                      <a:lnTo>
                        <a:pt x="203" y="853"/>
                      </a:lnTo>
                      <a:lnTo>
                        <a:pt x="201" y="853"/>
                      </a:lnTo>
                      <a:lnTo>
                        <a:pt x="201" y="855"/>
                      </a:lnTo>
                      <a:lnTo>
                        <a:pt x="198" y="855"/>
                      </a:lnTo>
                      <a:lnTo>
                        <a:pt x="201" y="855"/>
                      </a:lnTo>
                      <a:lnTo>
                        <a:pt x="201" y="858"/>
                      </a:lnTo>
                      <a:lnTo>
                        <a:pt x="198" y="858"/>
                      </a:lnTo>
                      <a:lnTo>
                        <a:pt x="198" y="860"/>
                      </a:lnTo>
                      <a:lnTo>
                        <a:pt x="198" y="863"/>
                      </a:lnTo>
                      <a:lnTo>
                        <a:pt x="198" y="865"/>
                      </a:lnTo>
                      <a:lnTo>
                        <a:pt x="196" y="865"/>
                      </a:lnTo>
                      <a:lnTo>
                        <a:pt x="193" y="865"/>
                      </a:lnTo>
                      <a:lnTo>
                        <a:pt x="201" y="867"/>
                      </a:lnTo>
                      <a:lnTo>
                        <a:pt x="205" y="870"/>
                      </a:lnTo>
                      <a:lnTo>
                        <a:pt x="208" y="870"/>
                      </a:lnTo>
                      <a:lnTo>
                        <a:pt x="210" y="872"/>
                      </a:lnTo>
                      <a:lnTo>
                        <a:pt x="215" y="872"/>
                      </a:lnTo>
                      <a:lnTo>
                        <a:pt x="212" y="877"/>
                      </a:lnTo>
                      <a:lnTo>
                        <a:pt x="212" y="879"/>
                      </a:lnTo>
                      <a:lnTo>
                        <a:pt x="215" y="879"/>
                      </a:lnTo>
                      <a:lnTo>
                        <a:pt x="215" y="882"/>
                      </a:lnTo>
                      <a:lnTo>
                        <a:pt x="220" y="884"/>
                      </a:lnTo>
                      <a:lnTo>
                        <a:pt x="222" y="884"/>
                      </a:lnTo>
                      <a:lnTo>
                        <a:pt x="222" y="886"/>
                      </a:lnTo>
                      <a:lnTo>
                        <a:pt x="224" y="886"/>
                      </a:lnTo>
                      <a:lnTo>
                        <a:pt x="229" y="889"/>
                      </a:lnTo>
                      <a:lnTo>
                        <a:pt x="232" y="889"/>
                      </a:lnTo>
                      <a:lnTo>
                        <a:pt x="236" y="889"/>
                      </a:lnTo>
                      <a:lnTo>
                        <a:pt x="236" y="891"/>
                      </a:lnTo>
                      <a:lnTo>
                        <a:pt x="236" y="889"/>
                      </a:lnTo>
                      <a:lnTo>
                        <a:pt x="239" y="886"/>
                      </a:lnTo>
                      <a:lnTo>
                        <a:pt x="241" y="882"/>
                      </a:lnTo>
                      <a:lnTo>
                        <a:pt x="241" y="879"/>
                      </a:lnTo>
                      <a:lnTo>
                        <a:pt x="243" y="877"/>
                      </a:lnTo>
                      <a:lnTo>
                        <a:pt x="246" y="877"/>
                      </a:lnTo>
                      <a:lnTo>
                        <a:pt x="248" y="875"/>
                      </a:lnTo>
                      <a:lnTo>
                        <a:pt x="251" y="875"/>
                      </a:lnTo>
                      <a:lnTo>
                        <a:pt x="251" y="872"/>
                      </a:lnTo>
                      <a:lnTo>
                        <a:pt x="251" y="875"/>
                      </a:lnTo>
                      <a:lnTo>
                        <a:pt x="251" y="872"/>
                      </a:lnTo>
                      <a:lnTo>
                        <a:pt x="251" y="875"/>
                      </a:lnTo>
                      <a:lnTo>
                        <a:pt x="253" y="877"/>
                      </a:lnTo>
                      <a:lnTo>
                        <a:pt x="258" y="872"/>
                      </a:lnTo>
                      <a:lnTo>
                        <a:pt x="258" y="870"/>
                      </a:lnTo>
                      <a:lnTo>
                        <a:pt x="260" y="870"/>
                      </a:lnTo>
                      <a:lnTo>
                        <a:pt x="263" y="870"/>
                      </a:lnTo>
                      <a:lnTo>
                        <a:pt x="265" y="867"/>
                      </a:lnTo>
                      <a:lnTo>
                        <a:pt x="265" y="870"/>
                      </a:lnTo>
                      <a:lnTo>
                        <a:pt x="267" y="882"/>
                      </a:lnTo>
                      <a:lnTo>
                        <a:pt x="265" y="882"/>
                      </a:lnTo>
                      <a:lnTo>
                        <a:pt x="265" y="884"/>
                      </a:lnTo>
                      <a:lnTo>
                        <a:pt x="263" y="886"/>
                      </a:lnTo>
                      <a:lnTo>
                        <a:pt x="265" y="889"/>
                      </a:lnTo>
                      <a:lnTo>
                        <a:pt x="272" y="891"/>
                      </a:lnTo>
                      <a:lnTo>
                        <a:pt x="277" y="889"/>
                      </a:lnTo>
                      <a:lnTo>
                        <a:pt x="277" y="886"/>
                      </a:lnTo>
                      <a:lnTo>
                        <a:pt x="279" y="889"/>
                      </a:lnTo>
                      <a:lnTo>
                        <a:pt x="282" y="889"/>
                      </a:lnTo>
                      <a:lnTo>
                        <a:pt x="286" y="889"/>
                      </a:lnTo>
                      <a:lnTo>
                        <a:pt x="289" y="889"/>
                      </a:lnTo>
                      <a:lnTo>
                        <a:pt x="291" y="891"/>
                      </a:lnTo>
                      <a:lnTo>
                        <a:pt x="296" y="896"/>
                      </a:lnTo>
                      <a:lnTo>
                        <a:pt x="296" y="898"/>
                      </a:lnTo>
                      <a:lnTo>
                        <a:pt x="298" y="901"/>
                      </a:lnTo>
                      <a:lnTo>
                        <a:pt x="303" y="903"/>
                      </a:lnTo>
                      <a:lnTo>
                        <a:pt x="305" y="905"/>
                      </a:lnTo>
                      <a:lnTo>
                        <a:pt x="305" y="910"/>
                      </a:lnTo>
                      <a:lnTo>
                        <a:pt x="308" y="910"/>
                      </a:lnTo>
                      <a:lnTo>
                        <a:pt x="310" y="913"/>
                      </a:lnTo>
                      <a:lnTo>
                        <a:pt x="315" y="915"/>
                      </a:lnTo>
                      <a:lnTo>
                        <a:pt x="317" y="915"/>
                      </a:lnTo>
                      <a:lnTo>
                        <a:pt x="320" y="917"/>
                      </a:lnTo>
                      <a:lnTo>
                        <a:pt x="322" y="917"/>
                      </a:lnTo>
                      <a:lnTo>
                        <a:pt x="325" y="917"/>
                      </a:lnTo>
                      <a:lnTo>
                        <a:pt x="327" y="917"/>
                      </a:lnTo>
                      <a:lnTo>
                        <a:pt x="329" y="917"/>
                      </a:lnTo>
                      <a:lnTo>
                        <a:pt x="332" y="917"/>
                      </a:lnTo>
                      <a:lnTo>
                        <a:pt x="334" y="915"/>
                      </a:lnTo>
                      <a:lnTo>
                        <a:pt x="339" y="915"/>
                      </a:lnTo>
                      <a:lnTo>
                        <a:pt x="339" y="910"/>
                      </a:lnTo>
                      <a:lnTo>
                        <a:pt x="344" y="910"/>
                      </a:lnTo>
                      <a:lnTo>
                        <a:pt x="346" y="908"/>
                      </a:lnTo>
                      <a:lnTo>
                        <a:pt x="348" y="903"/>
                      </a:lnTo>
                      <a:lnTo>
                        <a:pt x="353" y="901"/>
                      </a:lnTo>
                      <a:lnTo>
                        <a:pt x="356" y="903"/>
                      </a:lnTo>
                      <a:lnTo>
                        <a:pt x="360" y="901"/>
                      </a:lnTo>
                      <a:lnTo>
                        <a:pt x="363" y="901"/>
                      </a:lnTo>
                      <a:lnTo>
                        <a:pt x="365" y="898"/>
                      </a:lnTo>
                      <a:lnTo>
                        <a:pt x="367" y="898"/>
                      </a:lnTo>
                      <a:lnTo>
                        <a:pt x="365" y="908"/>
                      </a:lnTo>
                      <a:lnTo>
                        <a:pt x="365" y="910"/>
                      </a:lnTo>
                      <a:lnTo>
                        <a:pt x="363" y="910"/>
                      </a:lnTo>
                      <a:lnTo>
                        <a:pt x="363" y="913"/>
                      </a:lnTo>
                      <a:lnTo>
                        <a:pt x="363" y="915"/>
                      </a:lnTo>
                      <a:lnTo>
                        <a:pt x="363" y="917"/>
                      </a:lnTo>
                      <a:lnTo>
                        <a:pt x="363" y="920"/>
                      </a:lnTo>
                      <a:lnTo>
                        <a:pt x="363" y="922"/>
                      </a:lnTo>
                      <a:lnTo>
                        <a:pt x="363" y="925"/>
                      </a:lnTo>
                      <a:lnTo>
                        <a:pt x="363" y="929"/>
                      </a:lnTo>
                      <a:lnTo>
                        <a:pt x="363" y="932"/>
                      </a:lnTo>
                      <a:lnTo>
                        <a:pt x="365" y="932"/>
                      </a:lnTo>
                      <a:lnTo>
                        <a:pt x="365" y="934"/>
                      </a:lnTo>
                      <a:lnTo>
                        <a:pt x="367" y="939"/>
                      </a:lnTo>
                      <a:lnTo>
                        <a:pt x="367" y="941"/>
                      </a:lnTo>
                      <a:lnTo>
                        <a:pt x="370" y="941"/>
                      </a:lnTo>
                      <a:lnTo>
                        <a:pt x="370" y="944"/>
                      </a:lnTo>
                      <a:lnTo>
                        <a:pt x="372" y="946"/>
                      </a:lnTo>
                      <a:lnTo>
                        <a:pt x="375" y="946"/>
                      </a:lnTo>
                      <a:lnTo>
                        <a:pt x="377" y="946"/>
                      </a:lnTo>
                      <a:lnTo>
                        <a:pt x="382" y="946"/>
                      </a:lnTo>
                      <a:lnTo>
                        <a:pt x="384" y="946"/>
                      </a:lnTo>
                      <a:lnTo>
                        <a:pt x="387" y="946"/>
                      </a:lnTo>
                      <a:lnTo>
                        <a:pt x="396" y="946"/>
                      </a:lnTo>
                      <a:lnTo>
                        <a:pt x="398" y="946"/>
                      </a:lnTo>
                      <a:lnTo>
                        <a:pt x="398" y="951"/>
                      </a:lnTo>
                      <a:lnTo>
                        <a:pt x="398" y="953"/>
                      </a:lnTo>
                      <a:lnTo>
                        <a:pt x="401" y="953"/>
                      </a:lnTo>
                      <a:lnTo>
                        <a:pt x="403" y="953"/>
                      </a:lnTo>
                      <a:lnTo>
                        <a:pt x="408" y="953"/>
                      </a:lnTo>
                      <a:lnTo>
                        <a:pt x="410" y="951"/>
                      </a:lnTo>
                      <a:lnTo>
                        <a:pt x="413" y="953"/>
                      </a:lnTo>
                      <a:lnTo>
                        <a:pt x="415" y="951"/>
                      </a:lnTo>
                      <a:lnTo>
                        <a:pt x="418" y="948"/>
                      </a:lnTo>
                      <a:lnTo>
                        <a:pt x="422" y="944"/>
                      </a:lnTo>
                      <a:lnTo>
                        <a:pt x="425" y="941"/>
                      </a:lnTo>
                      <a:lnTo>
                        <a:pt x="425" y="944"/>
                      </a:lnTo>
                      <a:lnTo>
                        <a:pt x="427" y="944"/>
                      </a:lnTo>
                      <a:lnTo>
                        <a:pt x="427" y="941"/>
                      </a:lnTo>
                      <a:lnTo>
                        <a:pt x="427" y="939"/>
                      </a:lnTo>
                      <a:lnTo>
                        <a:pt x="430" y="939"/>
                      </a:lnTo>
                      <a:lnTo>
                        <a:pt x="430" y="936"/>
                      </a:lnTo>
                      <a:lnTo>
                        <a:pt x="432" y="934"/>
                      </a:lnTo>
                      <a:lnTo>
                        <a:pt x="434" y="934"/>
                      </a:lnTo>
                      <a:lnTo>
                        <a:pt x="437" y="934"/>
                      </a:lnTo>
                      <a:lnTo>
                        <a:pt x="439" y="932"/>
                      </a:lnTo>
                      <a:lnTo>
                        <a:pt x="444" y="932"/>
                      </a:lnTo>
                      <a:lnTo>
                        <a:pt x="444" y="936"/>
                      </a:lnTo>
                      <a:lnTo>
                        <a:pt x="446" y="941"/>
                      </a:lnTo>
                      <a:lnTo>
                        <a:pt x="446" y="944"/>
                      </a:lnTo>
                      <a:lnTo>
                        <a:pt x="444" y="946"/>
                      </a:lnTo>
                      <a:lnTo>
                        <a:pt x="446" y="946"/>
                      </a:lnTo>
                      <a:lnTo>
                        <a:pt x="449" y="946"/>
                      </a:lnTo>
                      <a:lnTo>
                        <a:pt x="451" y="946"/>
                      </a:lnTo>
                      <a:lnTo>
                        <a:pt x="453" y="944"/>
                      </a:lnTo>
                      <a:lnTo>
                        <a:pt x="456" y="944"/>
                      </a:lnTo>
                      <a:lnTo>
                        <a:pt x="458" y="944"/>
                      </a:lnTo>
                      <a:lnTo>
                        <a:pt x="456" y="944"/>
                      </a:lnTo>
                      <a:lnTo>
                        <a:pt x="458" y="944"/>
                      </a:lnTo>
                      <a:lnTo>
                        <a:pt x="456" y="941"/>
                      </a:lnTo>
                      <a:lnTo>
                        <a:pt x="458" y="941"/>
                      </a:lnTo>
                      <a:lnTo>
                        <a:pt x="458" y="939"/>
                      </a:lnTo>
                      <a:lnTo>
                        <a:pt x="461" y="941"/>
                      </a:lnTo>
                      <a:lnTo>
                        <a:pt x="465" y="939"/>
                      </a:lnTo>
                      <a:lnTo>
                        <a:pt x="465" y="934"/>
                      </a:lnTo>
                      <a:lnTo>
                        <a:pt x="465" y="932"/>
                      </a:lnTo>
                      <a:lnTo>
                        <a:pt x="465" y="929"/>
                      </a:lnTo>
                      <a:lnTo>
                        <a:pt x="468" y="927"/>
                      </a:lnTo>
                      <a:lnTo>
                        <a:pt x="472" y="925"/>
                      </a:lnTo>
                      <a:lnTo>
                        <a:pt x="475" y="925"/>
                      </a:lnTo>
                      <a:lnTo>
                        <a:pt x="477" y="922"/>
                      </a:lnTo>
                      <a:lnTo>
                        <a:pt x="480" y="920"/>
                      </a:lnTo>
                      <a:lnTo>
                        <a:pt x="482" y="917"/>
                      </a:lnTo>
                      <a:lnTo>
                        <a:pt x="484" y="917"/>
                      </a:lnTo>
                      <a:lnTo>
                        <a:pt x="487" y="917"/>
                      </a:lnTo>
                      <a:lnTo>
                        <a:pt x="489" y="913"/>
                      </a:lnTo>
                      <a:lnTo>
                        <a:pt x="492" y="910"/>
                      </a:lnTo>
                      <a:lnTo>
                        <a:pt x="492" y="908"/>
                      </a:lnTo>
                      <a:lnTo>
                        <a:pt x="492" y="905"/>
                      </a:lnTo>
                      <a:lnTo>
                        <a:pt x="489" y="903"/>
                      </a:lnTo>
                      <a:lnTo>
                        <a:pt x="492" y="903"/>
                      </a:lnTo>
                      <a:lnTo>
                        <a:pt x="492" y="901"/>
                      </a:lnTo>
                      <a:lnTo>
                        <a:pt x="494" y="898"/>
                      </a:lnTo>
                      <a:lnTo>
                        <a:pt x="499" y="901"/>
                      </a:lnTo>
                      <a:lnTo>
                        <a:pt x="503" y="903"/>
                      </a:lnTo>
                      <a:lnTo>
                        <a:pt x="506" y="903"/>
                      </a:lnTo>
                      <a:lnTo>
                        <a:pt x="508" y="898"/>
                      </a:lnTo>
                      <a:lnTo>
                        <a:pt x="511" y="901"/>
                      </a:lnTo>
                      <a:lnTo>
                        <a:pt x="511" y="898"/>
                      </a:lnTo>
                      <a:lnTo>
                        <a:pt x="515" y="898"/>
                      </a:lnTo>
                      <a:lnTo>
                        <a:pt x="515" y="896"/>
                      </a:lnTo>
                      <a:lnTo>
                        <a:pt x="518" y="896"/>
                      </a:lnTo>
                      <a:lnTo>
                        <a:pt x="518" y="901"/>
                      </a:lnTo>
                      <a:lnTo>
                        <a:pt x="518" y="903"/>
                      </a:lnTo>
                      <a:lnTo>
                        <a:pt x="518" y="905"/>
                      </a:lnTo>
                      <a:lnTo>
                        <a:pt x="520" y="905"/>
                      </a:lnTo>
                      <a:lnTo>
                        <a:pt x="518" y="910"/>
                      </a:lnTo>
                      <a:lnTo>
                        <a:pt x="520" y="910"/>
                      </a:lnTo>
                      <a:lnTo>
                        <a:pt x="520" y="913"/>
                      </a:lnTo>
                      <a:lnTo>
                        <a:pt x="520" y="915"/>
                      </a:lnTo>
                      <a:lnTo>
                        <a:pt x="520" y="917"/>
                      </a:lnTo>
                      <a:lnTo>
                        <a:pt x="523" y="920"/>
                      </a:lnTo>
                      <a:lnTo>
                        <a:pt x="523" y="917"/>
                      </a:lnTo>
                      <a:lnTo>
                        <a:pt x="525" y="920"/>
                      </a:lnTo>
                      <a:lnTo>
                        <a:pt x="527" y="922"/>
                      </a:lnTo>
                      <a:lnTo>
                        <a:pt x="532" y="922"/>
                      </a:lnTo>
                      <a:lnTo>
                        <a:pt x="537" y="922"/>
                      </a:lnTo>
                      <a:lnTo>
                        <a:pt x="537" y="920"/>
                      </a:lnTo>
                      <a:lnTo>
                        <a:pt x="539" y="920"/>
                      </a:lnTo>
                      <a:lnTo>
                        <a:pt x="542" y="917"/>
                      </a:lnTo>
                      <a:lnTo>
                        <a:pt x="544" y="917"/>
                      </a:lnTo>
                      <a:lnTo>
                        <a:pt x="546" y="917"/>
                      </a:lnTo>
                      <a:lnTo>
                        <a:pt x="549" y="917"/>
                      </a:lnTo>
                      <a:lnTo>
                        <a:pt x="549" y="915"/>
                      </a:lnTo>
                      <a:lnTo>
                        <a:pt x="549" y="913"/>
                      </a:lnTo>
                      <a:lnTo>
                        <a:pt x="549" y="910"/>
                      </a:lnTo>
                      <a:lnTo>
                        <a:pt x="546" y="905"/>
                      </a:lnTo>
                      <a:lnTo>
                        <a:pt x="551" y="903"/>
                      </a:lnTo>
                      <a:lnTo>
                        <a:pt x="551" y="898"/>
                      </a:lnTo>
                      <a:lnTo>
                        <a:pt x="554" y="898"/>
                      </a:lnTo>
                      <a:lnTo>
                        <a:pt x="554" y="896"/>
                      </a:lnTo>
                      <a:lnTo>
                        <a:pt x="556" y="896"/>
                      </a:lnTo>
                      <a:lnTo>
                        <a:pt x="556" y="894"/>
                      </a:lnTo>
                      <a:lnTo>
                        <a:pt x="556" y="889"/>
                      </a:lnTo>
                      <a:lnTo>
                        <a:pt x="554" y="884"/>
                      </a:lnTo>
                      <a:lnTo>
                        <a:pt x="554" y="882"/>
                      </a:lnTo>
                      <a:lnTo>
                        <a:pt x="554" y="879"/>
                      </a:lnTo>
                      <a:lnTo>
                        <a:pt x="556" y="879"/>
                      </a:lnTo>
                      <a:lnTo>
                        <a:pt x="558" y="879"/>
                      </a:lnTo>
                      <a:lnTo>
                        <a:pt x="558" y="882"/>
                      </a:lnTo>
                      <a:lnTo>
                        <a:pt x="561" y="884"/>
                      </a:lnTo>
                      <a:lnTo>
                        <a:pt x="561" y="886"/>
                      </a:lnTo>
                      <a:lnTo>
                        <a:pt x="563" y="889"/>
                      </a:lnTo>
                      <a:lnTo>
                        <a:pt x="565" y="886"/>
                      </a:lnTo>
                      <a:lnTo>
                        <a:pt x="568" y="886"/>
                      </a:lnTo>
                      <a:lnTo>
                        <a:pt x="573" y="886"/>
                      </a:lnTo>
                      <a:lnTo>
                        <a:pt x="575" y="886"/>
                      </a:lnTo>
                      <a:lnTo>
                        <a:pt x="575" y="882"/>
                      </a:lnTo>
                      <a:lnTo>
                        <a:pt x="573" y="879"/>
                      </a:lnTo>
                      <a:lnTo>
                        <a:pt x="575" y="879"/>
                      </a:lnTo>
                      <a:lnTo>
                        <a:pt x="575" y="877"/>
                      </a:lnTo>
                      <a:lnTo>
                        <a:pt x="577" y="877"/>
                      </a:lnTo>
                      <a:lnTo>
                        <a:pt x="577" y="875"/>
                      </a:lnTo>
                      <a:lnTo>
                        <a:pt x="577" y="867"/>
                      </a:lnTo>
                      <a:lnTo>
                        <a:pt x="577" y="865"/>
                      </a:lnTo>
                      <a:lnTo>
                        <a:pt x="580" y="865"/>
                      </a:lnTo>
                      <a:lnTo>
                        <a:pt x="580" y="863"/>
                      </a:lnTo>
                      <a:lnTo>
                        <a:pt x="582" y="860"/>
                      </a:lnTo>
                      <a:lnTo>
                        <a:pt x="585" y="860"/>
                      </a:lnTo>
                      <a:lnTo>
                        <a:pt x="587" y="860"/>
                      </a:lnTo>
                      <a:lnTo>
                        <a:pt x="592" y="860"/>
                      </a:lnTo>
                      <a:lnTo>
                        <a:pt x="596" y="860"/>
                      </a:lnTo>
                      <a:lnTo>
                        <a:pt x="599" y="858"/>
                      </a:lnTo>
                      <a:lnTo>
                        <a:pt x="604" y="860"/>
                      </a:lnTo>
                      <a:lnTo>
                        <a:pt x="606" y="860"/>
                      </a:lnTo>
                      <a:lnTo>
                        <a:pt x="604" y="858"/>
                      </a:lnTo>
                      <a:lnTo>
                        <a:pt x="604" y="855"/>
                      </a:lnTo>
                      <a:lnTo>
                        <a:pt x="604" y="853"/>
                      </a:lnTo>
                      <a:lnTo>
                        <a:pt x="601" y="853"/>
                      </a:lnTo>
                      <a:lnTo>
                        <a:pt x="601" y="851"/>
                      </a:lnTo>
                      <a:lnTo>
                        <a:pt x="604" y="851"/>
                      </a:lnTo>
                      <a:lnTo>
                        <a:pt x="604" y="848"/>
                      </a:lnTo>
                      <a:lnTo>
                        <a:pt x="606" y="848"/>
                      </a:lnTo>
                      <a:lnTo>
                        <a:pt x="606" y="846"/>
                      </a:lnTo>
                      <a:lnTo>
                        <a:pt x="604" y="846"/>
                      </a:lnTo>
                      <a:lnTo>
                        <a:pt x="604" y="844"/>
                      </a:lnTo>
                      <a:lnTo>
                        <a:pt x="606" y="846"/>
                      </a:lnTo>
                      <a:lnTo>
                        <a:pt x="606" y="844"/>
                      </a:lnTo>
                      <a:lnTo>
                        <a:pt x="606" y="841"/>
                      </a:lnTo>
                      <a:lnTo>
                        <a:pt x="606" y="839"/>
                      </a:lnTo>
                      <a:lnTo>
                        <a:pt x="606" y="832"/>
                      </a:lnTo>
                      <a:lnTo>
                        <a:pt x="604" y="832"/>
                      </a:lnTo>
                      <a:lnTo>
                        <a:pt x="604" y="829"/>
                      </a:lnTo>
                      <a:lnTo>
                        <a:pt x="606" y="827"/>
                      </a:lnTo>
                      <a:lnTo>
                        <a:pt x="606" y="822"/>
                      </a:lnTo>
                      <a:lnTo>
                        <a:pt x="604" y="822"/>
                      </a:lnTo>
                      <a:lnTo>
                        <a:pt x="606" y="820"/>
                      </a:lnTo>
                      <a:lnTo>
                        <a:pt x="606" y="817"/>
                      </a:lnTo>
                      <a:lnTo>
                        <a:pt x="608" y="815"/>
                      </a:lnTo>
                      <a:lnTo>
                        <a:pt x="613" y="813"/>
                      </a:lnTo>
                      <a:lnTo>
                        <a:pt x="616" y="808"/>
                      </a:lnTo>
                      <a:lnTo>
                        <a:pt x="616" y="805"/>
                      </a:lnTo>
                      <a:lnTo>
                        <a:pt x="616" y="803"/>
                      </a:lnTo>
                      <a:lnTo>
                        <a:pt x="616" y="801"/>
                      </a:lnTo>
                      <a:lnTo>
                        <a:pt x="613" y="801"/>
                      </a:lnTo>
                      <a:lnTo>
                        <a:pt x="613" y="796"/>
                      </a:lnTo>
                      <a:lnTo>
                        <a:pt x="613" y="793"/>
                      </a:lnTo>
                      <a:lnTo>
                        <a:pt x="616" y="793"/>
                      </a:lnTo>
                      <a:lnTo>
                        <a:pt x="618" y="793"/>
                      </a:lnTo>
                      <a:lnTo>
                        <a:pt x="618" y="796"/>
                      </a:lnTo>
                      <a:lnTo>
                        <a:pt x="620" y="801"/>
                      </a:lnTo>
                      <a:lnTo>
                        <a:pt x="625" y="803"/>
                      </a:lnTo>
                      <a:lnTo>
                        <a:pt x="630" y="801"/>
                      </a:lnTo>
                      <a:lnTo>
                        <a:pt x="637" y="798"/>
                      </a:lnTo>
                      <a:lnTo>
                        <a:pt x="639" y="798"/>
                      </a:lnTo>
                      <a:lnTo>
                        <a:pt x="644" y="796"/>
                      </a:lnTo>
                      <a:lnTo>
                        <a:pt x="642" y="796"/>
                      </a:lnTo>
                      <a:lnTo>
                        <a:pt x="639" y="793"/>
                      </a:lnTo>
                      <a:lnTo>
                        <a:pt x="642" y="793"/>
                      </a:lnTo>
                      <a:lnTo>
                        <a:pt x="639" y="791"/>
                      </a:lnTo>
                      <a:lnTo>
                        <a:pt x="642" y="791"/>
                      </a:lnTo>
                      <a:lnTo>
                        <a:pt x="642" y="789"/>
                      </a:lnTo>
                      <a:lnTo>
                        <a:pt x="642" y="786"/>
                      </a:lnTo>
                      <a:lnTo>
                        <a:pt x="642" y="784"/>
                      </a:lnTo>
                      <a:lnTo>
                        <a:pt x="639" y="782"/>
                      </a:lnTo>
                      <a:lnTo>
                        <a:pt x="642" y="779"/>
                      </a:lnTo>
                      <a:lnTo>
                        <a:pt x="642" y="777"/>
                      </a:lnTo>
                      <a:lnTo>
                        <a:pt x="644" y="774"/>
                      </a:lnTo>
                      <a:lnTo>
                        <a:pt x="647" y="774"/>
                      </a:lnTo>
                      <a:lnTo>
                        <a:pt x="649" y="770"/>
                      </a:lnTo>
                      <a:lnTo>
                        <a:pt x="649" y="767"/>
                      </a:lnTo>
                      <a:lnTo>
                        <a:pt x="651" y="765"/>
                      </a:lnTo>
                      <a:lnTo>
                        <a:pt x="654" y="760"/>
                      </a:lnTo>
                      <a:lnTo>
                        <a:pt x="658" y="758"/>
                      </a:lnTo>
                      <a:lnTo>
                        <a:pt x="658" y="755"/>
                      </a:lnTo>
                      <a:lnTo>
                        <a:pt x="658" y="753"/>
                      </a:lnTo>
                      <a:lnTo>
                        <a:pt x="663" y="751"/>
                      </a:lnTo>
                      <a:lnTo>
                        <a:pt x="663" y="748"/>
                      </a:lnTo>
                      <a:lnTo>
                        <a:pt x="663" y="746"/>
                      </a:lnTo>
                      <a:lnTo>
                        <a:pt x="666" y="746"/>
                      </a:lnTo>
                      <a:lnTo>
                        <a:pt x="670" y="746"/>
                      </a:lnTo>
                      <a:lnTo>
                        <a:pt x="670" y="748"/>
                      </a:lnTo>
                      <a:lnTo>
                        <a:pt x="673" y="748"/>
                      </a:lnTo>
                      <a:lnTo>
                        <a:pt x="675" y="748"/>
                      </a:lnTo>
                      <a:lnTo>
                        <a:pt x="680" y="746"/>
                      </a:lnTo>
                      <a:lnTo>
                        <a:pt x="682" y="746"/>
                      </a:lnTo>
                      <a:lnTo>
                        <a:pt x="682" y="748"/>
                      </a:lnTo>
                      <a:lnTo>
                        <a:pt x="685" y="748"/>
                      </a:lnTo>
                      <a:lnTo>
                        <a:pt x="685" y="746"/>
                      </a:lnTo>
                      <a:lnTo>
                        <a:pt x="685" y="743"/>
                      </a:lnTo>
                      <a:lnTo>
                        <a:pt x="687" y="741"/>
                      </a:lnTo>
                      <a:lnTo>
                        <a:pt x="689" y="739"/>
                      </a:lnTo>
                      <a:lnTo>
                        <a:pt x="689" y="736"/>
                      </a:lnTo>
                      <a:lnTo>
                        <a:pt x="689" y="732"/>
                      </a:lnTo>
                      <a:lnTo>
                        <a:pt x="689" y="729"/>
                      </a:lnTo>
                      <a:lnTo>
                        <a:pt x="694" y="724"/>
                      </a:lnTo>
                      <a:lnTo>
                        <a:pt x="694" y="722"/>
                      </a:lnTo>
                      <a:lnTo>
                        <a:pt x="694" y="720"/>
                      </a:lnTo>
                      <a:lnTo>
                        <a:pt x="694" y="717"/>
                      </a:lnTo>
                      <a:lnTo>
                        <a:pt x="692" y="715"/>
                      </a:lnTo>
                      <a:lnTo>
                        <a:pt x="694" y="710"/>
                      </a:lnTo>
                      <a:lnTo>
                        <a:pt x="697" y="708"/>
                      </a:lnTo>
                      <a:lnTo>
                        <a:pt x="697" y="705"/>
                      </a:lnTo>
                      <a:lnTo>
                        <a:pt x="699" y="703"/>
                      </a:lnTo>
                      <a:lnTo>
                        <a:pt x="701" y="701"/>
                      </a:lnTo>
                      <a:lnTo>
                        <a:pt x="701" y="698"/>
                      </a:lnTo>
                      <a:lnTo>
                        <a:pt x="704" y="696"/>
                      </a:lnTo>
                      <a:lnTo>
                        <a:pt x="706" y="693"/>
                      </a:lnTo>
                      <a:lnTo>
                        <a:pt x="709" y="691"/>
                      </a:lnTo>
                      <a:lnTo>
                        <a:pt x="711" y="691"/>
                      </a:lnTo>
                      <a:lnTo>
                        <a:pt x="713" y="689"/>
                      </a:lnTo>
                      <a:lnTo>
                        <a:pt x="716" y="689"/>
                      </a:lnTo>
                      <a:lnTo>
                        <a:pt x="718" y="689"/>
                      </a:lnTo>
                      <a:lnTo>
                        <a:pt x="720" y="689"/>
                      </a:lnTo>
                      <a:lnTo>
                        <a:pt x="723" y="689"/>
                      </a:lnTo>
                      <a:lnTo>
                        <a:pt x="725" y="686"/>
                      </a:lnTo>
                      <a:lnTo>
                        <a:pt x="732" y="684"/>
                      </a:lnTo>
                      <a:lnTo>
                        <a:pt x="735" y="679"/>
                      </a:lnTo>
                      <a:lnTo>
                        <a:pt x="735" y="677"/>
                      </a:lnTo>
                      <a:lnTo>
                        <a:pt x="737" y="674"/>
                      </a:lnTo>
                      <a:lnTo>
                        <a:pt x="740" y="674"/>
                      </a:lnTo>
                      <a:lnTo>
                        <a:pt x="742" y="670"/>
                      </a:lnTo>
                      <a:lnTo>
                        <a:pt x="742" y="667"/>
                      </a:lnTo>
                      <a:lnTo>
                        <a:pt x="744" y="665"/>
                      </a:lnTo>
                      <a:lnTo>
                        <a:pt x="747" y="662"/>
                      </a:lnTo>
                      <a:lnTo>
                        <a:pt x="747" y="660"/>
                      </a:lnTo>
                      <a:lnTo>
                        <a:pt x="751" y="658"/>
                      </a:lnTo>
                      <a:lnTo>
                        <a:pt x="754" y="658"/>
                      </a:lnTo>
                      <a:lnTo>
                        <a:pt x="756" y="658"/>
                      </a:lnTo>
                      <a:lnTo>
                        <a:pt x="756" y="655"/>
                      </a:lnTo>
                      <a:lnTo>
                        <a:pt x="761" y="650"/>
                      </a:lnTo>
                      <a:lnTo>
                        <a:pt x="763" y="648"/>
                      </a:lnTo>
                      <a:lnTo>
                        <a:pt x="766" y="646"/>
                      </a:lnTo>
                      <a:lnTo>
                        <a:pt x="766" y="643"/>
                      </a:lnTo>
                      <a:lnTo>
                        <a:pt x="771" y="641"/>
                      </a:lnTo>
                      <a:lnTo>
                        <a:pt x="771" y="639"/>
                      </a:lnTo>
                      <a:lnTo>
                        <a:pt x="773" y="636"/>
                      </a:lnTo>
                      <a:lnTo>
                        <a:pt x="775" y="636"/>
                      </a:lnTo>
                      <a:lnTo>
                        <a:pt x="778" y="636"/>
                      </a:lnTo>
                      <a:lnTo>
                        <a:pt x="780" y="636"/>
                      </a:lnTo>
                      <a:lnTo>
                        <a:pt x="782" y="634"/>
                      </a:lnTo>
                      <a:lnTo>
                        <a:pt x="787" y="634"/>
                      </a:lnTo>
                      <a:lnTo>
                        <a:pt x="790" y="634"/>
                      </a:lnTo>
                      <a:lnTo>
                        <a:pt x="792" y="634"/>
                      </a:lnTo>
                      <a:lnTo>
                        <a:pt x="794" y="634"/>
                      </a:lnTo>
                      <a:lnTo>
                        <a:pt x="797" y="629"/>
                      </a:lnTo>
                      <a:lnTo>
                        <a:pt x="799" y="631"/>
                      </a:lnTo>
                      <a:lnTo>
                        <a:pt x="799" y="629"/>
                      </a:lnTo>
                      <a:lnTo>
                        <a:pt x="802" y="629"/>
                      </a:lnTo>
                      <a:lnTo>
                        <a:pt x="804" y="629"/>
                      </a:lnTo>
                      <a:lnTo>
                        <a:pt x="804" y="627"/>
                      </a:lnTo>
                      <a:lnTo>
                        <a:pt x="806" y="627"/>
                      </a:lnTo>
                      <a:lnTo>
                        <a:pt x="809" y="619"/>
                      </a:lnTo>
                      <a:lnTo>
                        <a:pt x="813" y="619"/>
                      </a:lnTo>
                      <a:lnTo>
                        <a:pt x="818" y="619"/>
                      </a:lnTo>
                      <a:lnTo>
                        <a:pt x="818" y="617"/>
                      </a:lnTo>
                      <a:lnTo>
                        <a:pt x="818" y="615"/>
                      </a:lnTo>
                      <a:lnTo>
                        <a:pt x="818" y="612"/>
                      </a:lnTo>
                      <a:lnTo>
                        <a:pt x="821" y="610"/>
                      </a:lnTo>
                      <a:lnTo>
                        <a:pt x="818" y="610"/>
                      </a:lnTo>
                      <a:lnTo>
                        <a:pt x="821" y="608"/>
                      </a:lnTo>
                      <a:lnTo>
                        <a:pt x="818" y="605"/>
                      </a:lnTo>
                      <a:lnTo>
                        <a:pt x="816" y="605"/>
                      </a:lnTo>
                      <a:lnTo>
                        <a:pt x="816" y="603"/>
                      </a:lnTo>
                      <a:lnTo>
                        <a:pt x="816" y="605"/>
                      </a:lnTo>
                      <a:lnTo>
                        <a:pt x="818" y="605"/>
                      </a:lnTo>
                      <a:lnTo>
                        <a:pt x="821" y="608"/>
                      </a:lnTo>
                      <a:lnTo>
                        <a:pt x="825" y="605"/>
                      </a:lnTo>
                      <a:lnTo>
                        <a:pt x="828" y="608"/>
                      </a:lnTo>
                      <a:lnTo>
                        <a:pt x="833" y="608"/>
                      </a:lnTo>
                      <a:lnTo>
                        <a:pt x="835" y="608"/>
                      </a:lnTo>
                      <a:lnTo>
                        <a:pt x="835" y="605"/>
                      </a:lnTo>
                      <a:lnTo>
                        <a:pt x="837" y="605"/>
                      </a:lnTo>
                      <a:lnTo>
                        <a:pt x="840" y="605"/>
                      </a:lnTo>
                      <a:lnTo>
                        <a:pt x="842" y="605"/>
                      </a:lnTo>
                      <a:lnTo>
                        <a:pt x="842" y="608"/>
                      </a:lnTo>
                      <a:lnTo>
                        <a:pt x="844" y="605"/>
                      </a:lnTo>
                      <a:lnTo>
                        <a:pt x="844" y="603"/>
                      </a:lnTo>
                      <a:lnTo>
                        <a:pt x="847" y="600"/>
                      </a:lnTo>
                      <a:lnTo>
                        <a:pt x="849" y="600"/>
                      </a:lnTo>
                      <a:lnTo>
                        <a:pt x="852" y="603"/>
                      </a:lnTo>
                      <a:lnTo>
                        <a:pt x="852" y="605"/>
                      </a:lnTo>
                      <a:lnTo>
                        <a:pt x="856" y="600"/>
                      </a:lnTo>
                      <a:lnTo>
                        <a:pt x="856" y="598"/>
                      </a:lnTo>
                      <a:lnTo>
                        <a:pt x="856" y="596"/>
                      </a:lnTo>
                      <a:lnTo>
                        <a:pt x="859" y="593"/>
                      </a:lnTo>
                      <a:lnTo>
                        <a:pt x="861" y="593"/>
                      </a:lnTo>
                      <a:lnTo>
                        <a:pt x="864" y="593"/>
                      </a:lnTo>
                      <a:lnTo>
                        <a:pt x="866" y="593"/>
                      </a:lnTo>
                      <a:lnTo>
                        <a:pt x="868" y="593"/>
                      </a:lnTo>
                      <a:lnTo>
                        <a:pt x="871" y="593"/>
                      </a:lnTo>
                      <a:lnTo>
                        <a:pt x="873" y="596"/>
                      </a:lnTo>
                      <a:lnTo>
                        <a:pt x="878" y="596"/>
                      </a:lnTo>
                      <a:lnTo>
                        <a:pt x="880" y="598"/>
                      </a:lnTo>
                      <a:lnTo>
                        <a:pt x="883" y="596"/>
                      </a:lnTo>
                      <a:lnTo>
                        <a:pt x="885" y="598"/>
                      </a:lnTo>
                      <a:lnTo>
                        <a:pt x="887" y="600"/>
                      </a:lnTo>
                      <a:lnTo>
                        <a:pt x="890" y="598"/>
                      </a:lnTo>
                      <a:lnTo>
                        <a:pt x="892" y="600"/>
                      </a:lnTo>
                      <a:lnTo>
                        <a:pt x="895" y="600"/>
                      </a:lnTo>
                      <a:lnTo>
                        <a:pt x="897" y="603"/>
                      </a:lnTo>
                      <a:lnTo>
                        <a:pt x="897" y="600"/>
                      </a:lnTo>
                      <a:lnTo>
                        <a:pt x="899" y="600"/>
                      </a:lnTo>
                      <a:lnTo>
                        <a:pt x="902" y="600"/>
                      </a:lnTo>
                      <a:lnTo>
                        <a:pt x="906" y="596"/>
                      </a:lnTo>
                      <a:lnTo>
                        <a:pt x="906" y="598"/>
                      </a:lnTo>
                      <a:lnTo>
                        <a:pt x="909" y="598"/>
                      </a:lnTo>
                      <a:lnTo>
                        <a:pt x="914" y="596"/>
                      </a:lnTo>
                      <a:lnTo>
                        <a:pt x="918" y="596"/>
                      </a:lnTo>
                      <a:lnTo>
                        <a:pt x="921" y="596"/>
                      </a:lnTo>
                      <a:lnTo>
                        <a:pt x="923" y="596"/>
                      </a:lnTo>
                      <a:lnTo>
                        <a:pt x="923" y="591"/>
                      </a:lnTo>
                      <a:lnTo>
                        <a:pt x="923" y="589"/>
                      </a:lnTo>
                      <a:lnTo>
                        <a:pt x="926" y="589"/>
                      </a:lnTo>
                      <a:lnTo>
                        <a:pt x="928" y="589"/>
                      </a:lnTo>
                      <a:lnTo>
                        <a:pt x="930" y="589"/>
                      </a:lnTo>
                      <a:lnTo>
                        <a:pt x="933" y="586"/>
                      </a:lnTo>
                      <a:lnTo>
                        <a:pt x="935" y="586"/>
                      </a:lnTo>
                      <a:lnTo>
                        <a:pt x="937" y="586"/>
                      </a:lnTo>
                      <a:lnTo>
                        <a:pt x="937" y="589"/>
                      </a:lnTo>
                      <a:lnTo>
                        <a:pt x="940" y="589"/>
                      </a:lnTo>
                      <a:lnTo>
                        <a:pt x="940" y="593"/>
                      </a:lnTo>
                      <a:lnTo>
                        <a:pt x="942" y="596"/>
                      </a:lnTo>
                      <a:lnTo>
                        <a:pt x="942" y="598"/>
                      </a:lnTo>
                      <a:lnTo>
                        <a:pt x="942" y="600"/>
                      </a:lnTo>
                      <a:lnTo>
                        <a:pt x="940" y="600"/>
                      </a:lnTo>
                      <a:lnTo>
                        <a:pt x="949" y="605"/>
                      </a:lnTo>
                      <a:lnTo>
                        <a:pt x="952" y="605"/>
                      </a:lnTo>
                      <a:lnTo>
                        <a:pt x="949" y="608"/>
                      </a:lnTo>
                      <a:lnTo>
                        <a:pt x="954" y="608"/>
                      </a:lnTo>
                      <a:lnTo>
                        <a:pt x="957" y="608"/>
                      </a:lnTo>
                      <a:lnTo>
                        <a:pt x="959" y="608"/>
                      </a:lnTo>
                      <a:lnTo>
                        <a:pt x="961" y="610"/>
                      </a:lnTo>
                      <a:lnTo>
                        <a:pt x="961" y="605"/>
                      </a:lnTo>
                      <a:lnTo>
                        <a:pt x="964" y="603"/>
                      </a:lnTo>
                      <a:lnTo>
                        <a:pt x="964" y="600"/>
                      </a:lnTo>
                      <a:lnTo>
                        <a:pt x="971" y="603"/>
                      </a:lnTo>
                      <a:lnTo>
                        <a:pt x="976" y="600"/>
                      </a:lnTo>
                      <a:lnTo>
                        <a:pt x="976" y="605"/>
                      </a:lnTo>
                      <a:lnTo>
                        <a:pt x="976" y="608"/>
                      </a:lnTo>
                      <a:lnTo>
                        <a:pt x="980" y="610"/>
                      </a:lnTo>
                      <a:lnTo>
                        <a:pt x="985" y="612"/>
                      </a:lnTo>
                      <a:lnTo>
                        <a:pt x="990" y="610"/>
                      </a:lnTo>
                      <a:lnTo>
                        <a:pt x="992" y="612"/>
                      </a:lnTo>
                      <a:lnTo>
                        <a:pt x="992" y="615"/>
                      </a:lnTo>
                      <a:lnTo>
                        <a:pt x="992" y="617"/>
                      </a:lnTo>
                      <a:lnTo>
                        <a:pt x="995" y="619"/>
                      </a:lnTo>
                      <a:lnTo>
                        <a:pt x="997" y="617"/>
                      </a:lnTo>
                      <a:lnTo>
                        <a:pt x="1004" y="617"/>
                      </a:lnTo>
                      <a:lnTo>
                        <a:pt x="1004" y="619"/>
                      </a:lnTo>
                      <a:lnTo>
                        <a:pt x="1002" y="624"/>
                      </a:lnTo>
                      <a:lnTo>
                        <a:pt x="999" y="624"/>
                      </a:lnTo>
                      <a:lnTo>
                        <a:pt x="997" y="624"/>
                      </a:lnTo>
                      <a:lnTo>
                        <a:pt x="997" y="627"/>
                      </a:lnTo>
                      <a:lnTo>
                        <a:pt x="997" y="629"/>
                      </a:lnTo>
                      <a:lnTo>
                        <a:pt x="999" y="627"/>
                      </a:lnTo>
                      <a:lnTo>
                        <a:pt x="1007" y="629"/>
                      </a:lnTo>
                      <a:lnTo>
                        <a:pt x="1007" y="631"/>
                      </a:lnTo>
                      <a:lnTo>
                        <a:pt x="1007" y="634"/>
                      </a:lnTo>
                      <a:lnTo>
                        <a:pt x="1004" y="636"/>
                      </a:lnTo>
                      <a:lnTo>
                        <a:pt x="1002" y="636"/>
                      </a:lnTo>
                      <a:lnTo>
                        <a:pt x="1002" y="639"/>
                      </a:lnTo>
                      <a:lnTo>
                        <a:pt x="1007" y="641"/>
                      </a:lnTo>
                      <a:lnTo>
                        <a:pt x="1009" y="641"/>
                      </a:lnTo>
                      <a:lnTo>
                        <a:pt x="1011" y="639"/>
                      </a:lnTo>
                      <a:lnTo>
                        <a:pt x="1014" y="639"/>
                      </a:lnTo>
                      <a:lnTo>
                        <a:pt x="1016" y="634"/>
                      </a:lnTo>
                      <a:lnTo>
                        <a:pt x="1021" y="639"/>
                      </a:lnTo>
                      <a:lnTo>
                        <a:pt x="1021" y="643"/>
                      </a:lnTo>
                      <a:lnTo>
                        <a:pt x="1021" y="648"/>
                      </a:lnTo>
                      <a:lnTo>
                        <a:pt x="1023" y="648"/>
                      </a:lnTo>
                      <a:lnTo>
                        <a:pt x="1028" y="648"/>
                      </a:lnTo>
                      <a:lnTo>
                        <a:pt x="1028" y="650"/>
                      </a:lnTo>
                      <a:lnTo>
                        <a:pt x="1030" y="658"/>
                      </a:lnTo>
                      <a:lnTo>
                        <a:pt x="1030" y="660"/>
                      </a:lnTo>
                      <a:lnTo>
                        <a:pt x="1035" y="660"/>
                      </a:lnTo>
                      <a:lnTo>
                        <a:pt x="1038" y="660"/>
                      </a:lnTo>
                      <a:lnTo>
                        <a:pt x="1038" y="662"/>
                      </a:lnTo>
                      <a:lnTo>
                        <a:pt x="1040" y="662"/>
                      </a:lnTo>
                      <a:lnTo>
                        <a:pt x="1040" y="665"/>
                      </a:lnTo>
                      <a:lnTo>
                        <a:pt x="1042" y="665"/>
                      </a:lnTo>
                      <a:lnTo>
                        <a:pt x="1042" y="667"/>
                      </a:lnTo>
                      <a:lnTo>
                        <a:pt x="1045" y="665"/>
                      </a:lnTo>
                      <a:lnTo>
                        <a:pt x="1047" y="665"/>
                      </a:lnTo>
                      <a:lnTo>
                        <a:pt x="1052" y="660"/>
                      </a:lnTo>
                      <a:lnTo>
                        <a:pt x="1054" y="660"/>
                      </a:lnTo>
                      <a:lnTo>
                        <a:pt x="1059" y="658"/>
                      </a:lnTo>
                      <a:lnTo>
                        <a:pt x="1059" y="660"/>
                      </a:lnTo>
                      <a:lnTo>
                        <a:pt x="1062" y="662"/>
                      </a:lnTo>
                      <a:lnTo>
                        <a:pt x="1064" y="662"/>
                      </a:lnTo>
                      <a:lnTo>
                        <a:pt x="1066" y="667"/>
                      </a:lnTo>
                      <a:lnTo>
                        <a:pt x="1066" y="665"/>
                      </a:lnTo>
                      <a:lnTo>
                        <a:pt x="1069" y="665"/>
                      </a:lnTo>
                      <a:lnTo>
                        <a:pt x="1071" y="662"/>
                      </a:lnTo>
                      <a:lnTo>
                        <a:pt x="1073" y="662"/>
                      </a:lnTo>
                      <a:lnTo>
                        <a:pt x="1073" y="665"/>
                      </a:lnTo>
                      <a:lnTo>
                        <a:pt x="1078" y="662"/>
                      </a:lnTo>
                      <a:lnTo>
                        <a:pt x="1085" y="653"/>
                      </a:lnTo>
                      <a:lnTo>
                        <a:pt x="1088" y="655"/>
                      </a:lnTo>
                      <a:lnTo>
                        <a:pt x="1100" y="658"/>
                      </a:lnTo>
                      <a:lnTo>
                        <a:pt x="1100" y="655"/>
                      </a:lnTo>
                      <a:lnTo>
                        <a:pt x="1107" y="653"/>
                      </a:lnTo>
                      <a:lnTo>
                        <a:pt x="1107" y="648"/>
                      </a:lnTo>
                      <a:lnTo>
                        <a:pt x="1109" y="648"/>
                      </a:lnTo>
                      <a:lnTo>
                        <a:pt x="1112" y="653"/>
                      </a:lnTo>
                      <a:lnTo>
                        <a:pt x="1114" y="653"/>
                      </a:lnTo>
                      <a:lnTo>
                        <a:pt x="1116" y="655"/>
                      </a:lnTo>
                      <a:lnTo>
                        <a:pt x="1119" y="655"/>
                      </a:lnTo>
                      <a:lnTo>
                        <a:pt x="1121" y="658"/>
                      </a:lnTo>
                      <a:lnTo>
                        <a:pt x="1121" y="660"/>
                      </a:lnTo>
                      <a:lnTo>
                        <a:pt x="1124" y="660"/>
                      </a:lnTo>
                      <a:lnTo>
                        <a:pt x="1124" y="662"/>
                      </a:lnTo>
                      <a:lnTo>
                        <a:pt x="1126" y="662"/>
                      </a:lnTo>
                      <a:lnTo>
                        <a:pt x="1128" y="660"/>
                      </a:lnTo>
                      <a:lnTo>
                        <a:pt x="1126" y="658"/>
                      </a:lnTo>
                      <a:lnTo>
                        <a:pt x="1124" y="653"/>
                      </a:lnTo>
                      <a:lnTo>
                        <a:pt x="1126" y="650"/>
                      </a:lnTo>
                      <a:lnTo>
                        <a:pt x="1124" y="648"/>
                      </a:lnTo>
                      <a:lnTo>
                        <a:pt x="1126" y="646"/>
                      </a:lnTo>
                      <a:lnTo>
                        <a:pt x="1128" y="646"/>
                      </a:lnTo>
                      <a:lnTo>
                        <a:pt x="1126" y="639"/>
                      </a:lnTo>
                      <a:lnTo>
                        <a:pt x="1121" y="634"/>
                      </a:lnTo>
                      <a:lnTo>
                        <a:pt x="1121" y="631"/>
                      </a:lnTo>
                      <a:lnTo>
                        <a:pt x="1114" y="631"/>
                      </a:lnTo>
                      <a:lnTo>
                        <a:pt x="1104" y="627"/>
                      </a:lnTo>
                      <a:lnTo>
                        <a:pt x="1104" y="617"/>
                      </a:lnTo>
                      <a:lnTo>
                        <a:pt x="1102" y="610"/>
                      </a:lnTo>
                      <a:lnTo>
                        <a:pt x="1102" y="605"/>
                      </a:lnTo>
                      <a:lnTo>
                        <a:pt x="1102" y="598"/>
                      </a:lnTo>
                      <a:lnTo>
                        <a:pt x="1100" y="596"/>
                      </a:lnTo>
                      <a:lnTo>
                        <a:pt x="1100" y="593"/>
                      </a:lnTo>
                      <a:lnTo>
                        <a:pt x="1100" y="589"/>
                      </a:lnTo>
                      <a:lnTo>
                        <a:pt x="1100" y="586"/>
                      </a:lnTo>
                      <a:lnTo>
                        <a:pt x="1100" y="584"/>
                      </a:lnTo>
                      <a:lnTo>
                        <a:pt x="1102" y="584"/>
                      </a:lnTo>
                      <a:lnTo>
                        <a:pt x="1102" y="581"/>
                      </a:lnTo>
                      <a:lnTo>
                        <a:pt x="1102" y="579"/>
                      </a:lnTo>
                      <a:lnTo>
                        <a:pt x="1102" y="577"/>
                      </a:lnTo>
                      <a:lnTo>
                        <a:pt x="1102" y="574"/>
                      </a:lnTo>
                      <a:lnTo>
                        <a:pt x="1104" y="577"/>
                      </a:lnTo>
                      <a:lnTo>
                        <a:pt x="1109" y="572"/>
                      </a:lnTo>
                      <a:lnTo>
                        <a:pt x="1109" y="569"/>
                      </a:lnTo>
                      <a:lnTo>
                        <a:pt x="1112" y="567"/>
                      </a:lnTo>
                      <a:lnTo>
                        <a:pt x="1109" y="567"/>
                      </a:lnTo>
                      <a:lnTo>
                        <a:pt x="1109" y="565"/>
                      </a:lnTo>
                      <a:lnTo>
                        <a:pt x="1112" y="560"/>
                      </a:lnTo>
                      <a:lnTo>
                        <a:pt x="1112" y="555"/>
                      </a:lnTo>
                      <a:lnTo>
                        <a:pt x="1112" y="553"/>
                      </a:lnTo>
                      <a:lnTo>
                        <a:pt x="1114" y="550"/>
                      </a:lnTo>
                      <a:lnTo>
                        <a:pt x="1114" y="548"/>
                      </a:lnTo>
                      <a:lnTo>
                        <a:pt x="1126" y="553"/>
                      </a:lnTo>
                      <a:lnTo>
                        <a:pt x="1131" y="553"/>
                      </a:lnTo>
                      <a:lnTo>
                        <a:pt x="1131" y="560"/>
                      </a:lnTo>
                      <a:lnTo>
                        <a:pt x="1128" y="562"/>
                      </a:lnTo>
                      <a:lnTo>
                        <a:pt x="1128" y="567"/>
                      </a:lnTo>
                      <a:lnTo>
                        <a:pt x="1128" y="565"/>
                      </a:lnTo>
                      <a:lnTo>
                        <a:pt x="1131" y="567"/>
                      </a:lnTo>
                      <a:lnTo>
                        <a:pt x="1133" y="567"/>
                      </a:lnTo>
                      <a:lnTo>
                        <a:pt x="1135" y="567"/>
                      </a:lnTo>
                      <a:lnTo>
                        <a:pt x="1138" y="565"/>
                      </a:lnTo>
                      <a:lnTo>
                        <a:pt x="1138" y="562"/>
                      </a:lnTo>
                      <a:lnTo>
                        <a:pt x="1140" y="562"/>
                      </a:lnTo>
                      <a:lnTo>
                        <a:pt x="1143" y="562"/>
                      </a:lnTo>
                      <a:lnTo>
                        <a:pt x="1145" y="562"/>
                      </a:lnTo>
                      <a:lnTo>
                        <a:pt x="1145" y="560"/>
                      </a:lnTo>
                      <a:lnTo>
                        <a:pt x="1147" y="560"/>
                      </a:lnTo>
                      <a:lnTo>
                        <a:pt x="1150" y="560"/>
                      </a:lnTo>
                      <a:lnTo>
                        <a:pt x="1152" y="560"/>
                      </a:lnTo>
                      <a:lnTo>
                        <a:pt x="1152" y="558"/>
                      </a:lnTo>
                      <a:lnTo>
                        <a:pt x="1152" y="555"/>
                      </a:lnTo>
                      <a:lnTo>
                        <a:pt x="1147" y="555"/>
                      </a:lnTo>
                      <a:lnTo>
                        <a:pt x="1150" y="553"/>
                      </a:lnTo>
                      <a:lnTo>
                        <a:pt x="1150" y="550"/>
                      </a:lnTo>
                      <a:lnTo>
                        <a:pt x="1147" y="548"/>
                      </a:lnTo>
                      <a:lnTo>
                        <a:pt x="1147" y="546"/>
                      </a:lnTo>
                      <a:lnTo>
                        <a:pt x="1147" y="543"/>
                      </a:lnTo>
                      <a:lnTo>
                        <a:pt x="1145" y="538"/>
                      </a:lnTo>
                      <a:lnTo>
                        <a:pt x="1143" y="536"/>
                      </a:lnTo>
                      <a:lnTo>
                        <a:pt x="1143" y="534"/>
                      </a:lnTo>
                      <a:lnTo>
                        <a:pt x="1143" y="531"/>
                      </a:lnTo>
                      <a:lnTo>
                        <a:pt x="1143" y="527"/>
                      </a:lnTo>
                      <a:lnTo>
                        <a:pt x="1143" y="524"/>
                      </a:lnTo>
                      <a:lnTo>
                        <a:pt x="1145" y="522"/>
                      </a:lnTo>
                      <a:lnTo>
                        <a:pt x="1143" y="522"/>
                      </a:lnTo>
                      <a:lnTo>
                        <a:pt x="1145" y="517"/>
                      </a:lnTo>
                      <a:lnTo>
                        <a:pt x="1143" y="515"/>
                      </a:lnTo>
                      <a:lnTo>
                        <a:pt x="1140" y="512"/>
                      </a:lnTo>
                      <a:lnTo>
                        <a:pt x="1143" y="512"/>
                      </a:lnTo>
                      <a:lnTo>
                        <a:pt x="1138" y="510"/>
                      </a:lnTo>
                      <a:lnTo>
                        <a:pt x="1138" y="507"/>
                      </a:lnTo>
                      <a:lnTo>
                        <a:pt x="1138" y="505"/>
                      </a:lnTo>
                      <a:lnTo>
                        <a:pt x="1138" y="503"/>
                      </a:lnTo>
                      <a:lnTo>
                        <a:pt x="1140" y="500"/>
                      </a:lnTo>
                      <a:lnTo>
                        <a:pt x="1143" y="500"/>
                      </a:lnTo>
                      <a:lnTo>
                        <a:pt x="1145" y="500"/>
                      </a:lnTo>
                      <a:lnTo>
                        <a:pt x="1147" y="500"/>
                      </a:lnTo>
                      <a:lnTo>
                        <a:pt x="1155" y="503"/>
                      </a:lnTo>
                      <a:lnTo>
                        <a:pt x="1155" y="500"/>
                      </a:lnTo>
                      <a:lnTo>
                        <a:pt x="1157" y="498"/>
                      </a:lnTo>
                      <a:lnTo>
                        <a:pt x="1157" y="496"/>
                      </a:lnTo>
                      <a:lnTo>
                        <a:pt x="1159" y="493"/>
                      </a:lnTo>
                      <a:lnTo>
                        <a:pt x="1159" y="491"/>
                      </a:lnTo>
                      <a:lnTo>
                        <a:pt x="1164" y="488"/>
                      </a:lnTo>
                      <a:lnTo>
                        <a:pt x="1166" y="491"/>
                      </a:lnTo>
                      <a:lnTo>
                        <a:pt x="1169" y="484"/>
                      </a:lnTo>
                      <a:lnTo>
                        <a:pt x="1174" y="484"/>
                      </a:lnTo>
                      <a:lnTo>
                        <a:pt x="1176" y="481"/>
                      </a:lnTo>
                      <a:lnTo>
                        <a:pt x="1178" y="484"/>
                      </a:lnTo>
                      <a:lnTo>
                        <a:pt x="1181" y="481"/>
                      </a:lnTo>
                      <a:lnTo>
                        <a:pt x="1181" y="476"/>
                      </a:lnTo>
                      <a:lnTo>
                        <a:pt x="1178" y="474"/>
                      </a:lnTo>
                      <a:lnTo>
                        <a:pt x="1181" y="472"/>
                      </a:lnTo>
                      <a:lnTo>
                        <a:pt x="1183" y="472"/>
                      </a:lnTo>
                      <a:lnTo>
                        <a:pt x="1186" y="472"/>
                      </a:lnTo>
                      <a:lnTo>
                        <a:pt x="1186" y="469"/>
                      </a:lnTo>
                      <a:lnTo>
                        <a:pt x="1186" y="467"/>
                      </a:lnTo>
                      <a:lnTo>
                        <a:pt x="1188" y="465"/>
                      </a:lnTo>
                      <a:lnTo>
                        <a:pt x="1186" y="462"/>
                      </a:lnTo>
                      <a:lnTo>
                        <a:pt x="1186" y="460"/>
                      </a:lnTo>
                      <a:lnTo>
                        <a:pt x="1183" y="462"/>
                      </a:lnTo>
                      <a:lnTo>
                        <a:pt x="1181" y="460"/>
                      </a:lnTo>
                      <a:lnTo>
                        <a:pt x="1181" y="455"/>
                      </a:lnTo>
                      <a:lnTo>
                        <a:pt x="1176" y="453"/>
                      </a:lnTo>
                      <a:lnTo>
                        <a:pt x="1176" y="448"/>
                      </a:lnTo>
                      <a:lnTo>
                        <a:pt x="1174" y="446"/>
                      </a:lnTo>
                      <a:lnTo>
                        <a:pt x="1169" y="446"/>
                      </a:lnTo>
                      <a:lnTo>
                        <a:pt x="1171" y="438"/>
                      </a:lnTo>
                      <a:lnTo>
                        <a:pt x="1174" y="436"/>
                      </a:lnTo>
                      <a:lnTo>
                        <a:pt x="1176" y="436"/>
                      </a:lnTo>
                      <a:lnTo>
                        <a:pt x="1176" y="431"/>
                      </a:lnTo>
                      <a:lnTo>
                        <a:pt x="1176" y="426"/>
                      </a:lnTo>
                      <a:lnTo>
                        <a:pt x="1178" y="424"/>
                      </a:lnTo>
                      <a:lnTo>
                        <a:pt x="1176" y="422"/>
                      </a:lnTo>
                      <a:lnTo>
                        <a:pt x="1174" y="422"/>
                      </a:lnTo>
                      <a:lnTo>
                        <a:pt x="1171" y="417"/>
                      </a:lnTo>
                      <a:lnTo>
                        <a:pt x="1174" y="415"/>
                      </a:lnTo>
                      <a:lnTo>
                        <a:pt x="1169" y="407"/>
                      </a:lnTo>
                      <a:lnTo>
                        <a:pt x="1166" y="403"/>
                      </a:lnTo>
                      <a:lnTo>
                        <a:pt x="1169" y="400"/>
                      </a:lnTo>
                      <a:lnTo>
                        <a:pt x="1169" y="398"/>
                      </a:lnTo>
                      <a:lnTo>
                        <a:pt x="1169" y="393"/>
                      </a:lnTo>
                      <a:lnTo>
                        <a:pt x="1169" y="391"/>
                      </a:lnTo>
                      <a:lnTo>
                        <a:pt x="1164" y="395"/>
                      </a:lnTo>
                      <a:lnTo>
                        <a:pt x="1159" y="395"/>
                      </a:lnTo>
                      <a:lnTo>
                        <a:pt x="1157" y="398"/>
                      </a:lnTo>
                      <a:lnTo>
                        <a:pt x="1155" y="403"/>
                      </a:lnTo>
                      <a:lnTo>
                        <a:pt x="1152" y="400"/>
                      </a:lnTo>
                      <a:lnTo>
                        <a:pt x="1152" y="403"/>
                      </a:lnTo>
                      <a:lnTo>
                        <a:pt x="1150" y="403"/>
                      </a:lnTo>
                      <a:lnTo>
                        <a:pt x="1145" y="403"/>
                      </a:lnTo>
                      <a:lnTo>
                        <a:pt x="1145" y="405"/>
                      </a:lnTo>
                      <a:lnTo>
                        <a:pt x="1143" y="405"/>
                      </a:lnTo>
                      <a:lnTo>
                        <a:pt x="1140" y="405"/>
                      </a:lnTo>
                      <a:lnTo>
                        <a:pt x="1135" y="403"/>
                      </a:lnTo>
                      <a:lnTo>
                        <a:pt x="1135" y="400"/>
                      </a:lnTo>
                      <a:lnTo>
                        <a:pt x="1133" y="400"/>
                      </a:lnTo>
                      <a:lnTo>
                        <a:pt x="1133" y="398"/>
                      </a:lnTo>
                      <a:lnTo>
                        <a:pt x="1131" y="398"/>
                      </a:lnTo>
                      <a:lnTo>
                        <a:pt x="1131" y="395"/>
                      </a:lnTo>
                      <a:lnTo>
                        <a:pt x="1128" y="395"/>
                      </a:lnTo>
                      <a:lnTo>
                        <a:pt x="1128" y="398"/>
                      </a:lnTo>
                      <a:lnTo>
                        <a:pt x="1128" y="400"/>
                      </a:lnTo>
                      <a:lnTo>
                        <a:pt x="1128" y="398"/>
                      </a:lnTo>
                      <a:lnTo>
                        <a:pt x="1126" y="398"/>
                      </a:lnTo>
                      <a:lnTo>
                        <a:pt x="1126" y="395"/>
                      </a:lnTo>
                      <a:lnTo>
                        <a:pt x="1124" y="395"/>
                      </a:lnTo>
                      <a:lnTo>
                        <a:pt x="1121" y="395"/>
                      </a:lnTo>
                      <a:lnTo>
                        <a:pt x="1119" y="395"/>
                      </a:lnTo>
                      <a:lnTo>
                        <a:pt x="1116" y="395"/>
                      </a:lnTo>
                      <a:lnTo>
                        <a:pt x="1114" y="395"/>
                      </a:lnTo>
                      <a:lnTo>
                        <a:pt x="1112" y="395"/>
                      </a:lnTo>
                      <a:lnTo>
                        <a:pt x="1109" y="393"/>
                      </a:lnTo>
                      <a:lnTo>
                        <a:pt x="1109" y="388"/>
                      </a:lnTo>
                      <a:lnTo>
                        <a:pt x="1109" y="386"/>
                      </a:lnTo>
                      <a:lnTo>
                        <a:pt x="1107" y="384"/>
                      </a:lnTo>
                      <a:lnTo>
                        <a:pt x="1109" y="381"/>
                      </a:lnTo>
                      <a:lnTo>
                        <a:pt x="1112" y="381"/>
                      </a:lnTo>
                      <a:lnTo>
                        <a:pt x="1109" y="379"/>
                      </a:lnTo>
                      <a:lnTo>
                        <a:pt x="1109" y="374"/>
                      </a:lnTo>
                      <a:lnTo>
                        <a:pt x="1107" y="374"/>
                      </a:lnTo>
                      <a:lnTo>
                        <a:pt x="1102" y="369"/>
                      </a:lnTo>
                      <a:lnTo>
                        <a:pt x="1102" y="367"/>
                      </a:lnTo>
                      <a:lnTo>
                        <a:pt x="1100" y="362"/>
                      </a:lnTo>
                      <a:lnTo>
                        <a:pt x="1102" y="360"/>
                      </a:lnTo>
                      <a:lnTo>
                        <a:pt x="1104" y="357"/>
                      </a:lnTo>
                      <a:lnTo>
                        <a:pt x="1107" y="357"/>
                      </a:lnTo>
                      <a:lnTo>
                        <a:pt x="1107" y="355"/>
                      </a:lnTo>
                      <a:lnTo>
                        <a:pt x="1107" y="353"/>
                      </a:lnTo>
                      <a:lnTo>
                        <a:pt x="1104" y="350"/>
                      </a:lnTo>
                      <a:lnTo>
                        <a:pt x="1102" y="350"/>
                      </a:lnTo>
                      <a:lnTo>
                        <a:pt x="1097" y="350"/>
                      </a:lnTo>
                      <a:lnTo>
                        <a:pt x="1090" y="350"/>
                      </a:lnTo>
                      <a:lnTo>
                        <a:pt x="1088" y="350"/>
                      </a:lnTo>
                      <a:lnTo>
                        <a:pt x="1085" y="353"/>
                      </a:lnTo>
                      <a:lnTo>
                        <a:pt x="1083" y="350"/>
                      </a:lnTo>
                      <a:lnTo>
                        <a:pt x="1081" y="350"/>
                      </a:lnTo>
                      <a:lnTo>
                        <a:pt x="1078" y="355"/>
                      </a:lnTo>
                      <a:lnTo>
                        <a:pt x="1073" y="355"/>
                      </a:lnTo>
                      <a:lnTo>
                        <a:pt x="1071" y="350"/>
                      </a:lnTo>
                      <a:lnTo>
                        <a:pt x="1073" y="348"/>
                      </a:lnTo>
                      <a:lnTo>
                        <a:pt x="1071" y="345"/>
                      </a:lnTo>
                      <a:lnTo>
                        <a:pt x="1073" y="345"/>
                      </a:lnTo>
                      <a:lnTo>
                        <a:pt x="1071" y="343"/>
                      </a:lnTo>
                      <a:lnTo>
                        <a:pt x="1071" y="341"/>
                      </a:lnTo>
                      <a:lnTo>
                        <a:pt x="1066" y="338"/>
                      </a:lnTo>
                      <a:lnTo>
                        <a:pt x="1064" y="338"/>
                      </a:lnTo>
                      <a:lnTo>
                        <a:pt x="1062" y="338"/>
                      </a:lnTo>
                      <a:lnTo>
                        <a:pt x="1059" y="338"/>
                      </a:lnTo>
                      <a:lnTo>
                        <a:pt x="1057" y="338"/>
                      </a:lnTo>
                      <a:lnTo>
                        <a:pt x="1052" y="338"/>
                      </a:lnTo>
                      <a:lnTo>
                        <a:pt x="1047" y="338"/>
                      </a:lnTo>
                      <a:lnTo>
                        <a:pt x="1045" y="341"/>
                      </a:lnTo>
                      <a:lnTo>
                        <a:pt x="1042" y="341"/>
                      </a:lnTo>
                      <a:lnTo>
                        <a:pt x="1040" y="341"/>
                      </a:lnTo>
                      <a:lnTo>
                        <a:pt x="1035" y="341"/>
                      </a:lnTo>
                      <a:lnTo>
                        <a:pt x="1035" y="343"/>
                      </a:lnTo>
                      <a:lnTo>
                        <a:pt x="1035" y="345"/>
                      </a:lnTo>
                      <a:lnTo>
                        <a:pt x="1033" y="345"/>
                      </a:lnTo>
                      <a:lnTo>
                        <a:pt x="1033" y="348"/>
                      </a:lnTo>
                      <a:lnTo>
                        <a:pt x="1028" y="348"/>
                      </a:lnTo>
                      <a:lnTo>
                        <a:pt x="1026" y="350"/>
                      </a:lnTo>
                      <a:lnTo>
                        <a:pt x="1026" y="348"/>
                      </a:lnTo>
                      <a:lnTo>
                        <a:pt x="1023" y="348"/>
                      </a:lnTo>
                      <a:lnTo>
                        <a:pt x="1021" y="348"/>
                      </a:lnTo>
                      <a:lnTo>
                        <a:pt x="1019" y="348"/>
                      </a:lnTo>
                      <a:lnTo>
                        <a:pt x="1019" y="350"/>
                      </a:lnTo>
                      <a:lnTo>
                        <a:pt x="1019" y="353"/>
                      </a:lnTo>
                      <a:lnTo>
                        <a:pt x="1019" y="355"/>
                      </a:lnTo>
                      <a:lnTo>
                        <a:pt x="1019" y="357"/>
                      </a:lnTo>
                      <a:lnTo>
                        <a:pt x="1019" y="360"/>
                      </a:lnTo>
                      <a:lnTo>
                        <a:pt x="1019" y="362"/>
                      </a:lnTo>
                      <a:lnTo>
                        <a:pt x="1016" y="364"/>
                      </a:lnTo>
                      <a:lnTo>
                        <a:pt x="1014" y="364"/>
                      </a:lnTo>
                      <a:lnTo>
                        <a:pt x="1011" y="367"/>
                      </a:lnTo>
                      <a:lnTo>
                        <a:pt x="1011" y="369"/>
                      </a:lnTo>
                      <a:lnTo>
                        <a:pt x="1011" y="372"/>
                      </a:lnTo>
                      <a:lnTo>
                        <a:pt x="1009" y="372"/>
                      </a:lnTo>
                      <a:lnTo>
                        <a:pt x="1009" y="379"/>
                      </a:lnTo>
                      <a:lnTo>
                        <a:pt x="1007" y="379"/>
                      </a:lnTo>
                      <a:lnTo>
                        <a:pt x="1004" y="384"/>
                      </a:lnTo>
                      <a:lnTo>
                        <a:pt x="1002" y="381"/>
                      </a:lnTo>
                      <a:lnTo>
                        <a:pt x="999" y="381"/>
                      </a:lnTo>
                      <a:lnTo>
                        <a:pt x="997" y="381"/>
                      </a:lnTo>
                      <a:lnTo>
                        <a:pt x="995" y="381"/>
                      </a:lnTo>
                      <a:lnTo>
                        <a:pt x="995" y="379"/>
                      </a:lnTo>
                      <a:lnTo>
                        <a:pt x="990" y="381"/>
                      </a:lnTo>
                      <a:lnTo>
                        <a:pt x="988" y="381"/>
                      </a:lnTo>
                      <a:lnTo>
                        <a:pt x="985" y="381"/>
                      </a:lnTo>
                      <a:lnTo>
                        <a:pt x="985" y="384"/>
                      </a:lnTo>
                      <a:lnTo>
                        <a:pt x="980" y="381"/>
                      </a:lnTo>
                      <a:lnTo>
                        <a:pt x="978" y="379"/>
                      </a:lnTo>
                      <a:lnTo>
                        <a:pt x="976" y="379"/>
                      </a:lnTo>
                      <a:lnTo>
                        <a:pt x="973" y="379"/>
                      </a:lnTo>
                      <a:lnTo>
                        <a:pt x="971" y="379"/>
                      </a:lnTo>
                      <a:lnTo>
                        <a:pt x="968" y="379"/>
                      </a:lnTo>
                      <a:lnTo>
                        <a:pt x="966" y="379"/>
                      </a:lnTo>
                      <a:lnTo>
                        <a:pt x="966" y="374"/>
                      </a:lnTo>
                      <a:lnTo>
                        <a:pt x="964" y="372"/>
                      </a:lnTo>
                      <a:lnTo>
                        <a:pt x="968" y="367"/>
                      </a:lnTo>
                      <a:lnTo>
                        <a:pt x="971" y="364"/>
                      </a:lnTo>
                      <a:lnTo>
                        <a:pt x="971" y="362"/>
                      </a:lnTo>
                      <a:lnTo>
                        <a:pt x="971" y="360"/>
                      </a:lnTo>
                      <a:lnTo>
                        <a:pt x="973" y="360"/>
                      </a:lnTo>
                      <a:lnTo>
                        <a:pt x="976" y="357"/>
                      </a:lnTo>
                      <a:lnTo>
                        <a:pt x="976" y="355"/>
                      </a:lnTo>
                      <a:lnTo>
                        <a:pt x="976" y="353"/>
                      </a:lnTo>
                      <a:lnTo>
                        <a:pt x="976" y="350"/>
                      </a:lnTo>
                      <a:lnTo>
                        <a:pt x="973" y="348"/>
                      </a:lnTo>
                      <a:lnTo>
                        <a:pt x="971" y="345"/>
                      </a:lnTo>
                      <a:lnTo>
                        <a:pt x="966" y="345"/>
                      </a:lnTo>
                      <a:lnTo>
                        <a:pt x="966" y="348"/>
                      </a:lnTo>
                      <a:lnTo>
                        <a:pt x="964" y="345"/>
                      </a:lnTo>
                      <a:lnTo>
                        <a:pt x="961" y="345"/>
                      </a:lnTo>
                      <a:lnTo>
                        <a:pt x="959" y="348"/>
                      </a:lnTo>
                      <a:lnTo>
                        <a:pt x="957" y="350"/>
                      </a:lnTo>
                      <a:lnTo>
                        <a:pt x="957" y="353"/>
                      </a:lnTo>
                      <a:lnTo>
                        <a:pt x="957" y="355"/>
                      </a:lnTo>
                      <a:lnTo>
                        <a:pt x="954" y="357"/>
                      </a:lnTo>
                      <a:lnTo>
                        <a:pt x="957" y="360"/>
                      </a:lnTo>
                      <a:lnTo>
                        <a:pt x="957" y="364"/>
                      </a:lnTo>
                      <a:lnTo>
                        <a:pt x="957" y="369"/>
                      </a:lnTo>
                      <a:lnTo>
                        <a:pt x="954" y="369"/>
                      </a:lnTo>
                      <a:lnTo>
                        <a:pt x="952" y="372"/>
                      </a:lnTo>
                      <a:lnTo>
                        <a:pt x="949" y="369"/>
                      </a:lnTo>
                      <a:lnTo>
                        <a:pt x="942" y="374"/>
                      </a:lnTo>
                      <a:lnTo>
                        <a:pt x="942" y="376"/>
                      </a:lnTo>
                      <a:lnTo>
                        <a:pt x="940" y="376"/>
                      </a:lnTo>
                      <a:lnTo>
                        <a:pt x="940" y="379"/>
                      </a:lnTo>
                      <a:lnTo>
                        <a:pt x="935" y="379"/>
                      </a:lnTo>
                      <a:lnTo>
                        <a:pt x="935" y="376"/>
                      </a:lnTo>
                      <a:lnTo>
                        <a:pt x="930" y="376"/>
                      </a:lnTo>
                      <a:lnTo>
                        <a:pt x="930" y="372"/>
                      </a:lnTo>
                      <a:lnTo>
                        <a:pt x="928" y="367"/>
                      </a:lnTo>
                      <a:lnTo>
                        <a:pt x="928" y="364"/>
                      </a:lnTo>
                      <a:lnTo>
                        <a:pt x="928" y="362"/>
                      </a:lnTo>
                      <a:lnTo>
                        <a:pt x="926" y="360"/>
                      </a:lnTo>
                      <a:lnTo>
                        <a:pt x="926" y="357"/>
                      </a:lnTo>
                      <a:lnTo>
                        <a:pt x="926" y="355"/>
                      </a:lnTo>
                      <a:lnTo>
                        <a:pt x="923" y="355"/>
                      </a:lnTo>
                      <a:lnTo>
                        <a:pt x="921" y="357"/>
                      </a:lnTo>
                      <a:lnTo>
                        <a:pt x="918" y="357"/>
                      </a:lnTo>
                      <a:lnTo>
                        <a:pt x="914" y="357"/>
                      </a:lnTo>
                      <a:lnTo>
                        <a:pt x="911" y="357"/>
                      </a:lnTo>
                      <a:lnTo>
                        <a:pt x="909" y="357"/>
                      </a:lnTo>
                      <a:lnTo>
                        <a:pt x="906" y="355"/>
                      </a:lnTo>
                      <a:lnTo>
                        <a:pt x="904" y="355"/>
                      </a:lnTo>
                      <a:lnTo>
                        <a:pt x="902" y="357"/>
                      </a:lnTo>
                      <a:lnTo>
                        <a:pt x="899" y="345"/>
                      </a:lnTo>
                      <a:lnTo>
                        <a:pt x="897" y="343"/>
                      </a:lnTo>
                      <a:lnTo>
                        <a:pt x="895" y="343"/>
                      </a:lnTo>
                      <a:lnTo>
                        <a:pt x="895" y="341"/>
                      </a:lnTo>
                      <a:lnTo>
                        <a:pt x="892" y="343"/>
                      </a:lnTo>
                      <a:lnTo>
                        <a:pt x="892" y="341"/>
                      </a:lnTo>
                      <a:lnTo>
                        <a:pt x="890" y="338"/>
                      </a:lnTo>
                      <a:lnTo>
                        <a:pt x="890" y="333"/>
                      </a:lnTo>
                      <a:lnTo>
                        <a:pt x="887" y="331"/>
                      </a:lnTo>
                      <a:lnTo>
                        <a:pt x="890" y="331"/>
                      </a:lnTo>
                      <a:lnTo>
                        <a:pt x="887" y="331"/>
                      </a:lnTo>
                      <a:lnTo>
                        <a:pt x="885" y="329"/>
                      </a:lnTo>
                      <a:lnTo>
                        <a:pt x="885" y="326"/>
                      </a:lnTo>
                      <a:lnTo>
                        <a:pt x="883" y="324"/>
                      </a:lnTo>
                      <a:lnTo>
                        <a:pt x="880" y="322"/>
                      </a:lnTo>
                      <a:lnTo>
                        <a:pt x="885" y="322"/>
                      </a:lnTo>
                      <a:lnTo>
                        <a:pt x="885" y="319"/>
                      </a:lnTo>
                      <a:lnTo>
                        <a:pt x="887" y="319"/>
                      </a:lnTo>
                      <a:lnTo>
                        <a:pt x="887" y="317"/>
                      </a:lnTo>
                      <a:lnTo>
                        <a:pt x="887" y="314"/>
                      </a:lnTo>
                      <a:lnTo>
                        <a:pt x="887" y="312"/>
                      </a:lnTo>
                      <a:lnTo>
                        <a:pt x="890" y="310"/>
                      </a:lnTo>
                      <a:lnTo>
                        <a:pt x="890" y="307"/>
                      </a:lnTo>
                      <a:lnTo>
                        <a:pt x="887" y="303"/>
                      </a:lnTo>
                      <a:lnTo>
                        <a:pt x="890" y="300"/>
                      </a:lnTo>
                      <a:lnTo>
                        <a:pt x="890" y="298"/>
                      </a:lnTo>
                      <a:lnTo>
                        <a:pt x="890" y="295"/>
                      </a:lnTo>
                      <a:lnTo>
                        <a:pt x="887" y="291"/>
                      </a:lnTo>
                      <a:lnTo>
                        <a:pt x="887" y="288"/>
                      </a:lnTo>
                      <a:lnTo>
                        <a:pt x="885" y="288"/>
                      </a:lnTo>
                      <a:lnTo>
                        <a:pt x="887" y="286"/>
                      </a:lnTo>
                      <a:lnTo>
                        <a:pt x="890" y="283"/>
                      </a:lnTo>
                      <a:lnTo>
                        <a:pt x="887" y="283"/>
                      </a:lnTo>
                      <a:lnTo>
                        <a:pt x="885" y="281"/>
                      </a:lnTo>
                      <a:lnTo>
                        <a:pt x="885" y="276"/>
                      </a:lnTo>
                      <a:lnTo>
                        <a:pt x="890" y="276"/>
                      </a:lnTo>
                      <a:lnTo>
                        <a:pt x="897" y="274"/>
                      </a:lnTo>
                      <a:lnTo>
                        <a:pt x="897" y="272"/>
                      </a:lnTo>
                      <a:lnTo>
                        <a:pt x="895" y="272"/>
                      </a:lnTo>
                      <a:lnTo>
                        <a:pt x="892" y="267"/>
                      </a:lnTo>
                      <a:lnTo>
                        <a:pt x="890" y="267"/>
                      </a:lnTo>
                      <a:lnTo>
                        <a:pt x="887" y="267"/>
                      </a:lnTo>
                      <a:lnTo>
                        <a:pt x="890" y="262"/>
                      </a:lnTo>
                      <a:lnTo>
                        <a:pt x="890" y="260"/>
                      </a:lnTo>
                      <a:lnTo>
                        <a:pt x="887" y="260"/>
                      </a:lnTo>
                      <a:lnTo>
                        <a:pt x="887" y="257"/>
                      </a:lnTo>
                      <a:lnTo>
                        <a:pt x="890" y="257"/>
                      </a:lnTo>
                      <a:lnTo>
                        <a:pt x="890" y="255"/>
                      </a:lnTo>
                      <a:lnTo>
                        <a:pt x="892" y="257"/>
                      </a:lnTo>
                      <a:lnTo>
                        <a:pt x="892" y="260"/>
                      </a:lnTo>
                      <a:lnTo>
                        <a:pt x="892" y="262"/>
                      </a:lnTo>
                      <a:lnTo>
                        <a:pt x="892" y="264"/>
                      </a:lnTo>
                      <a:lnTo>
                        <a:pt x="895" y="267"/>
                      </a:lnTo>
                      <a:lnTo>
                        <a:pt x="895" y="269"/>
                      </a:lnTo>
                      <a:lnTo>
                        <a:pt x="897" y="272"/>
                      </a:lnTo>
                      <a:lnTo>
                        <a:pt x="899" y="269"/>
                      </a:lnTo>
                      <a:lnTo>
                        <a:pt x="897" y="267"/>
                      </a:lnTo>
                      <a:lnTo>
                        <a:pt x="897" y="260"/>
                      </a:lnTo>
                      <a:lnTo>
                        <a:pt x="897" y="257"/>
                      </a:lnTo>
                      <a:lnTo>
                        <a:pt x="897" y="255"/>
                      </a:lnTo>
                      <a:lnTo>
                        <a:pt x="897" y="250"/>
                      </a:lnTo>
                      <a:lnTo>
                        <a:pt x="899" y="248"/>
                      </a:lnTo>
                      <a:lnTo>
                        <a:pt x="897" y="243"/>
                      </a:lnTo>
                      <a:lnTo>
                        <a:pt x="897" y="241"/>
                      </a:lnTo>
                      <a:lnTo>
                        <a:pt x="895" y="238"/>
                      </a:lnTo>
                      <a:lnTo>
                        <a:pt x="892" y="238"/>
                      </a:lnTo>
                      <a:lnTo>
                        <a:pt x="890" y="238"/>
                      </a:lnTo>
                      <a:lnTo>
                        <a:pt x="890" y="236"/>
                      </a:lnTo>
                      <a:lnTo>
                        <a:pt x="890" y="233"/>
                      </a:lnTo>
                      <a:lnTo>
                        <a:pt x="892" y="231"/>
                      </a:lnTo>
                      <a:lnTo>
                        <a:pt x="892" y="229"/>
                      </a:lnTo>
                      <a:lnTo>
                        <a:pt x="895" y="226"/>
                      </a:lnTo>
                      <a:lnTo>
                        <a:pt x="892" y="226"/>
                      </a:lnTo>
                      <a:lnTo>
                        <a:pt x="895" y="224"/>
                      </a:lnTo>
                      <a:lnTo>
                        <a:pt x="895" y="221"/>
                      </a:lnTo>
                      <a:lnTo>
                        <a:pt x="892" y="221"/>
                      </a:lnTo>
                      <a:lnTo>
                        <a:pt x="890" y="219"/>
                      </a:lnTo>
                      <a:lnTo>
                        <a:pt x="890" y="221"/>
                      </a:lnTo>
                      <a:lnTo>
                        <a:pt x="887" y="221"/>
                      </a:lnTo>
                      <a:lnTo>
                        <a:pt x="885" y="221"/>
                      </a:lnTo>
                      <a:lnTo>
                        <a:pt x="883" y="221"/>
                      </a:lnTo>
                      <a:lnTo>
                        <a:pt x="880" y="219"/>
                      </a:lnTo>
                      <a:lnTo>
                        <a:pt x="883" y="219"/>
                      </a:lnTo>
                      <a:lnTo>
                        <a:pt x="885" y="217"/>
                      </a:lnTo>
                      <a:lnTo>
                        <a:pt x="887" y="214"/>
                      </a:lnTo>
                      <a:lnTo>
                        <a:pt x="890" y="212"/>
                      </a:lnTo>
                      <a:lnTo>
                        <a:pt x="892" y="210"/>
                      </a:lnTo>
                      <a:lnTo>
                        <a:pt x="892" y="207"/>
                      </a:lnTo>
                      <a:lnTo>
                        <a:pt x="895" y="205"/>
                      </a:lnTo>
                      <a:lnTo>
                        <a:pt x="897" y="205"/>
                      </a:lnTo>
                      <a:lnTo>
                        <a:pt x="897" y="202"/>
                      </a:lnTo>
                      <a:lnTo>
                        <a:pt x="897" y="200"/>
                      </a:lnTo>
                      <a:lnTo>
                        <a:pt x="895" y="195"/>
                      </a:lnTo>
                      <a:lnTo>
                        <a:pt x="892" y="193"/>
                      </a:lnTo>
                      <a:lnTo>
                        <a:pt x="892" y="190"/>
                      </a:lnTo>
                      <a:lnTo>
                        <a:pt x="892" y="188"/>
                      </a:lnTo>
                      <a:lnTo>
                        <a:pt x="895" y="190"/>
                      </a:lnTo>
                      <a:lnTo>
                        <a:pt x="902" y="190"/>
                      </a:lnTo>
                      <a:lnTo>
                        <a:pt x="904" y="190"/>
                      </a:lnTo>
                      <a:lnTo>
                        <a:pt x="906" y="193"/>
                      </a:lnTo>
                      <a:lnTo>
                        <a:pt x="906" y="188"/>
                      </a:lnTo>
                      <a:lnTo>
                        <a:pt x="909" y="188"/>
                      </a:lnTo>
                      <a:lnTo>
                        <a:pt x="911" y="188"/>
                      </a:lnTo>
                      <a:lnTo>
                        <a:pt x="914" y="188"/>
                      </a:lnTo>
                      <a:lnTo>
                        <a:pt x="914" y="190"/>
                      </a:lnTo>
                      <a:lnTo>
                        <a:pt x="916" y="190"/>
                      </a:lnTo>
                      <a:lnTo>
                        <a:pt x="916" y="188"/>
                      </a:lnTo>
                      <a:lnTo>
                        <a:pt x="921" y="190"/>
                      </a:lnTo>
                      <a:lnTo>
                        <a:pt x="923" y="190"/>
                      </a:lnTo>
                      <a:lnTo>
                        <a:pt x="926" y="190"/>
                      </a:lnTo>
                      <a:lnTo>
                        <a:pt x="928" y="193"/>
                      </a:lnTo>
                      <a:lnTo>
                        <a:pt x="928" y="195"/>
                      </a:lnTo>
                      <a:lnTo>
                        <a:pt x="933" y="195"/>
                      </a:lnTo>
                      <a:lnTo>
                        <a:pt x="933" y="193"/>
                      </a:lnTo>
                      <a:lnTo>
                        <a:pt x="935" y="193"/>
                      </a:lnTo>
                      <a:lnTo>
                        <a:pt x="935" y="195"/>
                      </a:lnTo>
                      <a:lnTo>
                        <a:pt x="937" y="195"/>
                      </a:lnTo>
                      <a:lnTo>
                        <a:pt x="935" y="193"/>
                      </a:lnTo>
                      <a:lnTo>
                        <a:pt x="937" y="193"/>
                      </a:lnTo>
                      <a:lnTo>
                        <a:pt x="940" y="190"/>
                      </a:lnTo>
                      <a:lnTo>
                        <a:pt x="942" y="190"/>
                      </a:lnTo>
                      <a:lnTo>
                        <a:pt x="940" y="188"/>
                      </a:lnTo>
                      <a:lnTo>
                        <a:pt x="933" y="186"/>
                      </a:lnTo>
                      <a:lnTo>
                        <a:pt x="933" y="181"/>
                      </a:lnTo>
                      <a:lnTo>
                        <a:pt x="935" y="179"/>
                      </a:lnTo>
                      <a:lnTo>
                        <a:pt x="933" y="176"/>
                      </a:lnTo>
                      <a:lnTo>
                        <a:pt x="933" y="174"/>
                      </a:lnTo>
                      <a:lnTo>
                        <a:pt x="928" y="171"/>
                      </a:lnTo>
                      <a:lnTo>
                        <a:pt x="926" y="171"/>
                      </a:lnTo>
                      <a:lnTo>
                        <a:pt x="926" y="169"/>
                      </a:lnTo>
                      <a:lnTo>
                        <a:pt x="921" y="169"/>
                      </a:lnTo>
                      <a:lnTo>
                        <a:pt x="916" y="169"/>
                      </a:lnTo>
                      <a:lnTo>
                        <a:pt x="914" y="171"/>
                      </a:lnTo>
                      <a:lnTo>
                        <a:pt x="914" y="164"/>
                      </a:lnTo>
                      <a:lnTo>
                        <a:pt x="909" y="164"/>
                      </a:lnTo>
                      <a:lnTo>
                        <a:pt x="906" y="162"/>
                      </a:lnTo>
                      <a:lnTo>
                        <a:pt x="909" y="162"/>
                      </a:lnTo>
                      <a:lnTo>
                        <a:pt x="906" y="162"/>
                      </a:lnTo>
                      <a:lnTo>
                        <a:pt x="906" y="160"/>
                      </a:lnTo>
                      <a:lnTo>
                        <a:pt x="904" y="160"/>
                      </a:lnTo>
                      <a:lnTo>
                        <a:pt x="902" y="160"/>
                      </a:lnTo>
                      <a:lnTo>
                        <a:pt x="899" y="157"/>
                      </a:lnTo>
                      <a:lnTo>
                        <a:pt x="899" y="152"/>
                      </a:lnTo>
                      <a:lnTo>
                        <a:pt x="897" y="152"/>
                      </a:lnTo>
                      <a:lnTo>
                        <a:pt x="892" y="150"/>
                      </a:lnTo>
                      <a:lnTo>
                        <a:pt x="892" y="155"/>
                      </a:lnTo>
                      <a:lnTo>
                        <a:pt x="887" y="150"/>
                      </a:lnTo>
                      <a:lnTo>
                        <a:pt x="885" y="152"/>
                      </a:lnTo>
                      <a:lnTo>
                        <a:pt x="878" y="155"/>
                      </a:lnTo>
                      <a:lnTo>
                        <a:pt x="880" y="152"/>
                      </a:lnTo>
                      <a:lnTo>
                        <a:pt x="883" y="145"/>
                      </a:lnTo>
                      <a:lnTo>
                        <a:pt x="875" y="140"/>
                      </a:lnTo>
                      <a:lnTo>
                        <a:pt x="878" y="136"/>
                      </a:lnTo>
                      <a:lnTo>
                        <a:pt x="878" y="131"/>
                      </a:lnTo>
                      <a:lnTo>
                        <a:pt x="880" y="129"/>
                      </a:lnTo>
                      <a:lnTo>
                        <a:pt x="883" y="126"/>
                      </a:lnTo>
                      <a:lnTo>
                        <a:pt x="885" y="121"/>
                      </a:lnTo>
                      <a:lnTo>
                        <a:pt x="887" y="117"/>
                      </a:lnTo>
                      <a:lnTo>
                        <a:pt x="885" y="117"/>
                      </a:lnTo>
                      <a:lnTo>
                        <a:pt x="885" y="114"/>
                      </a:lnTo>
                      <a:lnTo>
                        <a:pt x="883" y="114"/>
                      </a:lnTo>
                      <a:lnTo>
                        <a:pt x="880" y="119"/>
                      </a:lnTo>
                      <a:lnTo>
                        <a:pt x="875" y="124"/>
                      </a:lnTo>
                      <a:lnTo>
                        <a:pt x="871" y="124"/>
                      </a:lnTo>
                      <a:lnTo>
                        <a:pt x="868" y="121"/>
                      </a:lnTo>
                      <a:lnTo>
                        <a:pt x="864" y="129"/>
                      </a:lnTo>
                      <a:lnTo>
                        <a:pt x="861" y="129"/>
                      </a:lnTo>
                      <a:lnTo>
                        <a:pt x="864" y="133"/>
                      </a:lnTo>
                      <a:lnTo>
                        <a:pt x="861" y="131"/>
                      </a:lnTo>
                      <a:lnTo>
                        <a:pt x="847" y="119"/>
                      </a:lnTo>
                      <a:lnTo>
                        <a:pt x="847" y="114"/>
                      </a:lnTo>
                      <a:lnTo>
                        <a:pt x="849" y="114"/>
                      </a:lnTo>
                      <a:lnTo>
                        <a:pt x="849" y="109"/>
                      </a:lnTo>
                      <a:lnTo>
                        <a:pt x="856" y="107"/>
                      </a:lnTo>
                      <a:lnTo>
                        <a:pt x="856" y="105"/>
                      </a:lnTo>
                      <a:lnTo>
                        <a:pt x="859" y="100"/>
                      </a:lnTo>
                      <a:lnTo>
                        <a:pt x="859" y="98"/>
                      </a:lnTo>
                      <a:lnTo>
                        <a:pt x="861" y="95"/>
                      </a:lnTo>
                      <a:lnTo>
                        <a:pt x="864" y="98"/>
                      </a:lnTo>
                      <a:lnTo>
                        <a:pt x="871" y="98"/>
                      </a:lnTo>
                      <a:lnTo>
                        <a:pt x="878" y="100"/>
                      </a:lnTo>
                      <a:lnTo>
                        <a:pt x="878" y="107"/>
                      </a:lnTo>
                      <a:lnTo>
                        <a:pt x="880" y="107"/>
                      </a:lnTo>
                      <a:lnTo>
                        <a:pt x="883" y="109"/>
                      </a:lnTo>
                      <a:lnTo>
                        <a:pt x="885" y="109"/>
                      </a:lnTo>
                      <a:lnTo>
                        <a:pt x="887" y="107"/>
                      </a:lnTo>
                      <a:lnTo>
                        <a:pt x="890" y="112"/>
                      </a:lnTo>
                      <a:lnTo>
                        <a:pt x="906" y="107"/>
                      </a:lnTo>
                      <a:lnTo>
                        <a:pt x="909" y="102"/>
                      </a:lnTo>
                      <a:lnTo>
                        <a:pt x="911" y="102"/>
                      </a:lnTo>
                      <a:lnTo>
                        <a:pt x="914" y="100"/>
                      </a:lnTo>
                      <a:lnTo>
                        <a:pt x="911" y="95"/>
                      </a:lnTo>
                      <a:lnTo>
                        <a:pt x="906" y="95"/>
                      </a:lnTo>
                      <a:lnTo>
                        <a:pt x="906" y="93"/>
                      </a:lnTo>
                      <a:lnTo>
                        <a:pt x="902" y="90"/>
                      </a:lnTo>
                      <a:lnTo>
                        <a:pt x="899" y="88"/>
                      </a:lnTo>
                      <a:lnTo>
                        <a:pt x="902" y="86"/>
                      </a:lnTo>
                      <a:lnTo>
                        <a:pt x="897" y="81"/>
                      </a:lnTo>
                      <a:lnTo>
                        <a:pt x="897" y="78"/>
                      </a:lnTo>
                      <a:lnTo>
                        <a:pt x="892" y="78"/>
                      </a:lnTo>
                      <a:lnTo>
                        <a:pt x="890" y="81"/>
                      </a:lnTo>
                      <a:lnTo>
                        <a:pt x="883" y="78"/>
                      </a:lnTo>
                      <a:lnTo>
                        <a:pt x="878" y="78"/>
                      </a:lnTo>
                      <a:lnTo>
                        <a:pt x="871" y="74"/>
                      </a:lnTo>
                      <a:lnTo>
                        <a:pt x="873" y="71"/>
                      </a:lnTo>
                      <a:lnTo>
                        <a:pt x="878" y="71"/>
                      </a:lnTo>
                      <a:lnTo>
                        <a:pt x="878" y="59"/>
                      </a:lnTo>
                      <a:lnTo>
                        <a:pt x="875" y="57"/>
                      </a:lnTo>
                      <a:lnTo>
                        <a:pt x="880" y="52"/>
                      </a:lnTo>
                      <a:lnTo>
                        <a:pt x="878" y="47"/>
                      </a:lnTo>
                      <a:lnTo>
                        <a:pt x="878" y="50"/>
                      </a:lnTo>
                      <a:lnTo>
                        <a:pt x="873" y="47"/>
                      </a:lnTo>
                      <a:lnTo>
                        <a:pt x="871" y="45"/>
                      </a:lnTo>
                      <a:lnTo>
                        <a:pt x="875" y="38"/>
                      </a:lnTo>
                      <a:lnTo>
                        <a:pt x="873" y="36"/>
                      </a:lnTo>
                      <a:lnTo>
                        <a:pt x="875" y="36"/>
                      </a:lnTo>
                      <a:lnTo>
                        <a:pt x="878" y="33"/>
                      </a:lnTo>
                      <a:lnTo>
                        <a:pt x="878" y="28"/>
                      </a:lnTo>
                      <a:lnTo>
                        <a:pt x="873" y="26"/>
                      </a:lnTo>
                      <a:lnTo>
                        <a:pt x="868" y="28"/>
                      </a:lnTo>
                      <a:lnTo>
                        <a:pt x="866" y="28"/>
                      </a:lnTo>
                      <a:lnTo>
                        <a:pt x="864" y="26"/>
                      </a:lnTo>
                      <a:lnTo>
                        <a:pt x="861" y="28"/>
                      </a:lnTo>
                      <a:lnTo>
                        <a:pt x="854" y="21"/>
                      </a:lnTo>
                      <a:lnTo>
                        <a:pt x="849" y="21"/>
                      </a:lnTo>
                      <a:lnTo>
                        <a:pt x="849" y="24"/>
                      </a:lnTo>
                      <a:lnTo>
                        <a:pt x="844" y="26"/>
                      </a:lnTo>
                      <a:lnTo>
                        <a:pt x="842" y="28"/>
                      </a:lnTo>
                      <a:lnTo>
                        <a:pt x="835" y="31"/>
                      </a:lnTo>
                      <a:lnTo>
                        <a:pt x="833" y="33"/>
                      </a:lnTo>
                      <a:lnTo>
                        <a:pt x="828" y="36"/>
                      </a:lnTo>
                      <a:lnTo>
                        <a:pt x="825" y="38"/>
                      </a:lnTo>
                      <a:lnTo>
                        <a:pt x="818" y="40"/>
                      </a:lnTo>
                      <a:lnTo>
                        <a:pt x="816" y="40"/>
                      </a:lnTo>
                      <a:lnTo>
                        <a:pt x="813" y="40"/>
                      </a:lnTo>
                      <a:lnTo>
                        <a:pt x="811" y="40"/>
                      </a:lnTo>
                      <a:lnTo>
                        <a:pt x="806" y="40"/>
                      </a:lnTo>
                      <a:lnTo>
                        <a:pt x="804" y="40"/>
                      </a:lnTo>
                      <a:lnTo>
                        <a:pt x="802" y="40"/>
                      </a:lnTo>
                      <a:lnTo>
                        <a:pt x="799" y="40"/>
                      </a:lnTo>
                      <a:lnTo>
                        <a:pt x="790" y="36"/>
                      </a:lnTo>
                      <a:lnTo>
                        <a:pt x="787" y="36"/>
                      </a:lnTo>
                      <a:lnTo>
                        <a:pt x="785" y="36"/>
                      </a:lnTo>
                      <a:lnTo>
                        <a:pt x="780" y="33"/>
                      </a:lnTo>
                      <a:lnTo>
                        <a:pt x="778" y="36"/>
                      </a:lnTo>
                      <a:lnTo>
                        <a:pt x="775" y="31"/>
                      </a:lnTo>
                      <a:lnTo>
                        <a:pt x="775" y="28"/>
                      </a:lnTo>
                      <a:lnTo>
                        <a:pt x="773" y="28"/>
                      </a:lnTo>
                      <a:lnTo>
                        <a:pt x="771" y="28"/>
                      </a:lnTo>
                      <a:lnTo>
                        <a:pt x="768" y="28"/>
                      </a:lnTo>
                      <a:lnTo>
                        <a:pt x="768" y="26"/>
                      </a:lnTo>
                      <a:lnTo>
                        <a:pt x="766" y="26"/>
                      </a:lnTo>
                      <a:lnTo>
                        <a:pt x="766" y="28"/>
                      </a:lnTo>
                      <a:lnTo>
                        <a:pt x="763" y="28"/>
                      </a:lnTo>
                      <a:lnTo>
                        <a:pt x="763" y="31"/>
                      </a:lnTo>
                      <a:lnTo>
                        <a:pt x="763" y="33"/>
                      </a:lnTo>
                      <a:lnTo>
                        <a:pt x="761" y="33"/>
                      </a:lnTo>
                      <a:lnTo>
                        <a:pt x="761" y="36"/>
                      </a:lnTo>
                      <a:lnTo>
                        <a:pt x="759" y="38"/>
                      </a:lnTo>
                      <a:lnTo>
                        <a:pt x="756" y="43"/>
                      </a:lnTo>
                      <a:lnTo>
                        <a:pt x="754" y="43"/>
                      </a:lnTo>
                      <a:lnTo>
                        <a:pt x="756" y="45"/>
                      </a:lnTo>
                      <a:lnTo>
                        <a:pt x="754" y="45"/>
                      </a:lnTo>
                      <a:lnTo>
                        <a:pt x="751" y="45"/>
                      </a:lnTo>
                      <a:lnTo>
                        <a:pt x="751" y="47"/>
                      </a:lnTo>
                      <a:lnTo>
                        <a:pt x="749" y="50"/>
                      </a:lnTo>
                      <a:lnTo>
                        <a:pt x="744" y="50"/>
                      </a:lnTo>
                      <a:lnTo>
                        <a:pt x="742" y="52"/>
                      </a:lnTo>
                      <a:lnTo>
                        <a:pt x="742" y="55"/>
                      </a:lnTo>
                      <a:lnTo>
                        <a:pt x="742" y="57"/>
                      </a:lnTo>
                      <a:lnTo>
                        <a:pt x="740" y="55"/>
                      </a:lnTo>
                      <a:lnTo>
                        <a:pt x="737" y="57"/>
                      </a:lnTo>
                      <a:lnTo>
                        <a:pt x="735" y="57"/>
                      </a:lnTo>
                      <a:lnTo>
                        <a:pt x="732" y="55"/>
                      </a:lnTo>
                      <a:lnTo>
                        <a:pt x="730" y="55"/>
                      </a:lnTo>
                      <a:lnTo>
                        <a:pt x="728" y="55"/>
                      </a:lnTo>
                      <a:lnTo>
                        <a:pt x="728" y="57"/>
                      </a:lnTo>
                      <a:lnTo>
                        <a:pt x="725" y="57"/>
                      </a:lnTo>
                      <a:lnTo>
                        <a:pt x="723" y="55"/>
                      </a:lnTo>
                      <a:lnTo>
                        <a:pt x="723" y="57"/>
                      </a:lnTo>
                      <a:lnTo>
                        <a:pt x="725" y="62"/>
                      </a:lnTo>
                      <a:lnTo>
                        <a:pt x="723" y="64"/>
                      </a:lnTo>
                      <a:lnTo>
                        <a:pt x="723" y="67"/>
                      </a:lnTo>
                      <a:lnTo>
                        <a:pt x="723" y="69"/>
                      </a:lnTo>
                      <a:lnTo>
                        <a:pt x="720" y="69"/>
                      </a:lnTo>
                      <a:lnTo>
                        <a:pt x="718" y="67"/>
                      </a:lnTo>
                      <a:lnTo>
                        <a:pt x="716" y="67"/>
                      </a:lnTo>
                      <a:lnTo>
                        <a:pt x="713" y="67"/>
                      </a:lnTo>
                      <a:lnTo>
                        <a:pt x="713" y="69"/>
                      </a:lnTo>
                      <a:lnTo>
                        <a:pt x="709" y="74"/>
                      </a:lnTo>
                      <a:lnTo>
                        <a:pt x="706" y="76"/>
                      </a:lnTo>
                      <a:lnTo>
                        <a:pt x="701" y="78"/>
                      </a:lnTo>
                      <a:lnTo>
                        <a:pt x="697" y="81"/>
                      </a:lnTo>
                      <a:lnTo>
                        <a:pt x="694" y="88"/>
                      </a:lnTo>
                      <a:lnTo>
                        <a:pt x="692" y="98"/>
                      </a:lnTo>
                      <a:lnTo>
                        <a:pt x="692" y="100"/>
                      </a:lnTo>
                      <a:lnTo>
                        <a:pt x="689" y="100"/>
                      </a:lnTo>
                      <a:lnTo>
                        <a:pt x="692" y="102"/>
                      </a:lnTo>
                      <a:lnTo>
                        <a:pt x="694" y="105"/>
                      </a:lnTo>
                      <a:lnTo>
                        <a:pt x="694" y="107"/>
                      </a:lnTo>
                      <a:lnTo>
                        <a:pt x="699" y="107"/>
                      </a:lnTo>
                      <a:lnTo>
                        <a:pt x="701" y="107"/>
                      </a:lnTo>
                      <a:lnTo>
                        <a:pt x="704" y="105"/>
                      </a:lnTo>
                      <a:lnTo>
                        <a:pt x="704" y="107"/>
                      </a:lnTo>
                      <a:lnTo>
                        <a:pt x="701" y="109"/>
                      </a:lnTo>
                      <a:lnTo>
                        <a:pt x="704" y="109"/>
                      </a:lnTo>
                      <a:lnTo>
                        <a:pt x="704" y="107"/>
                      </a:lnTo>
                      <a:lnTo>
                        <a:pt x="706" y="105"/>
                      </a:lnTo>
                      <a:lnTo>
                        <a:pt x="709" y="102"/>
                      </a:lnTo>
                      <a:lnTo>
                        <a:pt x="713" y="102"/>
                      </a:lnTo>
                      <a:lnTo>
                        <a:pt x="713" y="100"/>
                      </a:lnTo>
                      <a:lnTo>
                        <a:pt x="713" y="95"/>
                      </a:lnTo>
                      <a:lnTo>
                        <a:pt x="716" y="95"/>
                      </a:lnTo>
                      <a:lnTo>
                        <a:pt x="718" y="95"/>
                      </a:lnTo>
                      <a:lnTo>
                        <a:pt x="718" y="93"/>
                      </a:lnTo>
                      <a:lnTo>
                        <a:pt x="725" y="98"/>
                      </a:lnTo>
                      <a:lnTo>
                        <a:pt x="725" y="100"/>
                      </a:lnTo>
                      <a:lnTo>
                        <a:pt x="725" y="102"/>
                      </a:lnTo>
                      <a:lnTo>
                        <a:pt x="725" y="105"/>
                      </a:lnTo>
                      <a:lnTo>
                        <a:pt x="723" y="105"/>
                      </a:lnTo>
                      <a:lnTo>
                        <a:pt x="720" y="105"/>
                      </a:lnTo>
                      <a:lnTo>
                        <a:pt x="720" y="107"/>
                      </a:lnTo>
                      <a:lnTo>
                        <a:pt x="718" y="109"/>
                      </a:lnTo>
                      <a:lnTo>
                        <a:pt x="720" y="109"/>
                      </a:lnTo>
                      <a:lnTo>
                        <a:pt x="718" y="109"/>
                      </a:lnTo>
                      <a:lnTo>
                        <a:pt x="716" y="109"/>
                      </a:lnTo>
                      <a:lnTo>
                        <a:pt x="713" y="109"/>
                      </a:lnTo>
                      <a:lnTo>
                        <a:pt x="711" y="107"/>
                      </a:lnTo>
                      <a:lnTo>
                        <a:pt x="709" y="105"/>
                      </a:lnTo>
                      <a:lnTo>
                        <a:pt x="709" y="107"/>
                      </a:lnTo>
                      <a:lnTo>
                        <a:pt x="711" y="109"/>
                      </a:lnTo>
                      <a:lnTo>
                        <a:pt x="711" y="114"/>
                      </a:lnTo>
                      <a:lnTo>
                        <a:pt x="709" y="114"/>
                      </a:lnTo>
                      <a:lnTo>
                        <a:pt x="709" y="112"/>
                      </a:lnTo>
                      <a:lnTo>
                        <a:pt x="706" y="114"/>
                      </a:lnTo>
                      <a:lnTo>
                        <a:pt x="706" y="112"/>
                      </a:lnTo>
                      <a:lnTo>
                        <a:pt x="704" y="114"/>
                      </a:lnTo>
                      <a:lnTo>
                        <a:pt x="711" y="114"/>
                      </a:lnTo>
                      <a:lnTo>
                        <a:pt x="711" y="117"/>
                      </a:lnTo>
                      <a:lnTo>
                        <a:pt x="709" y="119"/>
                      </a:lnTo>
                      <a:lnTo>
                        <a:pt x="706" y="121"/>
                      </a:lnTo>
                      <a:lnTo>
                        <a:pt x="709" y="121"/>
                      </a:lnTo>
                      <a:lnTo>
                        <a:pt x="711" y="121"/>
                      </a:lnTo>
                      <a:lnTo>
                        <a:pt x="711" y="124"/>
                      </a:lnTo>
                      <a:lnTo>
                        <a:pt x="713" y="124"/>
                      </a:lnTo>
                      <a:lnTo>
                        <a:pt x="716" y="124"/>
                      </a:lnTo>
                      <a:lnTo>
                        <a:pt x="718" y="124"/>
                      </a:lnTo>
                      <a:lnTo>
                        <a:pt x="716" y="121"/>
                      </a:lnTo>
                      <a:lnTo>
                        <a:pt x="716" y="119"/>
                      </a:lnTo>
                      <a:lnTo>
                        <a:pt x="718" y="117"/>
                      </a:lnTo>
                      <a:lnTo>
                        <a:pt x="716" y="117"/>
                      </a:lnTo>
                      <a:lnTo>
                        <a:pt x="718" y="114"/>
                      </a:lnTo>
                      <a:lnTo>
                        <a:pt x="720" y="114"/>
                      </a:lnTo>
                      <a:lnTo>
                        <a:pt x="725" y="117"/>
                      </a:lnTo>
                      <a:lnTo>
                        <a:pt x="728" y="119"/>
                      </a:lnTo>
                      <a:lnTo>
                        <a:pt x="725" y="124"/>
                      </a:lnTo>
                      <a:lnTo>
                        <a:pt x="728" y="129"/>
                      </a:lnTo>
                      <a:lnTo>
                        <a:pt x="728" y="131"/>
                      </a:lnTo>
                      <a:lnTo>
                        <a:pt x="728" y="136"/>
                      </a:lnTo>
                      <a:lnTo>
                        <a:pt x="728" y="138"/>
                      </a:lnTo>
                      <a:lnTo>
                        <a:pt x="728" y="140"/>
                      </a:lnTo>
                      <a:lnTo>
                        <a:pt x="725" y="140"/>
                      </a:lnTo>
                      <a:lnTo>
                        <a:pt x="720" y="143"/>
                      </a:lnTo>
                      <a:lnTo>
                        <a:pt x="718" y="143"/>
                      </a:lnTo>
                      <a:lnTo>
                        <a:pt x="713" y="140"/>
                      </a:lnTo>
                      <a:lnTo>
                        <a:pt x="711" y="138"/>
                      </a:lnTo>
                      <a:lnTo>
                        <a:pt x="711" y="143"/>
                      </a:lnTo>
                      <a:lnTo>
                        <a:pt x="709" y="143"/>
                      </a:lnTo>
                      <a:lnTo>
                        <a:pt x="709" y="148"/>
                      </a:lnTo>
                      <a:lnTo>
                        <a:pt x="709" y="150"/>
                      </a:lnTo>
                      <a:lnTo>
                        <a:pt x="704" y="150"/>
                      </a:lnTo>
                      <a:lnTo>
                        <a:pt x="704" y="148"/>
                      </a:lnTo>
                      <a:lnTo>
                        <a:pt x="699" y="150"/>
                      </a:lnTo>
                      <a:lnTo>
                        <a:pt x="699" y="152"/>
                      </a:lnTo>
                      <a:lnTo>
                        <a:pt x="697" y="150"/>
                      </a:lnTo>
                      <a:lnTo>
                        <a:pt x="697" y="152"/>
                      </a:lnTo>
                      <a:lnTo>
                        <a:pt x="692" y="152"/>
                      </a:lnTo>
                      <a:lnTo>
                        <a:pt x="692" y="150"/>
                      </a:lnTo>
                      <a:lnTo>
                        <a:pt x="689" y="150"/>
                      </a:lnTo>
                      <a:lnTo>
                        <a:pt x="687" y="150"/>
                      </a:lnTo>
                      <a:lnTo>
                        <a:pt x="689" y="143"/>
                      </a:lnTo>
                      <a:lnTo>
                        <a:pt x="689" y="138"/>
                      </a:lnTo>
                      <a:lnTo>
                        <a:pt x="687" y="136"/>
                      </a:lnTo>
                      <a:lnTo>
                        <a:pt x="687" y="133"/>
                      </a:lnTo>
                      <a:lnTo>
                        <a:pt x="687" y="131"/>
                      </a:lnTo>
                      <a:lnTo>
                        <a:pt x="685" y="131"/>
                      </a:lnTo>
                      <a:lnTo>
                        <a:pt x="682" y="133"/>
                      </a:lnTo>
                      <a:lnTo>
                        <a:pt x="685" y="138"/>
                      </a:lnTo>
                      <a:lnTo>
                        <a:pt x="682" y="138"/>
                      </a:lnTo>
                      <a:lnTo>
                        <a:pt x="680" y="140"/>
                      </a:lnTo>
                      <a:lnTo>
                        <a:pt x="680" y="143"/>
                      </a:lnTo>
                      <a:lnTo>
                        <a:pt x="682" y="143"/>
                      </a:lnTo>
                      <a:lnTo>
                        <a:pt x="680" y="143"/>
                      </a:lnTo>
                      <a:lnTo>
                        <a:pt x="678" y="143"/>
                      </a:lnTo>
                      <a:lnTo>
                        <a:pt x="678" y="145"/>
                      </a:lnTo>
                      <a:lnTo>
                        <a:pt x="678" y="148"/>
                      </a:lnTo>
                      <a:lnTo>
                        <a:pt x="678" y="150"/>
                      </a:lnTo>
                      <a:lnTo>
                        <a:pt x="675" y="150"/>
                      </a:lnTo>
                      <a:lnTo>
                        <a:pt x="673" y="152"/>
                      </a:lnTo>
                      <a:lnTo>
                        <a:pt x="670" y="150"/>
                      </a:lnTo>
                      <a:lnTo>
                        <a:pt x="668" y="148"/>
                      </a:lnTo>
                      <a:lnTo>
                        <a:pt x="668" y="145"/>
                      </a:lnTo>
                      <a:lnTo>
                        <a:pt x="666" y="143"/>
                      </a:lnTo>
                      <a:lnTo>
                        <a:pt x="663" y="140"/>
                      </a:lnTo>
                      <a:lnTo>
                        <a:pt x="661" y="140"/>
                      </a:lnTo>
                      <a:lnTo>
                        <a:pt x="658" y="143"/>
                      </a:lnTo>
                      <a:lnTo>
                        <a:pt x="656" y="143"/>
                      </a:lnTo>
                      <a:lnTo>
                        <a:pt x="654" y="143"/>
                      </a:lnTo>
                      <a:lnTo>
                        <a:pt x="649" y="136"/>
                      </a:lnTo>
                      <a:lnTo>
                        <a:pt x="647" y="136"/>
                      </a:lnTo>
                      <a:lnTo>
                        <a:pt x="647" y="133"/>
                      </a:lnTo>
                      <a:lnTo>
                        <a:pt x="649" y="131"/>
                      </a:lnTo>
                      <a:lnTo>
                        <a:pt x="651" y="131"/>
                      </a:lnTo>
                      <a:lnTo>
                        <a:pt x="651" y="129"/>
                      </a:lnTo>
                      <a:lnTo>
                        <a:pt x="654" y="129"/>
                      </a:lnTo>
                      <a:lnTo>
                        <a:pt x="656" y="131"/>
                      </a:lnTo>
                      <a:lnTo>
                        <a:pt x="658" y="129"/>
                      </a:lnTo>
                      <a:lnTo>
                        <a:pt x="661" y="126"/>
                      </a:lnTo>
                      <a:lnTo>
                        <a:pt x="661" y="121"/>
                      </a:lnTo>
                      <a:lnTo>
                        <a:pt x="656" y="121"/>
                      </a:lnTo>
                      <a:lnTo>
                        <a:pt x="654" y="119"/>
                      </a:lnTo>
                      <a:lnTo>
                        <a:pt x="656" y="119"/>
                      </a:lnTo>
                      <a:lnTo>
                        <a:pt x="654" y="119"/>
                      </a:lnTo>
                      <a:lnTo>
                        <a:pt x="651" y="121"/>
                      </a:lnTo>
                      <a:lnTo>
                        <a:pt x="647" y="121"/>
                      </a:lnTo>
                      <a:lnTo>
                        <a:pt x="647" y="124"/>
                      </a:lnTo>
                      <a:lnTo>
                        <a:pt x="644" y="124"/>
                      </a:lnTo>
                      <a:lnTo>
                        <a:pt x="644" y="126"/>
                      </a:lnTo>
                      <a:lnTo>
                        <a:pt x="642" y="126"/>
                      </a:lnTo>
                      <a:lnTo>
                        <a:pt x="639" y="121"/>
                      </a:lnTo>
                      <a:lnTo>
                        <a:pt x="639" y="119"/>
                      </a:lnTo>
                      <a:lnTo>
                        <a:pt x="639" y="117"/>
                      </a:lnTo>
                      <a:lnTo>
                        <a:pt x="637" y="109"/>
                      </a:lnTo>
                      <a:lnTo>
                        <a:pt x="637" y="107"/>
                      </a:lnTo>
                      <a:lnTo>
                        <a:pt x="639" y="107"/>
                      </a:lnTo>
                      <a:lnTo>
                        <a:pt x="635" y="105"/>
                      </a:lnTo>
                      <a:lnTo>
                        <a:pt x="635" y="100"/>
                      </a:lnTo>
                      <a:lnTo>
                        <a:pt x="635" y="93"/>
                      </a:lnTo>
                      <a:lnTo>
                        <a:pt x="630" y="88"/>
                      </a:lnTo>
                      <a:lnTo>
                        <a:pt x="627" y="88"/>
                      </a:lnTo>
                      <a:lnTo>
                        <a:pt x="625" y="88"/>
                      </a:lnTo>
                      <a:lnTo>
                        <a:pt x="623" y="88"/>
                      </a:lnTo>
                      <a:lnTo>
                        <a:pt x="618" y="88"/>
                      </a:lnTo>
                      <a:lnTo>
                        <a:pt x="613" y="88"/>
                      </a:lnTo>
                      <a:lnTo>
                        <a:pt x="611" y="86"/>
                      </a:lnTo>
                      <a:lnTo>
                        <a:pt x="606" y="81"/>
                      </a:lnTo>
                      <a:lnTo>
                        <a:pt x="606" y="78"/>
                      </a:lnTo>
                      <a:lnTo>
                        <a:pt x="606" y="76"/>
                      </a:lnTo>
                      <a:lnTo>
                        <a:pt x="604" y="74"/>
                      </a:lnTo>
                      <a:lnTo>
                        <a:pt x="604" y="71"/>
                      </a:lnTo>
                      <a:lnTo>
                        <a:pt x="601" y="71"/>
                      </a:lnTo>
                      <a:lnTo>
                        <a:pt x="601" y="67"/>
                      </a:lnTo>
                      <a:lnTo>
                        <a:pt x="596" y="64"/>
                      </a:lnTo>
                      <a:lnTo>
                        <a:pt x="594" y="64"/>
                      </a:lnTo>
                      <a:lnTo>
                        <a:pt x="592" y="62"/>
                      </a:lnTo>
                      <a:lnTo>
                        <a:pt x="589" y="59"/>
                      </a:lnTo>
                      <a:lnTo>
                        <a:pt x="587" y="62"/>
                      </a:lnTo>
                      <a:lnTo>
                        <a:pt x="587" y="59"/>
                      </a:lnTo>
                      <a:lnTo>
                        <a:pt x="585" y="62"/>
                      </a:lnTo>
                      <a:lnTo>
                        <a:pt x="582" y="64"/>
                      </a:lnTo>
                      <a:lnTo>
                        <a:pt x="582" y="67"/>
                      </a:lnTo>
                      <a:lnTo>
                        <a:pt x="580" y="67"/>
                      </a:lnTo>
                      <a:lnTo>
                        <a:pt x="573" y="64"/>
                      </a:lnTo>
                      <a:lnTo>
                        <a:pt x="565" y="71"/>
                      </a:lnTo>
                      <a:lnTo>
                        <a:pt x="561" y="69"/>
                      </a:lnTo>
                      <a:lnTo>
                        <a:pt x="558" y="69"/>
                      </a:lnTo>
                      <a:lnTo>
                        <a:pt x="554" y="67"/>
                      </a:lnTo>
                      <a:lnTo>
                        <a:pt x="554" y="69"/>
                      </a:lnTo>
                      <a:lnTo>
                        <a:pt x="551" y="69"/>
                      </a:lnTo>
                      <a:lnTo>
                        <a:pt x="549" y="71"/>
                      </a:lnTo>
                      <a:lnTo>
                        <a:pt x="546" y="71"/>
                      </a:lnTo>
                      <a:lnTo>
                        <a:pt x="544" y="71"/>
                      </a:lnTo>
                      <a:lnTo>
                        <a:pt x="539" y="71"/>
                      </a:lnTo>
                      <a:lnTo>
                        <a:pt x="537" y="69"/>
                      </a:lnTo>
                      <a:lnTo>
                        <a:pt x="534" y="69"/>
                      </a:lnTo>
                      <a:lnTo>
                        <a:pt x="532" y="69"/>
                      </a:lnTo>
                      <a:lnTo>
                        <a:pt x="530" y="71"/>
                      </a:lnTo>
                      <a:lnTo>
                        <a:pt x="527" y="71"/>
                      </a:lnTo>
                      <a:lnTo>
                        <a:pt x="525" y="71"/>
                      </a:lnTo>
                      <a:lnTo>
                        <a:pt x="525" y="69"/>
                      </a:lnTo>
                      <a:lnTo>
                        <a:pt x="525" y="64"/>
                      </a:lnTo>
                      <a:lnTo>
                        <a:pt x="525" y="62"/>
                      </a:lnTo>
                      <a:lnTo>
                        <a:pt x="525" y="59"/>
                      </a:lnTo>
                      <a:lnTo>
                        <a:pt x="523" y="59"/>
                      </a:lnTo>
                      <a:lnTo>
                        <a:pt x="520" y="59"/>
                      </a:lnTo>
                      <a:lnTo>
                        <a:pt x="520" y="55"/>
                      </a:lnTo>
                      <a:lnTo>
                        <a:pt x="518" y="52"/>
                      </a:lnTo>
                      <a:lnTo>
                        <a:pt x="515" y="52"/>
                      </a:lnTo>
                      <a:lnTo>
                        <a:pt x="515" y="50"/>
                      </a:lnTo>
                      <a:lnTo>
                        <a:pt x="513" y="50"/>
                      </a:lnTo>
                      <a:lnTo>
                        <a:pt x="511" y="50"/>
                      </a:lnTo>
                      <a:lnTo>
                        <a:pt x="508" y="50"/>
                      </a:lnTo>
                      <a:lnTo>
                        <a:pt x="508" y="47"/>
                      </a:lnTo>
                      <a:lnTo>
                        <a:pt x="503" y="45"/>
                      </a:lnTo>
                      <a:lnTo>
                        <a:pt x="503" y="43"/>
                      </a:lnTo>
                      <a:lnTo>
                        <a:pt x="503" y="40"/>
                      </a:lnTo>
                      <a:lnTo>
                        <a:pt x="503" y="38"/>
                      </a:lnTo>
                      <a:lnTo>
                        <a:pt x="501" y="38"/>
                      </a:lnTo>
                      <a:lnTo>
                        <a:pt x="503" y="36"/>
                      </a:lnTo>
                      <a:lnTo>
                        <a:pt x="503" y="33"/>
                      </a:lnTo>
                      <a:lnTo>
                        <a:pt x="503" y="28"/>
                      </a:lnTo>
                      <a:lnTo>
                        <a:pt x="503" y="26"/>
                      </a:lnTo>
                      <a:lnTo>
                        <a:pt x="501" y="24"/>
                      </a:lnTo>
                      <a:lnTo>
                        <a:pt x="503" y="21"/>
                      </a:lnTo>
                      <a:lnTo>
                        <a:pt x="503" y="19"/>
                      </a:lnTo>
                      <a:lnTo>
                        <a:pt x="499" y="14"/>
                      </a:lnTo>
                      <a:lnTo>
                        <a:pt x="499" y="9"/>
                      </a:lnTo>
                      <a:lnTo>
                        <a:pt x="492" y="5"/>
                      </a:lnTo>
                      <a:lnTo>
                        <a:pt x="489" y="5"/>
                      </a:lnTo>
                      <a:lnTo>
                        <a:pt x="487" y="7"/>
                      </a:lnTo>
                      <a:lnTo>
                        <a:pt x="482" y="7"/>
                      </a:lnTo>
                      <a:lnTo>
                        <a:pt x="480" y="12"/>
                      </a:lnTo>
                      <a:lnTo>
                        <a:pt x="477" y="12"/>
                      </a:lnTo>
                      <a:lnTo>
                        <a:pt x="475" y="14"/>
                      </a:lnTo>
                      <a:lnTo>
                        <a:pt x="472" y="14"/>
                      </a:lnTo>
                      <a:lnTo>
                        <a:pt x="470" y="19"/>
                      </a:lnTo>
                      <a:lnTo>
                        <a:pt x="468" y="24"/>
                      </a:lnTo>
                      <a:lnTo>
                        <a:pt x="463" y="19"/>
                      </a:lnTo>
                      <a:lnTo>
                        <a:pt x="458" y="21"/>
                      </a:lnTo>
                      <a:lnTo>
                        <a:pt x="456" y="21"/>
                      </a:lnTo>
                      <a:lnTo>
                        <a:pt x="451" y="21"/>
                      </a:lnTo>
                      <a:lnTo>
                        <a:pt x="451" y="26"/>
                      </a:lnTo>
                      <a:lnTo>
                        <a:pt x="446" y="31"/>
                      </a:lnTo>
                      <a:lnTo>
                        <a:pt x="449" y="36"/>
                      </a:lnTo>
                      <a:lnTo>
                        <a:pt x="446" y="45"/>
                      </a:lnTo>
                      <a:lnTo>
                        <a:pt x="437" y="43"/>
                      </a:lnTo>
                      <a:lnTo>
                        <a:pt x="434" y="40"/>
                      </a:lnTo>
                      <a:lnTo>
                        <a:pt x="432" y="43"/>
                      </a:lnTo>
                      <a:lnTo>
                        <a:pt x="425" y="45"/>
                      </a:lnTo>
                      <a:lnTo>
                        <a:pt x="418" y="50"/>
                      </a:lnTo>
                      <a:lnTo>
                        <a:pt x="415" y="47"/>
                      </a:lnTo>
                      <a:lnTo>
                        <a:pt x="408" y="47"/>
                      </a:lnTo>
                      <a:lnTo>
                        <a:pt x="406" y="50"/>
                      </a:lnTo>
                      <a:lnTo>
                        <a:pt x="398" y="47"/>
                      </a:lnTo>
                      <a:lnTo>
                        <a:pt x="394" y="50"/>
                      </a:lnTo>
                      <a:lnTo>
                        <a:pt x="391" y="47"/>
                      </a:lnTo>
                      <a:lnTo>
                        <a:pt x="394" y="45"/>
                      </a:lnTo>
                      <a:lnTo>
                        <a:pt x="391" y="45"/>
                      </a:lnTo>
                      <a:lnTo>
                        <a:pt x="387" y="45"/>
                      </a:lnTo>
                      <a:lnTo>
                        <a:pt x="382" y="47"/>
                      </a:lnTo>
                      <a:lnTo>
                        <a:pt x="379" y="57"/>
                      </a:lnTo>
                      <a:lnTo>
                        <a:pt x="367" y="57"/>
                      </a:lnTo>
                      <a:lnTo>
                        <a:pt x="365" y="57"/>
                      </a:lnTo>
                      <a:lnTo>
                        <a:pt x="360" y="57"/>
                      </a:lnTo>
                      <a:lnTo>
                        <a:pt x="358" y="67"/>
                      </a:lnTo>
                      <a:lnTo>
                        <a:pt x="356" y="64"/>
                      </a:lnTo>
                      <a:lnTo>
                        <a:pt x="351" y="64"/>
                      </a:lnTo>
                      <a:lnTo>
                        <a:pt x="348" y="67"/>
                      </a:lnTo>
                      <a:lnTo>
                        <a:pt x="341" y="64"/>
                      </a:lnTo>
                      <a:lnTo>
                        <a:pt x="339" y="62"/>
                      </a:lnTo>
                      <a:lnTo>
                        <a:pt x="327" y="62"/>
                      </a:lnTo>
                      <a:lnTo>
                        <a:pt x="317" y="55"/>
                      </a:lnTo>
                      <a:lnTo>
                        <a:pt x="315" y="55"/>
                      </a:lnTo>
                      <a:lnTo>
                        <a:pt x="305" y="57"/>
                      </a:lnTo>
                      <a:lnTo>
                        <a:pt x="303" y="64"/>
                      </a:lnTo>
                      <a:lnTo>
                        <a:pt x="301" y="67"/>
                      </a:lnTo>
                      <a:lnTo>
                        <a:pt x="301" y="69"/>
                      </a:lnTo>
                      <a:lnTo>
                        <a:pt x="296" y="76"/>
                      </a:lnTo>
                      <a:lnTo>
                        <a:pt x="298" y="78"/>
                      </a:lnTo>
                      <a:lnTo>
                        <a:pt x="289" y="81"/>
                      </a:lnTo>
                      <a:lnTo>
                        <a:pt x="284" y="78"/>
                      </a:lnTo>
                      <a:lnTo>
                        <a:pt x="279" y="81"/>
                      </a:lnTo>
                      <a:lnTo>
                        <a:pt x="274" y="76"/>
                      </a:lnTo>
                      <a:lnTo>
                        <a:pt x="270" y="76"/>
                      </a:lnTo>
                      <a:lnTo>
                        <a:pt x="270" y="74"/>
                      </a:lnTo>
                      <a:lnTo>
                        <a:pt x="270" y="71"/>
                      </a:lnTo>
                      <a:lnTo>
                        <a:pt x="265" y="71"/>
                      </a:lnTo>
                      <a:lnTo>
                        <a:pt x="263" y="69"/>
                      </a:lnTo>
                      <a:lnTo>
                        <a:pt x="255" y="64"/>
                      </a:lnTo>
                      <a:lnTo>
                        <a:pt x="253" y="57"/>
                      </a:lnTo>
                      <a:lnTo>
                        <a:pt x="253" y="52"/>
                      </a:lnTo>
                      <a:lnTo>
                        <a:pt x="251" y="50"/>
                      </a:lnTo>
                      <a:lnTo>
                        <a:pt x="248" y="50"/>
                      </a:lnTo>
                      <a:lnTo>
                        <a:pt x="246" y="50"/>
                      </a:lnTo>
                      <a:lnTo>
                        <a:pt x="241" y="52"/>
                      </a:lnTo>
                      <a:lnTo>
                        <a:pt x="234" y="47"/>
                      </a:lnTo>
                      <a:lnTo>
                        <a:pt x="232" y="50"/>
                      </a:lnTo>
                      <a:lnTo>
                        <a:pt x="229" y="45"/>
                      </a:lnTo>
                      <a:lnTo>
                        <a:pt x="227" y="47"/>
                      </a:lnTo>
                      <a:lnTo>
                        <a:pt x="224" y="52"/>
                      </a:lnTo>
                      <a:lnTo>
                        <a:pt x="227" y="57"/>
                      </a:lnTo>
                      <a:lnTo>
                        <a:pt x="224" y="59"/>
                      </a:lnTo>
                      <a:lnTo>
                        <a:pt x="215" y="62"/>
                      </a:lnTo>
                      <a:lnTo>
                        <a:pt x="212" y="57"/>
                      </a:lnTo>
                      <a:lnTo>
                        <a:pt x="210" y="57"/>
                      </a:lnTo>
                      <a:lnTo>
                        <a:pt x="208" y="55"/>
                      </a:lnTo>
                      <a:lnTo>
                        <a:pt x="208" y="52"/>
                      </a:lnTo>
                      <a:lnTo>
                        <a:pt x="205" y="52"/>
                      </a:lnTo>
                      <a:lnTo>
                        <a:pt x="203" y="55"/>
                      </a:lnTo>
                      <a:lnTo>
                        <a:pt x="198" y="52"/>
                      </a:lnTo>
                      <a:lnTo>
                        <a:pt x="196" y="64"/>
                      </a:lnTo>
                      <a:lnTo>
                        <a:pt x="193" y="62"/>
                      </a:lnTo>
                      <a:lnTo>
                        <a:pt x="186" y="62"/>
                      </a:lnTo>
                      <a:lnTo>
                        <a:pt x="181" y="57"/>
                      </a:lnTo>
                      <a:lnTo>
                        <a:pt x="179" y="57"/>
                      </a:lnTo>
                      <a:lnTo>
                        <a:pt x="174" y="57"/>
                      </a:lnTo>
                      <a:lnTo>
                        <a:pt x="172" y="52"/>
                      </a:lnTo>
                      <a:lnTo>
                        <a:pt x="170" y="50"/>
                      </a:lnTo>
                      <a:lnTo>
                        <a:pt x="167" y="47"/>
                      </a:lnTo>
                      <a:lnTo>
                        <a:pt x="165" y="50"/>
                      </a:lnTo>
                      <a:lnTo>
                        <a:pt x="162" y="52"/>
                      </a:lnTo>
                      <a:lnTo>
                        <a:pt x="158" y="55"/>
                      </a:lnTo>
                      <a:lnTo>
                        <a:pt x="160" y="57"/>
                      </a:lnTo>
                      <a:lnTo>
                        <a:pt x="158" y="62"/>
                      </a:lnTo>
                      <a:lnTo>
                        <a:pt x="155" y="59"/>
                      </a:lnTo>
                      <a:lnTo>
                        <a:pt x="155" y="67"/>
                      </a:lnTo>
                      <a:lnTo>
                        <a:pt x="150" y="69"/>
                      </a:lnTo>
                      <a:lnTo>
                        <a:pt x="148" y="67"/>
                      </a:lnTo>
                      <a:lnTo>
                        <a:pt x="146" y="71"/>
                      </a:lnTo>
                      <a:lnTo>
                        <a:pt x="139" y="67"/>
                      </a:lnTo>
                      <a:lnTo>
                        <a:pt x="141" y="74"/>
                      </a:lnTo>
                      <a:lnTo>
                        <a:pt x="148" y="76"/>
                      </a:lnTo>
                      <a:lnTo>
                        <a:pt x="146" y="81"/>
                      </a:lnTo>
                      <a:lnTo>
                        <a:pt x="148" y="83"/>
                      </a:lnTo>
                      <a:lnTo>
                        <a:pt x="139" y="86"/>
                      </a:lnTo>
                      <a:lnTo>
                        <a:pt x="136" y="88"/>
                      </a:lnTo>
                      <a:lnTo>
                        <a:pt x="131" y="86"/>
                      </a:lnTo>
                      <a:lnTo>
                        <a:pt x="127" y="88"/>
                      </a:lnTo>
                      <a:lnTo>
                        <a:pt x="124" y="90"/>
                      </a:lnTo>
                      <a:lnTo>
                        <a:pt x="122" y="90"/>
                      </a:lnTo>
                      <a:lnTo>
                        <a:pt x="115" y="88"/>
                      </a:lnTo>
                      <a:lnTo>
                        <a:pt x="110" y="88"/>
                      </a:lnTo>
                      <a:lnTo>
                        <a:pt x="108" y="86"/>
                      </a:lnTo>
                      <a:lnTo>
                        <a:pt x="105" y="88"/>
                      </a:lnTo>
                      <a:lnTo>
                        <a:pt x="103" y="86"/>
                      </a:lnTo>
                      <a:lnTo>
                        <a:pt x="91" y="86"/>
                      </a:lnTo>
                      <a:lnTo>
                        <a:pt x="86" y="88"/>
                      </a:lnTo>
                      <a:lnTo>
                        <a:pt x="84" y="88"/>
                      </a:lnTo>
                      <a:lnTo>
                        <a:pt x="77" y="98"/>
                      </a:lnTo>
                      <a:lnTo>
                        <a:pt x="72" y="98"/>
                      </a:lnTo>
                      <a:lnTo>
                        <a:pt x="74" y="93"/>
                      </a:lnTo>
                      <a:lnTo>
                        <a:pt x="62" y="88"/>
                      </a:lnTo>
                      <a:lnTo>
                        <a:pt x="55" y="88"/>
                      </a:lnTo>
                      <a:lnTo>
                        <a:pt x="62" y="100"/>
                      </a:lnTo>
                      <a:lnTo>
                        <a:pt x="57" y="100"/>
                      </a:lnTo>
                      <a:lnTo>
                        <a:pt x="57" y="98"/>
                      </a:lnTo>
                      <a:lnTo>
                        <a:pt x="60" y="98"/>
                      </a:lnTo>
                      <a:lnTo>
                        <a:pt x="50" y="100"/>
                      </a:lnTo>
                      <a:lnTo>
                        <a:pt x="55" y="109"/>
                      </a:lnTo>
                      <a:lnTo>
                        <a:pt x="55" y="112"/>
                      </a:lnTo>
                      <a:lnTo>
                        <a:pt x="57" y="114"/>
                      </a:lnTo>
                      <a:lnTo>
                        <a:pt x="50" y="121"/>
                      </a:lnTo>
                      <a:lnTo>
                        <a:pt x="50" y="126"/>
                      </a:lnTo>
                      <a:lnTo>
                        <a:pt x="46" y="129"/>
                      </a:lnTo>
                      <a:lnTo>
                        <a:pt x="43" y="131"/>
                      </a:lnTo>
                      <a:lnTo>
                        <a:pt x="34" y="138"/>
                      </a:lnTo>
                      <a:lnTo>
                        <a:pt x="31" y="138"/>
                      </a:lnTo>
                      <a:lnTo>
                        <a:pt x="29" y="133"/>
                      </a:lnTo>
                      <a:lnTo>
                        <a:pt x="26" y="136"/>
                      </a:lnTo>
                      <a:lnTo>
                        <a:pt x="26" y="138"/>
                      </a:lnTo>
                      <a:lnTo>
                        <a:pt x="26" y="143"/>
                      </a:lnTo>
                      <a:lnTo>
                        <a:pt x="24" y="145"/>
                      </a:lnTo>
                      <a:lnTo>
                        <a:pt x="22" y="143"/>
                      </a:lnTo>
                      <a:lnTo>
                        <a:pt x="17" y="143"/>
                      </a:lnTo>
                      <a:lnTo>
                        <a:pt x="15" y="145"/>
                      </a:lnTo>
                      <a:lnTo>
                        <a:pt x="15" y="148"/>
                      </a:lnTo>
                      <a:lnTo>
                        <a:pt x="12" y="148"/>
                      </a:lnTo>
                      <a:lnTo>
                        <a:pt x="10" y="150"/>
                      </a:lnTo>
                      <a:lnTo>
                        <a:pt x="12" y="157"/>
                      </a:lnTo>
                      <a:lnTo>
                        <a:pt x="15" y="162"/>
                      </a:lnTo>
                      <a:lnTo>
                        <a:pt x="17" y="162"/>
                      </a:lnTo>
                      <a:lnTo>
                        <a:pt x="15" y="164"/>
                      </a:lnTo>
                      <a:lnTo>
                        <a:pt x="17" y="164"/>
                      </a:lnTo>
                      <a:lnTo>
                        <a:pt x="17" y="167"/>
                      </a:lnTo>
                      <a:lnTo>
                        <a:pt x="15" y="167"/>
                      </a:lnTo>
                      <a:lnTo>
                        <a:pt x="7" y="169"/>
                      </a:lnTo>
                      <a:lnTo>
                        <a:pt x="7" y="179"/>
                      </a:lnTo>
                      <a:lnTo>
                        <a:pt x="7" y="181"/>
                      </a:lnTo>
                      <a:lnTo>
                        <a:pt x="10" y="186"/>
                      </a:lnTo>
                      <a:lnTo>
                        <a:pt x="5" y="188"/>
                      </a:lnTo>
                      <a:lnTo>
                        <a:pt x="5" y="193"/>
                      </a:lnTo>
                      <a:lnTo>
                        <a:pt x="3" y="193"/>
                      </a:lnTo>
                      <a:lnTo>
                        <a:pt x="3" y="195"/>
                      </a:lnTo>
                      <a:lnTo>
                        <a:pt x="0" y="198"/>
                      </a:lnTo>
                      <a:lnTo>
                        <a:pt x="3" y="198"/>
                      </a:lnTo>
                      <a:lnTo>
                        <a:pt x="3" y="200"/>
                      </a:lnTo>
                      <a:lnTo>
                        <a:pt x="0" y="207"/>
                      </a:lnTo>
                      <a:lnTo>
                        <a:pt x="5" y="207"/>
                      </a:lnTo>
                      <a:lnTo>
                        <a:pt x="10" y="210"/>
                      </a:lnTo>
                      <a:lnTo>
                        <a:pt x="10" y="212"/>
                      </a:lnTo>
                      <a:lnTo>
                        <a:pt x="17" y="210"/>
                      </a:lnTo>
                      <a:lnTo>
                        <a:pt x="22" y="212"/>
                      </a:lnTo>
                      <a:lnTo>
                        <a:pt x="26" y="205"/>
                      </a:lnTo>
                      <a:lnTo>
                        <a:pt x="31" y="205"/>
                      </a:lnTo>
                      <a:lnTo>
                        <a:pt x="34" y="205"/>
                      </a:lnTo>
                      <a:lnTo>
                        <a:pt x="36" y="210"/>
                      </a:lnTo>
                      <a:lnTo>
                        <a:pt x="43" y="212"/>
                      </a:lnTo>
                      <a:lnTo>
                        <a:pt x="48" y="214"/>
                      </a:lnTo>
                      <a:lnTo>
                        <a:pt x="53" y="214"/>
                      </a:lnTo>
                      <a:lnTo>
                        <a:pt x="55" y="214"/>
                      </a:lnTo>
                      <a:lnTo>
                        <a:pt x="55" y="217"/>
                      </a:lnTo>
                      <a:lnTo>
                        <a:pt x="60" y="221"/>
                      </a:lnTo>
                      <a:lnTo>
                        <a:pt x="57" y="224"/>
                      </a:lnTo>
                      <a:lnTo>
                        <a:pt x="55" y="226"/>
                      </a:lnTo>
                      <a:lnTo>
                        <a:pt x="55" y="233"/>
                      </a:lnTo>
                      <a:lnTo>
                        <a:pt x="57" y="236"/>
                      </a:lnTo>
                      <a:lnTo>
                        <a:pt x="55" y="236"/>
                      </a:lnTo>
                      <a:lnTo>
                        <a:pt x="53" y="238"/>
                      </a:lnTo>
                      <a:lnTo>
                        <a:pt x="53" y="241"/>
                      </a:lnTo>
                      <a:lnTo>
                        <a:pt x="50" y="241"/>
                      </a:lnTo>
                      <a:lnTo>
                        <a:pt x="55" y="248"/>
                      </a:lnTo>
                      <a:lnTo>
                        <a:pt x="60" y="248"/>
                      </a:lnTo>
                      <a:lnTo>
                        <a:pt x="65" y="250"/>
                      </a:lnTo>
                      <a:lnTo>
                        <a:pt x="67" y="252"/>
                      </a:lnTo>
                      <a:lnTo>
                        <a:pt x="69" y="252"/>
                      </a:lnTo>
                      <a:lnTo>
                        <a:pt x="74" y="255"/>
                      </a:lnTo>
                      <a:lnTo>
                        <a:pt x="72" y="264"/>
                      </a:lnTo>
                      <a:lnTo>
                        <a:pt x="74" y="269"/>
                      </a:lnTo>
                      <a:lnTo>
                        <a:pt x="72" y="267"/>
                      </a:lnTo>
                      <a:lnTo>
                        <a:pt x="72" y="272"/>
                      </a:lnTo>
                      <a:lnTo>
                        <a:pt x="72" y="274"/>
                      </a:lnTo>
                      <a:lnTo>
                        <a:pt x="65" y="281"/>
                      </a:lnTo>
                      <a:lnTo>
                        <a:pt x="65" y="286"/>
                      </a:lnTo>
                      <a:lnTo>
                        <a:pt x="60" y="288"/>
                      </a:lnTo>
                      <a:lnTo>
                        <a:pt x="57" y="291"/>
                      </a:lnTo>
                      <a:lnTo>
                        <a:pt x="60" y="298"/>
                      </a:lnTo>
                      <a:lnTo>
                        <a:pt x="57" y="300"/>
                      </a:lnTo>
                      <a:lnTo>
                        <a:pt x="57" y="298"/>
                      </a:lnTo>
                      <a:lnTo>
                        <a:pt x="48" y="293"/>
                      </a:lnTo>
                      <a:lnTo>
                        <a:pt x="41" y="295"/>
                      </a:lnTo>
                      <a:lnTo>
                        <a:pt x="36" y="300"/>
                      </a:lnTo>
                      <a:lnTo>
                        <a:pt x="36" y="303"/>
                      </a:lnTo>
                      <a:lnTo>
                        <a:pt x="34" y="305"/>
                      </a:lnTo>
                      <a:lnTo>
                        <a:pt x="31" y="305"/>
                      </a:lnTo>
                      <a:lnTo>
                        <a:pt x="24" y="310"/>
                      </a:lnTo>
                      <a:lnTo>
                        <a:pt x="24" y="319"/>
                      </a:lnTo>
                      <a:lnTo>
                        <a:pt x="22" y="322"/>
                      </a:lnTo>
                      <a:lnTo>
                        <a:pt x="12" y="324"/>
                      </a:lnTo>
                      <a:lnTo>
                        <a:pt x="12" y="331"/>
                      </a:lnTo>
                      <a:lnTo>
                        <a:pt x="10" y="331"/>
                      </a:lnTo>
                      <a:lnTo>
                        <a:pt x="10" y="336"/>
                      </a:lnTo>
                      <a:lnTo>
                        <a:pt x="5" y="336"/>
                      </a:lnTo>
                      <a:lnTo>
                        <a:pt x="3" y="338"/>
                      </a:lnTo>
                      <a:lnTo>
                        <a:pt x="3" y="343"/>
                      </a:lnTo>
                      <a:lnTo>
                        <a:pt x="7" y="345"/>
                      </a:lnTo>
                      <a:lnTo>
                        <a:pt x="17" y="345"/>
                      </a:lnTo>
                      <a:lnTo>
                        <a:pt x="17" y="350"/>
                      </a:lnTo>
                      <a:lnTo>
                        <a:pt x="19" y="353"/>
                      </a:lnTo>
                      <a:lnTo>
                        <a:pt x="12" y="364"/>
                      </a:lnTo>
                      <a:lnTo>
                        <a:pt x="12" y="369"/>
                      </a:lnTo>
                      <a:close/>
                      <a:moveTo>
                        <a:pt x="959" y="143"/>
                      </a:moveTo>
                      <a:lnTo>
                        <a:pt x="971" y="143"/>
                      </a:lnTo>
                      <a:lnTo>
                        <a:pt x="976" y="145"/>
                      </a:lnTo>
                      <a:lnTo>
                        <a:pt x="988" y="150"/>
                      </a:lnTo>
                      <a:lnTo>
                        <a:pt x="990" y="152"/>
                      </a:lnTo>
                      <a:lnTo>
                        <a:pt x="995" y="150"/>
                      </a:lnTo>
                      <a:lnTo>
                        <a:pt x="999" y="150"/>
                      </a:lnTo>
                      <a:lnTo>
                        <a:pt x="1002" y="157"/>
                      </a:lnTo>
                      <a:lnTo>
                        <a:pt x="1009" y="152"/>
                      </a:lnTo>
                      <a:lnTo>
                        <a:pt x="1007" y="160"/>
                      </a:lnTo>
                      <a:lnTo>
                        <a:pt x="1007" y="164"/>
                      </a:lnTo>
                      <a:lnTo>
                        <a:pt x="1002" y="167"/>
                      </a:lnTo>
                      <a:lnTo>
                        <a:pt x="999" y="167"/>
                      </a:lnTo>
                      <a:lnTo>
                        <a:pt x="997" y="169"/>
                      </a:lnTo>
                      <a:lnTo>
                        <a:pt x="997" y="171"/>
                      </a:lnTo>
                      <a:lnTo>
                        <a:pt x="999" y="174"/>
                      </a:lnTo>
                      <a:lnTo>
                        <a:pt x="1004" y="181"/>
                      </a:lnTo>
                      <a:lnTo>
                        <a:pt x="1011" y="181"/>
                      </a:lnTo>
                      <a:lnTo>
                        <a:pt x="1014" y="176"/>
                      </a:lnTo>
                      <a:lnTo>
                        <a:pt x="1016" y="176"/>
                      </a:lnTo>
                      <a:lnTo>
                        <a:pt x="1019" y="186"/>
                      </a:lnTo>
                      <a:lnTo>
                        <a:pt x="1011" y="190"/>
                      </a:lnTo>
                      <a:lnTo>
                        <a:pt x="1009" y="186"/>
                      </a:lnTo>
                      <a:lnTo>
                        <a:pt x="1007" y="188"/>
                      </a:lnTo>
                      <a:lnTo>
                        <a:pt x="1002" y="186"/>
                      </a:lnTo>
                      <a:lnTo>
                        <a:pt x="992" y="186"/>
                      </a:lnTo>
                      <a:lnTo>
                        <a:pt x="985" y="179"/>
                      </a:lnTo>
                      <a:lnTo>
                        <a:pt x="985" y="181"/>
                      </a:lnTo>
                      <a:lnTo>
                        <a:pt x="980" y="179"/>
                      </a:lnTo>
                      <a:lnTo>
                        <a:pt x="976" y="179"/>
                      </a:lnTo>
                      <a:lnTo>
                        <a:pt x="973" y="183"/>
                      </a:lnTo>
                      <a:lnTo>
                        <a:pt x="961" y="181"/>
                      </a:lnTo>
                      <a:lnTo>
                        <a:pt x="961" y="179"/>
                      </a:lnTo>
                      <a:lnTo>
                        <a:pt x="959" y="171"/>
                      </a:lnTo>
                      <a:lnTo>
                        <a:pt x="957" y="171"/>
                      </a:lnTo>
                      <a:lnTo>
                        <a:pt x="952" y="169"/>
                      </a:lnTo>
                      <a:lnTo>
                        <a:pt x="949" y="169"/>
                      </a:lnTo>
                      <a:lnTo>
                        <a:pt x="949" y="164"/>
                      </a:lnTo>
                      <a:lnTo>
                        <a:pt x="942" y="164"/>
                      </a:lnTo>
                      <a:lnTo>
                        <a:pt x="942" y="162"/>
                      </a:lnTo>
                      <a:lnTo>
                        <a:pt x="945" y="162"/>
                      </a:lnTo>
                      <a:lnTo>
                        <a:pt x="940" y="160"/>
                      </a:lnTo>
                      <a:lnTo>
                        <a:pt x="942" y="157"/>
                      </a:lnTo>
                      <a:lnTo>
                        <a:pt x="945" y="152"/>
                      </a:lnTo>
                      <a:lnTo>
                        <a:pt x="942" y="150"/>
                      </a:lnTo>
                      <a:lnTo>
                        <a:pt x="945" y="148"/>
                      </a:lnTo>
                      <a:lnTo>
                        <a:pt x="947" y="143"/>
                      </a:lnTo>
                      <a:lnTo>
                        <a:pt x="949" y="145"/>
                      </a:lnTo>
                      <a:lnTo>
                        <a:pt x="952" y="143"/>
                      </a:lnTo>
                      <a:lnTo>
                        <a:pt x="959" y="143"/>
                      </a:lnTo>
                      <a:close/>
                      <a:moveTo>
                        <a:pt x="856" y="2"/>
                      </a:moveTo>
                      <a:lnTo>
                        <a:pt x="854" y="7"/>
                      </a:lnTo>
                      <a:lnTo>
                        <a:pt x="852" y="9"/>
                      </a:lnTo>
                      <a:lnTo>
                        <a:pt x="852" y="14"/>
                      </a:lnTo>
                      <a:lnTo>
                        <a:pt x="849" y="14"/>
                      </a:lnTo>
                      <a:lnTo>
                        <a:pt x="852" y="19"/>
                      </a:lnTo>
                      <a:lnTo>
                        <a:pt x="847" y="21"/>
                      </a:lnTo>
                      <a:lnTo>
                        <a:pt x="844" y="19"/>
                      </a:lnTo>
                      <a:lnTo>
                        <a:pt x="847" y="7"/>
                      </a:lnTo>
                      <a:lnTo>
                        <a:pt x="842" y="5"/>
                      </a:lnTo>
                      <a:lnTo>
                        <a:pt x="842" y="2"/>
                      </a:lnTo>
                      <a:lnTo>
                        <a:pt x="852" y="0"/>
                      </a:lnTo>
                      <a:lnTo>
                        <a:pt x="856" y="2"/>
                      </a:lnTo>
                      <a:close/>
                      <a:moveTo>
                        <a:pt x="618" y="779"/>
                      </a:moveTo>
                      <a:lnTo>
                        <a:pt x="616" y="779"/>
                      </a:lnTo>
                      <a:lnTo>
                        <a:pt x="613" y="779"/>
                      </a:lnTo>
                      <a:lnTo>
                        <a:pt x="608" y="782"/>
                      </a:lnTo>
                      <a:lnTo>
                        <a:pt x="608" y="784"/>
                      </a:lnTo>
                      <a:lnTo>
                        <a:pt x="606" y="784"/>
                      </a:lnTo>
                      <a:lnTo>
                        <a:pt x="606" y="786"/>
                      </a:lnTo>
                      <a:lnTo>
                        <a:pt x="606" y="789"/>
                      </a:lnTo>
                      <a:lnTo>
                        <a:pt x="611" y="786"/>
                      </a:lnTo>
                      <a:lnTo>
                        <a:pt x="618" y="786"/>
                      </a:lnTo>
                      <a:lnTo>
                        <a:pt x="620" y="786"/>
                      </a:lnTo>
                      <a:lnTo>
                        <a:pt x="620" y="784"/>
                      </a:lnTo>
                      <a:lnTo>
                        <a:pt x="620" y="782"/>
                      </a:lnTo>
                      <a:lnTo>
                        <a:pt x="618" y="779"/>
                      </a:lnTo>
                      <a:close/>
                      <a:moveTo>
                        <a:pt x="914" y="198"/>
                      </a:moveTo>
                      <a:lnTo>
                        <a:pt x="911" y="198"/>
                      </a:lnTo>
                      <a:lnTo>
                        <a:pt x="911" y="200"/>
                      </a:lnTo>
                      <a:lnTo>
                        <a:pt x="914" y="200"/>
                      </a:lnTo>
                      <a:lnTo>
                        <a:pt x="914" y="198"/>
                      </a:lnTo>
                      <a:close/>
                      <a:moveTo>
                        <a:pt x="926" y="198"/>
                      </a:moveTo>
                      <a:lnTo>
                        <a:pt x="928" y="200"/>
                      </a:lnTo>
                      <a:lnTo>
                        <a:pt x="923" y="202"/>
                      </a:lnTo>
                      <a:lnTo>
                        <a:pt x="923" y="200"/>
                      </a:lnTo>
                      <a:lnTo>
                        <a:pt x="926" y="198"/>
                      </a:lnTo>
                      <a:close/>
                    </a:path>
                  </a:pathLst>
                </a:custGeom>
                <a:solidFill>
                  <a:schemeClr val="accent6">
                    <a:lumMod val="60000"/>
                    <a:lumOff val="40000"/>
                  </a:schemeClr>
                </a:solidFill>
                <a:ln w="3175">
                  <a:solidFill>
                    <a:schemeClr val="tx1">
                      <a:lumMod val="50000"/>
                      <a:lumOff val="50000"/>
                    </a:schemeClr>
                  </a:solidFill>
                  <a:round/>
                  <a:headEnd/>
                  <a:tailEnd/>
                </a:ln>
              </xdr:spPr>
            </xdr:sp>
            <xdr:sp macro="" textlink="">
              <xdr:nvSpPr>
                <xdr:cNvPr id="43" name="Oval 124"/>
                <xdr:cNvSpPr>
                  <a:spLocks noChangeArrowheads="1"/>
                </xdr:cNvSpPr>
              </xdr:nvSpPr>
              <xdr:spPr bwMode="auto">
                <a:xfrm>
                  <a:off x="3944350" y="16228776"/>
                  <a:ext cx="65083" cy="60056"/>
                </a:xfrm>
                <a:prstGeom prst="ellipse">
                  <a:avLst/>
                </a:prstGeom>
                <a:solidFill>
                  <a:schemeClr val="accent2">
                    <a:lumMod val="20000"/>
                    <a:lumOff val="80000"/>
                  </a:schemeClr>
                </a:solidFill>
                <a:ln w="3175">
                  <a:solidFill>
                    <a:schemeClr val="tx1">
                      <a:lumMod val="50000"/>
                      <a:lumOff val="50000"/>
                    </a:schemeClr>
                  </a:solidFill>
                  <a:round/>
                  <a:headEnd/>
                  <a:tailEnd/>
                </a:ln>
              </xdr:spPr>
            </xdr:sp>
            <xdr:sp macro="" textlink="">
              <xdr:nvSpPr>
                <xdr:cNvPr id="44" name="Text Box 126"/>
                <xdr:cNvSpPr txBox="1">
                  <a:spLocks noChangeArrowheads="1"/>
                </xdr:cNvSpPr>
              </xdr:nvSpPr>
              <xdr:spPr bwMode="auto">
                <a:xfrm>
                  <a:off x="4057121" y="16109504"/>
                  <a:ext cx="613159" cy="209203"/>
                </a:xfrm>
                <a:prstGeom prst="rect">
                  <a:avLst/>
                </a:prstGeom>
                <a:noFill/>
                <a:ln>
                  <a:noFill/>
                </a:ln>
                <a:effectLst/>
                <a:extLst>
                  <a:ext uri="{909E8E84-426E-40DD-AFC4-6F175D3DCCD1}">
                    <a14:hiddenFill xmlns:a14="http://schemas.microsoft.com/office/drawing/2010/main">
                      <a:solidFill>
                        <a:srgbClr val="00CC99"/>
                      </a:solidFill>
                    </a14:hiddenFill>
                  </a:ext>
                  <a:ext uri="{91240B29-F687-4F45-9708-019B960494DF}">
                    <a14:hiddenLine xmlns:a14="http://schemas.microsoft.com/office/drawing/2010/main" w="12700">
                      <a:solidFill>
                        <a:srgbClr val="000000"/>
                      </a:solidFill>
                      <a:miter lim="800000"/>
                      <a:headEnd type="none" w="sm" len="sm"/>
                      <a:tailEnd type="none" w="sm" len="sm"/>
                    </a14:hiddenLine>
                  </a:ext>
                  <a:ext uri="{AF507438-7753-43E0-B8FC-AC1667EBCBE1}">
                    <a14:hiddenEffects xmlns:a14="http://schemas.microsoft.com/office/drawing/2010/main">
                      <a:effectLst>
                        <a:outerShdw dist="35921" dir="2700000" algn="ctr" rotWithShape="0">
                          <a:srgbClr val="969696"/>
                        </a:outerShdw>
                      </a:effectLst>
                    </a14:hiddenEffects>
                  </a:ext>
                </a:extLst>
              </xdr:spPr>
              <xdr:txBody>
                <a:bodyPr vertOverflow="clip" wrap="square" lIns="66751" tIns="33376" rIns="66751" bIns="33376" anchor="t" upright="1"/>
                <a:lstStyle/>
                <a:p>
                  <a:pPr algn="l" rtl="0">
                    <a:defRPr sz="1000"/>
                  </a:pPr>
                  <a:r>
                    <a:rPr lang="es-ES" sz="1000" b="0" i="0" u="none" strike="noStrike" baseline="0">
                      <a:solidFill>
                        <a:srgbClr val="000000"/>
                      </a:solidFill>
                      <a:latin typeface="+mn-lt"/>
                      <a:cs typeface="Times New Roman"/>
                    </a:rPr>
                    <a:t>Ceuta</a:t>
                  </a:r>
                </a:p>
                <a:p>
                  <a:pPr algn="l" rtl="0">
                    <a:defRPr sz="1000"/>
                  </a:pPr>
                  <a:endParaRPr lang="es-ES" sz="1000" b="0" i="0" u="none" strike="noStrike" baseline="0">
                    <a:solidFill>
                      <a:srgbClr val="000000"/>
                    </a:solidFill>
                    <a:latin typeface="+mn-lt"/>
                    <a:cs typeface="Times New Roman"/>
                  </a:endParaRPr>
                </a:p>
              </xdr:txBody>
            </xdr:sp>
            <xdr:sp macro="" textlink="">
              <xdr:nvSpPr>
                <xdr:cNvPr id="45" name="Text Box 127"/>
                <xdr:cNvSpPr txBox="1">
                  <a:spLocks noChangeArrowheads="1"/>
                </xdr:cNvSpPr>
              </xdr:nvSpPr>
              <xdr:spPr bwMode="auto">
                <a:xfrm>
                  <a:off x="4865990" y="16391584"/>
                  <a:ext cx="637262" cy="230024"/>
                </a:xfrm>
                <a:prstGeom prst="rect">
                  <a:avLst/>
                </a:prstGeom>
                <a:noFill/>
                <a:ln>
                  <a:noFill/>
                </a:ln>
                <a:effectLst/>
                <a:extLst>
                  <a:ext uri="{909E8E84-426E-40DD-AFC4-6F175D3DCCD1}">
                    <a14:hiddenFill xmlns:a14="http://schemas.microsoft.com/office/drawing/2010/main">
                      <a:solidFill>
                        <a:srgbClr val="00CC99"/>
                      </a:solidFill>
                    </a14:hiddenFill>
                  </a:ext>
                  <a:ext uri="{91240B29-F687-4F45-9708-019B960494DF}">
                    <a14:hiddenLine xmlns:a14="http://schemas.microsoft.com/office/drawing/2010/main" w="12700">
                      <a:solidFill>
                        <a:srgbClr val="000000"/>
                      </a:solidFill>
                      <a:miter lim="800000"/>
                      <a:headEnd type="none" w="sm" len="sm"/>
                      <a:tailEnd type="none" w="sm" len="sm"/>
                    </a14:hiddenLine>
                  </a:ext>
                  <a:ext uri="{AF507438-7753-43E0-B8FC-AC1667EBCBE1}">
                    <a14:hiddenEffects xmlns:a14="http://schemas.microsoft.com/office/drawing/2010/main">
                      <a:effectLst>
                        <a:outerShdw dist="35921" dir="2700000" algn="ctr" rotWithShape="0">
                          <a:srgbClr val="969696"/>
                        </a:outerShdw>
                      </a:effectLst>
                    </a14:hiddenEffects>
                  </a:ext>
                </a:extLst>
              </xdr:spPr>
              <xdr:txBody>
                <a:bodyPr vertOverflow="clip" wrap="square" lIns="66751" tIns="33376" rIns="66751" bIns="33376" anchor="t" upright="1"/>
                <a:lstStyle/>
                <a:p>
                  <a:pPr algn="l" rtl="0">
                    <a:defRPr sz="1000"/>
                  </a:pPr>
                  <a:r>
                    <a:rPr lang="es-ES" sz="1000" b="0" i="0" u="none" strike="noStrike" baseline="0">
                      <a:solidFill>
                        <a:srgbClr val="000000"/>
                      </a:solidFill>
                      <a:latin typeface="+mn-lt"/>
                      <a:cs typeface="Times New Roman"/>
                    </a:rPr>
                    <a:t>Melilla</a:t>
                  </a:r>
                </a:p>
                <a:p>
                  <a:pPr algn="l" rtl="0">
                    <a:defRPr sz="1000"/>
                  </a:pPr>
                  <a:endParaRPr lang="es-ES" sz="1000" b="0" i="0" u="none" strike="noStrike" baseline="0">
                    <a:solidFill>
                      <a:srgbClr val="000000"/>
                    </a:solidFill>
                    <a:latin typeface="+mn-lt"/>
                    <a:cs typeface="Times New Roman"/>
                  </a:endParaRPr>
                </a:p>
              </xdr:txBody>
            </xdr:sp>
            <xdr:sp macro="" textlink="">
              <xdr:nvSpPr>
                <xdr:cNvPr id="46" name="Oval 124"/>
                <xdr:cNvSpPr>
                  <a:spLocks noChangeArrowheads="1"/>
                </xdr:cNvSpPr>
              </xdr:nvSpPr>
              <xdr:spPr bwMode="auto">
                <a:xfrm>
                  <a:off x="4736178" y="16462174"/>
                  <a:ext cx="68836" cy="60985"/>
                </a:xfrm>
                <a:prstGeom prst="ellipse">
                  <a:avLst/>
                </a:prstGeom>
                <a:noFill/>
                <a:ln w="3175">
                  <a:solidFill>
                    <a:schemeClr val="tx1">
                      <a:lumMod val="50000"/>
                      <a:lumOff val="50000"/>
                    </a:schemeClr>
                  </a:solidFill>
                  <a:round/>
                  <a:headEnd/>
                  <a:tailEnd/>
                </a:ln>
              </xdr:spPr>
            </xdr:sp>
          </xdr:grpSp>
        </xdr:grpSp>
        <xdr:grpSp>
          <xdr:nvGrpSpPr>
            <xdr:cNvPr id="6" name="56 Grupo"/>
            <xdr:cNvGrpSpPr/>
          </xdr:nvGrpSpPr>
          <xdr:grpSpPr>
            <a:xfrm>
              <a:off x="5685885" y="15435663"/>
              <a:ext cx="2688247" cy="1843504"/>
              <a:chOff x="5685885" y="15435663"/>
              <a:chExt cx="2688247" cy="1843504"/>
            </a:xfrm>
          </xdr:grpSpPr>
          <xdr:sp macro="" textlink="">
            <xdr:nvSpPr>
              <xdr:cNvPr id="7" name="13 CuadroTexto"/>
              <xdr:cNvSpPr txBox="1"/>
            </xdr:nvSpPr>
            <xdr:spPr>
              <a:xfrm>
                <a:off x="5685885" y="17064946"/>
                <a:ext cx="2571642" cy="214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ES" sz="1000" i="1"/>
                  <a:t>Fuente: Elaboración propia </a:t>
                </a:r>
              </a:p>
            </xdr:txBody>
          </xdr:sp>
          <xdr:grpSp>
            <xdr:nvGrpSpPr>
              <xdr:cNvPr id="8" name="Grupo 119"/>
              <xdr:cNvGrpSpPr/>
            </xdr:nvGrpSpPr>
            <xdr:grpSpPr>
              <a:xfrm>
                <a:off x="5720342" y="15435663"/>
                <a:ext cx="2168041" cy="907807"/>
                <a:chOff x="6468369" y="9813804"/>
                <a:chExt cx="2232277" cy="939998"/>
              </a:xfrm>
            </xdr:grpSpPr>
            <xdr:grpSp>
              <xdr:nvGrpSpPr>
                <xdr:cNvPr id="15" name="Grupo 120"/>
                <xdr:cNvGrpSpPr/>
              </xdr:nvGrpSpPr>
              <xdr:grpSpPr>
                <a:xfrm>
                  <a:off x="6468369" y="9813804"/>
                  <a:ext cx="2115210" cy="373740"/>
                  <a:chOff x="7466608" y="10521133"/>
                  <a:chExt cx="2113013" cy="366998"/>
                </a:xfrm>
              </xdr:grpSpPr>
              <xdr:sp macro="" textlink="">
                <xdr:nvSpPr>
                  <xdr:cNvPr id="22" name="Text Box 131"/>
                  <xdr:cNvSpPr txBox="1">
                    <a:spLocks noChangeArrowheads="1"/>
                  </xdr:cNvSpPr>
                </xdr:nvSpPr>
                <xdr:spPr bwMode="auto">
                  <a:xfrm>
                    <a:off x="7890520" y="10521133"/>
                    <a:ext cx="1689101" cy="366998"/>
                  </a:xfrm>
                  <a:prstGeom prst="rect">
                    <a:avLst/>
                  </a:prstGeom>
                  <a:noFill/>
                  <a:ln>
                    <a:noFill/>
                  </a:ln>
                  <a:effectLst/>
                  <a:extLst>
                    <a:ext uri="{909E8E84-426E-40DD-AFC4-6F175D3DCCD1}">
                      <a14:hiddenFill xmlns:a14="http://schemas.microsoft.com/office/drawing/2010/main">
                        <a:solidFill>
                          <a:srgbClr val="00CC99"/>
                        </a:solidFill>
                      </a14:hiddenFill>
                    </a:ext>
                    <a:ext uri="{91240B29-F687-4F45-9708-019B960494DF}">
                      <a14:hiddenLine xmlns:a14="http://schemas.microsoft.com/office/drawing/2010/main" w="12700">
                        <a:solidFill>
                          <a:srgbClr val="000000"/>
                        </a:solidFill>
                        <a:miter lim="800000"/>
                        <a:headEnd type="none" w="sm" len="sm"/>
                        <a:tailEnd type="none" w="sm" len="sm"/>
                      </a14:hiddenLine>
                    </a:ext>
                    <a:ext uri="{AF507438-7753-43E0-B8FC-AC1667EBCBE1}">
                      <a14:hiddenEffects xmlns:a14="http://schemas.microsoft.com/office/drawing/2010/main">
                        <a:effectLst>
                          <a:outerShdw dist="35921" dir="2700000" algn="ctr" rotWithShape="0">
                            <a:srgbClr val="969696"/>
                          </a:outerShdw>
                        </a:effectLst>
                      </a14:hiddenEffects>
                    </a:ext>
                  </a:extLst>
                </xdr:spPr>
                <xdr:txBody>
                  <a:bodyPr vertOverflow="clip" wrap="square" lIns="66751" tIns="33376" rIns="66751" bIns="33376" anchor="ctr" upright="1"/>
                  <a:lstStyle/>
                  <a:p>
                    <a:pPr algn="l" rtl="0">
                      <a:defRPr sz="1000"/>
                    </a:pPr>
                    <a:r>
                      <a:rPr lang="es-ES" sz="900" b="0" i="0" u="none" strike="noStrike" baseline="0">
                        <a:solidFill>
                          <a:srgbClr val="000000"/>
                        </a:solidFill>
                        <a:latin typeface="+mn-lt"/>
                        <a:cs typeface="Times New Roman"/>
                      </a:rPr>
                      <a:t>Con informe ambiental y temático específico</a:t>
                    </a:r>
                  </a:p>
                </xdr:txBody>
              </xdr:sp>
              <xdr:sp macro="" textlink="">
                <xdr:nvSpPr>
                  <xdr:cNvPr id="23" name="Rectangle 119"/>
                  <xdr:cNvSpPr>
                    <a:spLocks noChangeArrowheads="1"/>
                  </xdr:cNvSpPr>
                </xdr:nvSpPr>
                <xdr:spPr bwMode="auto">
                  <a:xfrm>
                    <a:off x="7466608" y="10624091"/>
                    <a:ext cx="410813" cy="167382"/>
                  </a:xfrm>
                  <a:prstGeom prst="rect">
                    <a:avLst/>
                  </a:prstGeom>
                  <a:solidFill>
                    <a:schemeClr val="accent6"/>
                  </a:solidFill>
                  <a:ln w="9525">
                    <a:noFill/>
                    <a:miter lim="800000"/>
                    <a:headEnd/>
                    <a:tailEnd/>
                  </a:ln>
                </xdr:spPr>
              </xdr:sp>
            </xdr:grpSp>
            <xdr:grpSp>
              <xdr:nvGrpSpPr>
                <xdr:cNvPr id="16" name="Grupo 121"/>
                <xdr:cNvGrpSpPr/>
              </xdr:nvGrpSpPr>
              <xdr:grpSpPr>
                <a:xfrm>
                  <a:off x="6468369" y="10234300"/>
                  <a:ext cx="2105570" cy="242943"/>
                  <a:chOff x="7471089" y="10320716"/>
                  <a:chExt cx="2103383" cy="238560"/>
                </a:xfrm>
              </xdr:grpSpPr>
              <xdr:sp macro="" textlink="">
                <xdr:nvSpPr>
                  <xdr:cNvPr id="20" name="Text Box 131"/>
                  <xdr:cNvSpPr txBox="1">
                    <a:spLocks noChangeArrowheads="1"/>
                  </xdr:cNvSpPr>
                </xdr:nvSpPr>
                <xdr:spPr bwMode="auto">
                  <a:xfrm>
                    <a:off x="7883340" y="10320716"/>
                    <a:ext cx="1691132" cy="238560"/>
                  </a:xfrm>
                  <a:prstGeom prst="rect">
                    <a:avLst/>
                  </a:prstGeom>
                  <a:noFill/>
                  <a:ln>
                    <a:noFill/>
                  </a:ln>
                  <a:effectLst/>
                  <a:extLst/>
                </xdr:spPr>
                <xdr:txBody>
                  <a:bodyPr vertOverflow="clip" wrap="square" lIns="66751" tIns="33376" rIns="66751" bIns="33376" anchor="ctr" upright="1"/>
                  <a:lstStyle/>
                  <a:p>
                    <a:pPr algn="l" rtl="0">
                      <a:defRPr sz="1000"/>
                    </a:pPr>
                    <a:r>
                      <a:rPr lang="es-ES" sz="900" b="0" i="0" u="none" strike="noStrike" baseline="0">
                        <a:solidFill>
                          <a:srgbClr val="000000"/>
                        </a:solidFill>
                        <a:latin typeface="+mn-lt"/>
                        <a:cs typeface="Times New Roman"/>
                      </a:rPr>
                      <a:t>Con informe ambiental</a:t>
                    </a:r>
                  </a:p>
                </xdr:txBody>
              </xdr:sp>
              <xdr:sp macro="" textlink="">
                <xdr:nvSpPr>
                  <xdr:cNvPr id="21" name="Rectangle 119"/>
                  <xdr:cNvSpPr>
                    <a:spLocks noChangeArrowheads="1"/>
                  </xdr:cNvSpPr>
                </xdr:nvSpPr>
                <xdr:spPr bwMode="auto">
                  <a:xfrm>
                    <a:off x="7471089" y="10356245"/>
                    <a:ext cx="406603" cy="167498"/>
                  </a:xfrm>
                  <a:prstGeom prst="rect">
                    <a:avLst/>
                  </a:prstGeom>
                  <a:solidFill>
                    <a:schemeClr val="accent6">
                      <a:lumMod val="60000"/>
                      <a:lumOff val="40000"/>
                    </a:schemeClr>
                  </a:solidFill>
                  <a:ln w="9525">
                    <a:noFill/>
                    <a:miter lim="800000"/>
                    <a:headEnd/>
                    <a:tailEnd/>
                  </a:ln>
                </xdr:spPr>
              </xdr:sp>
            </xdr:grpSp>
            <xdr:grpSp>
              <xdr:nvGrpSpPr>
                <xdr:cNvPr id="17" name="Grupo 122"/>
                <xdr:cNvGrpSpPr/>
              </xdr:nvGrpSpPr>
              <xdr:grpSpPr>
                <a:xfrm>
                  <a:off x="6468370" y="10520493"/>
                  <a:ext cx="2232276" cy="233309"/>
                  <a:chOff x="7471089" y="10298468"/>
                  <a:chExt cx="2229957" cy="229100"/>
                </a:xfrm>
              </xdr:grpSpPr>
              <xdr:sp macro="" textlink="">
                <xdr:nvSpPr>
                  <xdr:cNvPr id="18" name="Text Box 131"/>
                  <xdr:cNvSpPr txBox="1">
                    <a:spLocks noChangeArrowheads="1"/>
                  </xdr:cNvSpPr>
                </xdr:nvSpPr>
                <xdr:spPr bwMode="auto">
                  <a:xfrm>
                    <a:off x="7883339" y="10298468"/>
                    <a:ext cx="1817707" cy="229100"/>
                  </a:xfrm>
                  <a:prstGeom prst="rect">
                    <a:avLst/>
                  </a:prstGeom>
                  <a:noFill/>
                  <a:ln>
                    <a:noFill/>
                  </a:ln>
                  <a:effectLst/>
                  <a:extLst/>
                </xdr:spPr>
                <xdr:txBody>
                  <a:bodyPr vertOverflow="clip" wrap="square" lIns="66751" tIns="33376" rIns="66751" bIns="33376" anchor="ctr" upright="1"/>
                  <a:lstStyle/>
                  <a:p>
                    <a:pPr algn="l" rtl="0">
                      <a:defRPr sz="1000"/>
                    </a:pPr>
                    <a:r>
                      <a:rPr lang="es-ES" sz="900" b="0" i="0" u="none" strike="noStrike" baseline="0">
                        <a:solidFill>
                          <a:srgbClr val="000000"/>
                        </a:solidFill>
                        <a:latin typeface="+mn-lt"/>
                        <a:cs typeface="Times New Roman"/>
                      </a:rPr>
                      <a:t>Con revista ambiental</a:t>
                    </a:r>
                  </a:p>
                </xdr:txBody>
              </xdr:sp>
              <xdr:sp macro="" textlink="">
                <xdr:nvSpPr>
                  <xdr:cNvPr id="19" name="Rectangle 119"/>
                  <xdr:cNvSpPr>
                    <a:spLocks noChangeArrowheads="1"/>
                  </xdr:cNvSpPr>
                </xdr:nvSpPr>
                <xdr:spPr bwMode="auto">
                  <a:xfrm>
                    <a:off x="7471089" y="10334005"/>
                    <a:ext cx="406603" cy="167498"/>
                  </a:xfrm>
                  <a:prstGeom prst="rect">
                    <a:avLst/>
                  </a:prstGeom>
                  <a:solidFill>
                    <a:schemeClr val="accent6">
                      <a:lumMod val="20000"/>
                      <a:lumOff val="80000"/>
                    </a:schemeClr>
                  </a:solidFill>
                  <a:ln w="9525">
                    <a:noFill/>
                    <a:miter lim="800000"/>
                    <a:headEnd/>
                    <a:tailEnd/>
                  </a:ln>
                </xdr:spPr>
              </xdr:sp>
            </xdr:grpSp>
          </xdr:grpSp>
          <xdr:grpSp>
            <xdr:nvGrpSpPr>
              <xdr:cNvPr id="9" name="54 Grupo"/>
              <xdr:cNvGrpSpPr/>
            </xdr:nvGrpSpPr>
            <xdr:grpSpPr>
              <a:xfrm>
                <a:off x="5729489" y="16329062"/>
                <a:ext cx="2644643" cy="431211"/>
                <a:chOff x="5729489" y="16329062"/>
                <a:chExt cx="2644643" cy="431211"/>
              </a:xfrm>
            </xdr:grpSpPr>
            <xdr:sp macro="" textlink="">
              <xdr:nvSpPr>
                <xdr:cNvPr id="13" name="Text Box 131"/>
                <xdr:cNvSpPr txBox="1">
                  <a:spLocks noChangeArrowheads="1"/>
                </xdr:cNvSpPr>
              </xdr:nvSpPr>
              <xdr:spPr bwMode="auto">
                <a:xfrm>
                  <a:off x="6151439" y="16329062"/>
                  <a:ext cx="2222693" cy="431211"/>
                </a:xfrm>
                <a:prstGeom prst="rect">
                  <a:avLst/>
                </a:prstGeom>
                <a:noFill/>
                <a:ln>
                  <a:noFill/>
                </a:ln>
                <a:effectLst/>
                <a:extLst/>
              </xdr:spPr>
              <xdr:txBody>
                <a:bodyPr vertOverflow="clip" wrap="square" lIns="66751" tIns="33376" rIns="66751" bIns="33376" anchor="ctr" upright="1"/>
                <a:lstStyle/>
                <a:p>
                  <a:pPr algn="l" rtl="0">
                    <a:defRPr sz="1000"/>
                  </a:pPr>
                  <a:r>
                    <a:rPr lang="es-ES" sz="900" b="0" i="0" u="none" strike="noStrike" baseline="0">
                      <a:solidFill>
                        <a:srgbClr val="000000"/>
                      </a:solidFill>
                      <a:latin typeface="+mn-lt"/>
                      <a:cs typeface="Times New Roman"/>
                    </a:rPr>
                    <a:t>Con portal de información ambiental / Canal YouTube</a:t>
                  </a:r>
                </a:p>
              </xdr:txBody>
            </xdr:sp>
            <xdr:sp macro="" textlink="">
              <xdr:nvSpPr>
                <xdr:cNvPr id="14" name="Rectangle 119"/>
                <xdr:cNvSpPr>
                  <a:spLocks noChangeArrowheads="1"/>
                </xdr:cNvSpPr>
              </xdr:nvSpPr>
              <xdr:spPr bwMode="auto">
                <a:xfrm>
                  <a:off x="5729489" y="16480682"/>
                  <a:ext cx="389014" cy="176886"/>
                </a:xfrm>
                <a:prstGeom prst="rect">
                  <a:avLst/>
                </a:prstGeom>
                <a:solidFill>
                  <a:schemeClr val="accent2">
                    <a:lumMod val="20000"/>
                    <a:lumOff val="80000"/>
                  </a:schemeClr>
                </a:solidFill>
                <a:ln w="3175">
                  <a:solidFill>
                    <a:schemeClr val="tx1">
                      <a:lumMod val="50000"/>
                      <a:lumOff val="50000"/>
                    </a:schemeClr>
                  </a:solidFill>
                  <a:round/>
                  <a:headEnd/>
                  <a:tailEnd/>
                </a:ln>
              </xdr:spPr>
            </xdr:sp>
          </xdr:grpSp>
          <xdr:grpSp>
            <xdr:nvGrpSpPr>
              <xdr:cNvPr id="10" name="55 Grupo"/>
              <xdr:cNvGrpSpPr/>
            </xdr:nvGrpSpPr>
            <xdr:grpSpPr>
              <a:xfrm>
                <a:off x="5734931" y="16786693"/>
                <a:ext cx="2270162" cy="226369"/>
                <a:chOff x="5734931" y="16786693"/>
                <a:chExt cx="2270162" cy="226369"/>
              </a:xfrm>
            </xdr:grpSpPr>
            <xdr:sp macro="" textlink="">
              <xdr:nvSpPr>
                <xdr:cNvPr id="11" name="Rectangle 119"/>
                <xdr:cNvSpPr>
                  <a:spLocks noChangeArrowheads="1"/>
                </xdr:cNvSpPr>
              </xdr:nvSpPr>
              <xdr:spPr bwMode="auto">
                <a:xfrm>
                  <a:off x="5734931" y="16808676"/>
                  <a:ext cx="389014" cy="170258"/>
                </a:xfrm>
                <a:prstGeom prst="rect">
                  <a:avLst/>
                </a:prstGeom>
                <a:solidFill>
                  <a:schemeClr val="bg1"/>
                </a:solidFill>
                <a:ln w="3175">
                  <a:solidFill>
                    <a:schemeClr val="accent1"/>
                  </a:solidFill>
                  <a:miter lim="800000"/>
                  <a:headEnd/>
                  <a:tailEnd/>
                </a:ln>
              </xdr:spPr>
            </xdr:sp>
            <xdr:sp macro="" textlink="">
              <xdr:nvSpPr>
                <xdr:cNvPr id="12" name="Text Box 131"/>
                <xdr:cNvSpPr txBox="1">
                  <a:spLocks noChangeArrowheads="1"/>
                </xdr:cNvSpPr>
              </xdr:nvSpPr>
              <xdr:spPr bwMode="auto">
                <a:xfrm>
                  <a:off x="6160683" y="16786693"/>
                  <a:ext cx="1844410" cy="226369"/>
                </a:xfrm>
                <a:prstGeom prst="rect">
                  <a:avLst/>
                </a:prstGeom>
                <a:noFill/>
                <a:ln>
                  <a:noFill/>
                </a:ln>
                <a:effectLst/>
                <a:extLst/>
              </xdr:spPr>
              <xdr:txBody>
                <a:bodyPr vertOverflow="clip" wrap="square" lIns="66751" tIns="33376" rIns="66751" bIns="33376" anchor="ctr" upright="1"/>
                <a:lstStyle/>
                <a:p>
                  <a:pPr algn="l" rtl="0">
                    <a:defRPr sz="1000"/>
                  </a:pPr>
                  <a:r>
                    <a:rPr lang="es-ES" sz="900" b="0" i="0" u="none" strike="noStrike" baseline="0">
                      <a:solidFill>
                        <a:srgbClr val="000000"/>
                      </a:solidFill>
                      <a:latin typeface="+mn-lt"/>
                      <a:cs typeface="Times New Roman"/>
                    </a:rPr>
                    <a:t>Sin informe</a:t>
                  </a:r>
                </a:p>
              </xdr:txBody>
            </xdr:sp>
          </xdr:grpSp>
        </xdr:grp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180975</xdr:colOff>
      <xdr:row>8</xdr:row>
      <xdr:rowOff>180975</xdr:rowOff>
    </xdr:from>
    <xdr:to>
      <xdr:col>60</xdr:col>
      <xdr:colOff>581026</xdr:colOff>
      <xdr:row>29</xdr:row>
      <xdr:rowOff>28575</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0.85168</cdr:x>
      <cdr:y>0.92464</cdr:y>
    </cdr:from>
    <cdr:to>
      <cdr:x>1</cdr:x>
      <cdr:y>1</cdr:y>
    </cdr:to>
    <cdr:sp macro="" textlink="">
      <cdr:nvSpPr>
        <cdr:cNvPr id="2" name="CuadroTexto 1">
          <a:extLst xmlns:a="http://schemas.openxmlformats.org/drawingml/2006/main">
            <a:ext uri="{FF2B5EF4-FFF2-40B4-BE49-F238E27FC236}">
              <a16:creationId xmlns:a16="http://schemas.microsoft.com/office/drawing/2014/main" id="{CBA454C0-AD86-4F34-9D3D-E2D59154A191}"/>
            </a:ext>
          </a:extLst>
        </cdr:cNvPr>
        <cdr:cNvSpPr txBox="1"/>
      </cdr:nvSpPr>
      <cdr:spPr>
        <a:xfrm xmlns:a="http://schemas.openxmlformats.org/drawingml/2006/main">
          <a:off x="5305425" y="3214627"/>
          <a:ext cx="923926" cy="2619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rtl="0">
            <a:defRPr sz="900" b="1" i="0" u="none" strike="noStrike" kern="1200" baseline="0">
              <a:solidFill>
                <a:srgbClr val="44546A"/>
              </a:solidFill>
              <a:latin typeface="+mn-lt"/>
              <a:ea typeface="+mn-ea"/>
              <a:cs typeface="+mn-cs"/>
            </a:defRPr>
          </a:pPr>
          <a:r>
            <a:rPr lang="es-ES" sz="800" b="1" i="0" u="none" strike="noStrike" kern="1200" baseline="0">
              <a:solidFill>
                <a:srgbClr val="44546A"/>
              </a:solidFill>
              <a:latin typeface="Century Gothic" panose="020B0502020202020204" pitchFamily="34" charset="0"/>
              <a:ea typeface="+mn-ea"/>
              <a:cs typeface="+mn-cs"/>
            </a:rPr>
            <a:t>Fuente: MITECO</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298450</xdr:colOff>
      <xdr:row>9</xdr:row>
      <xdr:rowOff>0</xdr:rowOff>
    </xdr:from>
    <xdr:to>
      <xdr:col>11</xdr:col>
      <xdr:colOff>0</xdr:colOff>
      <xdr:row>9</xdr:row>
      <xdr:rowOff>0</xdr:rowOff>
    </xdr:to>
    <xdr:graphicFrame macro="">
      <xdr:nvGraphicFramePr>
        <xdr:cNvPr id="2" name="Gráfico 1">
          <a:extLst>
            <a:ext uri="{FF2B5EF4-FFF2-40B4-BE49-F238E27FC236}">
              <a16:creationId xmlns:a16="http://schemas.microsoft.com/office/drawing/2014/main" id="{DF99FCEB-6345-B048-AAE7-FF8DF7933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149678</xdr:colOff>
      <xdr:row>9</xdr:row>
      <xdr:rowOff>81642</xdr:rowOff>
    </xdr:from>
    <xdr:to>
      <xdr:col>11</xdr:col>
      <xdr:colOff>303339</xdr:colOff>
      <xdr:row>38</xdr:row>
      <xdr:rowOff>54342</xdr:rowOff>
    </xdr:to>
    <xdr:pic>
      <xdr:nvPicPr>
        <xdr:cNvPr id="4" name="Imagen 3">
          <a:extLst>
            <a:ext uri="{FF2B5EF4-FFF2-40B4-BE49-F238E27FC236}">
              <a16:creationId xmlns:a16="http://schemas.microsoft.com/office/drawing/2014/main" id="{74E154E4-0223-43A7-9A8C-E084665A8B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1678" y="2054678"/>
          <a:ext cx="7773661" cy="549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163286</xdr:colOff>
      <xdr:row>43</xdr:row>
      <xdr:rowOff>81643</xdr:rowOff>
    </xdr:from>
    <xdr:to>
      <xdr:col>11</xdr:col>
      <xdr:colOff>315686</xdr:colOff>
      <xdr:row>72</xdr:row>
      <xdr:rowOff>53451</xdr:rowOff>
    </xdr:to>
    <xdr:pic>
      <xdr:nvPicPr>
        <xdr:cNvPr id="5" name="Imagen 4">
          <a:extLst>
            <a:ext uri="{FF2B5EF4-FFF2-40B4-BE49-F238E27FC236}">
              <a16:creationId xmlns:a16="http://schemas.microsoft.com/office/drawing/2014/main" id="{9133C10C-0FDB-4BA7-9378-F0B10F234F1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5286" y="8531679"/>
          <a:ext cx="7772400" cy="5496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122465</xdr:colOff>
      <xdr:row>9</xdr:row>
      <xdr:rowOff>81643</xdr:rowOff>
    </xdr:from>
    <xdr:to>
      <xdr:col>11</xdr:col>
      <xdr:colOff>276126</xdr:colOff>
      <xdr:row>38</xdr:row>
      <xdr:rowOff>54343</xdr:rowOff>
    </xdr:to>
    <xdr:pic>
      <xdr:nvPicPr>
        <xdr:cNvPr id="3" name="Imagen 2">
          <a:extLst>
            <a:ext uri="{FF2B5EF4-FFF2-40B4-BE49-F238E27FC236}">
              <a16:creationId xmlns:a16="http://schemas.microsoft.com/office/drawing/2014/main" id="{1F01DB72-179E-4125-A0CD-F7EAAAE6E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4465" y="2054679"/>
          <a:ext cx="7773661" cy="549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155863</xdr:colOff>
      <xdr:row>9</xdr:row>
      <xdr:rowOff>138546</xdr:rowOff>
    </xdr:from>
    <xdr:to>
      <xdr:col>11</xdr:col>
      <xdr:colOff>309524</xdr:colOff>
      <xdr:row>38</xdr:row>
      <xdr:rowOff>111246</xdr:rowOff>
    </xdr:to>
    <xdr:pic>
      <xdr:nvPicPr>
        <xdr:cNvPr id="4" name="Imagen 3">
          <a:extLst>
            <a:ext uri="{FF2B5EF4-FFF2-40B4-BE49-F238E27FC236}">
              <a16:creationId xmlns:a16="http://schemas.microsoft.com/office/drawing/2014/main" id="{138923CF-92D2-4F6C-BDC6-ECE93B842F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863" y="2078182"/>
          <a:ext cx="7773661" cy="549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121227</xdr:colOff>
      <xdr:row>42</xdr:row>
      <xdr:rowOff>69273</xdr:rowOff>
    </xdr:from>
    <xdr:to>
      <xdr:col>11</xdr:col>
      <xdr:colOff>274888</xdr:colOff>
      <xdr:row>71</xdr:row>
      <xdr:rowOff>41973</xdr:rowOff>
    </xdr:to>
    <xdr:pic>
      <xdr:nvPicPr>
        <xdr:cNvPr id="5" name="Imagen 4">
          <a:extLst>
            <a:ext uri="{FF2B5EF4-FFF2-40B4-BE49-F238E27FC236}">
              <a16:creationId xmlns:a16="http://schemas.microsoft.com/office/drawing/2014/main" id="{62C5A78A-D24E-4700-AA83-55C89847B9B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3227" y="8295409"/>
          <a:ext cx="7773661" cy="549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173181</xdr:colOff>
      <xdr:row>8</xdr:row>
      <xdr:rowOff>103909</xdr:rowOff>
    </xdr:from>
    <xdr:to>
      <xdr:col>11</xdr:col>
      <xdr:colOff>326842</xdr:colOff>
      <xdr:row>35</xdr:row>
      <xdr:rowOff>180518</xdr:rowOff>
    </xdr:to>
    <xdr:pic>
      <xdr:nvPicPr>
        <xdr:cNvPr id="4" name="Imagen 3">
          <a:extLst>
            <a:ext uri="{FF2B5EF4-FFF2-40B4-BE49-F238E27FC236}">
              <a16:creationId xmlns:a16="http://schemas.microsoft.com/office/drawing/2014/main" id="{8F27E16C-E76B-4DEB-85BE-7000D8F492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5181" y="1853045"/>
          <a:ext cx="7773661" cy="5220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103909</xdr:colOff>
      <xdr:row>42</xdr:row>
      <xdr:rowOff>34636</xdr:rowOff>
    </xdr:from>
    <xdr:to>
      <xdr:col>11</xdr:col>
      <xdr:colOff>257570</xdr:colOff>
      <xdr:row>71</xdr:row>
      <xdr:rowOff>7336</xdr:rowOff>
    </xdr:to>
    <xdr:pic>
      <xdr:nvPicPr>
        <xdr:cNvPr id="5" name="Imagen 4">
          <a:extLst>
            <a:ext uri="{FF2B5EF4-FFF2-40B4-BE49-F238E27FC236}">
              <a16:creationId xmlns:a16="http://schemas.microsoft.com/office/drawing/2014/main" id="{16E6C986-7A45-4CD4-87FF-6D1C891A7E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5909" y="8260772"/>
          <a:ext cx="7773661" cy="549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95251</xdr:colOff>
      <xdr:row>33</xdr:row>
      <xdr:rowOff>108857</xdr:rowOff>
    </xdr:from>
    <xdr:to>
      <xdr:col>9</xdr:col>
      <xdr:colOff>164203</xdr:colOff>
      <xdr:row>67</xdr:row>
      <xdr:rowOff>162257</xdr:rowOff>
    </xdr:to>
    <xdr:pic>
      <xdr:nvPicPr>
        <xdr:cNvPr id="3" name="Imagen 2">
          <a:extLst>
            <a:ext uri="{FF2B5EF4-FFF2-40B4-BE49-F238E27FC236}">
              <a16:creationId xmlns:a16="http://schemas.microsoft.com/office/drawing/2014/main" id="{C24A8405-E54B-44F5-AD7F-8B847F95AB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1" y="6653893"/>
          <a:ext cx="9226559" cy="653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UARIO/ANUARIO%202017/CAPITULOS/SIN%20TERMINAR/CAPITULO%2015/Documents%20and%20Settings/rcad/Escritorio/Anuario%202004/Mis%20documentos/Aea2000definitivo/AEA2000/EXCEL/Bases/A01cap1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NUARIO\ANUARIO%202017\CAPITULOS\SIN%20TERMINAR\CAPITULO%2015\Documents%20and%20Settings\rcad\Escritorio\Anuario%202004\ANUA98\ANUA98\A98cap2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elaboraanu2005\Anuario%202001\AEA2000\EXCEL_CAPS\A01cap1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NUARIO/ANUARIO%202017/CAPITULOS/SIN%20TERMINAR/CAPITULO%2015/Documents%20and%20Settings/rcad/Escritorio/Anuario%202004/Anuario%202001/AEA2000/EXCEL_CAPS/A01cap1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NUARIO\ANUARIO%202017\CAPITULOS\SIN%20TERMINAR\CAPITULO%2015\Documents%20and%20Settings\rcad\Escritorio\Anuario%202004\Anuario%202001\AEA2000\EXCEL_CAPS\A01cap1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ANUARIO/ANUARIO%202017/CAPITULOS/SIN%20TERMINAR/CAPITULO%2015/Documents%20and%20Settings/rcad/Escritorio/Anuario%202004/ANUA98/ANUA98/A98CAP1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ANUARIO\ANUARIO%202017\CAPITULOS\SIN%20TERMINAR\CAPITULO%2015\Documents%20and%20Settings\rcad\Escritorio\Anuario%202004\ANUA98\ANUA98\A98CAP1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c-apab\Anuario%20Informatica%202008\Documents%20and%20Settings\apab\Mis%20documentos\ANUARIO%20JOSE%20GIL\Anuario%20Informatica%202008\SGEA%202007-2008%20PRECIOESTAD\ANUARIO\Anuario%20Formulas\AEA05_C03%20f.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3-Estad&#237;sticas%20Energ&#233;ticas/BASE%20DE%20DATOS/COYUNTUR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3-Estad&#237;sticas%20Energ&#233;ticas\BASE%20DE%20DATOS\COYUNTUR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ANUARIO/ANUARIO%202017/CAPITULOS/SIN%20TERMINAR/CAPITULO%2015/Documents%20and%20Settings/rcad/Escritorio/Anuario%202004/AEA2003-C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NUARIO\ANUARIO%202017\CAPITULOS\SIN%20TERMINAR\CAPITULO%2015\Documents%20and%20Settings\rcad\Escritorio\Anuario%202004\Mis%20documentos\Aea2000definitivo\AEA2000\EXCEL\Bases\A01cap1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ANUARIO\ANUARIO%202017\CAPITULOS\SIN%20TERMINAR\CAPITULO%2015\Documents%20and%20Settings\rcad\Escritorio\Anuario%202004\AEA2003-C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at_crequejo\Configuraci&#243;n%20local\Archivos%20temporales%20de%20Internet\OLK235\F.%20PARTICIPACI&#211;N%20CIUDADANA%20EN%20POLITICAS%20AMBIENTALES\Particicpaci&#243;n%20ciudadana%20201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nts%20and%20Settings/at_crequejo/Configuraci&#243;n%20local/Archivos%20temporales%20de%20Internet/OLK235/F.%20PARTICIPACI&#211;N%20CIUDADANA%20EN%20POLITICAS%20AMBIENTALES/Particicpaci&#243;n%20ciudadana%20201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Documents%20and%20Settings\at_crequejo\Configuraci&#243;n%20local\Archivos%20temporales%20de%20Internet\OLK235\F.%20PARTICIPACI&#211;N%20CIUDADANA%20EN%20POLITICAS%20AMBIENTALES\Particicpaci&#243;n%20ciudadana%2020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redelectrica-my.sharepoint.com/ANALISIS/COMUN/OBJETIVO%20INFORME%20RENOVABLES/ENTSOE/Potencia%20renovable%20y%20Potencia%20renovable%20sobre%20potencia%20total%20en%20los%20pa&#237;ses%20miembros%20de%20ENTSO-E.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AED/Proyectos/CORINAIR/CRF/CRF%203.3.22/UNFCCC/CRFReporter2/Template/FromCustomer/LULUCF%20module%20-%20v%20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Archivos%20de%20programa\UNFCCC\CRF%20Reporter\UNFCCC\CRFReporter2\Template\FromCustomer\LULUCF%20module%20-%20v%201.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EEA%20E&amp;E%20Framework%20Contract\2004%20factsheets\draft%201\EN17_EU25_2002%20data%20-%20draft%20-%20pgt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EEA%20E&amp;E%20Framework%20Contract/2004%20factsheets/draft%201/EN17_EU25_2002%20data%20-%20draft%20-%20pgt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EEA%20E&amp;E%20Framework%20Contract\2004%20factsheets\draft%201\EN17_EU25_2002%20data%20-%20draft%20-%20pgt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NUARIO/ANUARIO%202017/CAPITULOS/SIN%20TERMINAR/CAPITULO%2015/Documents%20and%20Settings/rcad/Escritorio/Anuario%202004/Anuario%202001/AEA2000/EXCEL_CAPS/serihist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EEA%20E&amp;E%20Framework%20Contract\Revised%20Fact%20Sheets\Spreadsheets\EN17%20Total%20energy%20consumption%20intensity%20(20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EEA%20E&amp;E%20Framework%20Contract/Revised%20Fact%20Sheets/Spreadsheets/EN17%20Total%20energy%20consumption%20intensity%20(200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EEA%20E&amp;E%20Framework%20Contract\Revised%20Fact%20Sheets\Spreadsheets\EN17%20Total%20energy%20consumption%20intensity%20(200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elerra\sgmn\DOCUME~1\JLOPEZ~1\CONFIG~1\Temp\Documents%20and%20Settings\nalb\Mis%20documentos\Anuario%202004\Anuario%20(3-11-05)\Documents%20and%20Settings\nalb\Escritorio\Anuario\ANUARIO\Anuario%202001\AEA2000\EXCEL_CAP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Archivos%20de%20programa\UNFCCC\CRF%20Reporter\CRFReport-templateKP.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AED/Proyectos/CORINAIR/CRF/CRF%203.3.22/CRFReport-templateKP.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windows\TEMP\Emission%20factors%23.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windows/TEMP/Emission%20factors%2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windows\TEMP\Emission%20factors%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NUARIO\ANUARIO%202017\CAPITULOS\SIN%20TERMINAR\CAPITULO%2015\Documents%20and%20Settings\rcad\Escritorio\Anuario%202004\Anuario%202001\AEA2000\EXCEL_CAPS\serihist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NUARIO/ANUARIO%202017/CAPITULOS/SIN%20TERMINAR/CAPITULO%2015/Mis%20documentos/Anuario/anuario(02)p/Arlleg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NUARIO\ANUARIO%202017\CAPITULOS\SIN%20TERMINAR\CAPITULO%2015\Mis%20documentos\Anuario\anuario(02)p\Arlleg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NUARIO\ANUARIO%202017\CAPITULOS\SIN%20TERMINAR\CAPITULO%2015\EXCEL_CAPS\internacional\faostat%20agricola\faoagricola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NUARIO/ANUARIO%202017/CAPITULOS/SIN%20TERMINAR/CAPITULO%2015/EXCEL_CAPS/internacional/faostat%20agricola/faoagricola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NUARIO/ANUARIO%202017/CAPITULOS/SIN%20TERMINAR/CAPITULO%2015/Documents%20and%20Settings/rcad/Escritorio/Anuario%202004/ANUA98/ANUA98/A98cap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sheetData sheetId="17" refreshError="1"/>
      <sheetData sheetId="18" refreshError="1"/>
      <sheetData sheetId="19"/>
      <sheetData sheetId="20" refreshError="1"/>
      <sheetData sheetId="21" refreshError="1"/>
      <sheetData sheetId="22" refreshError="1"/>
      <sheetData sheetId="23"/>
      <sheetData sheetId="24" refreshError="1"/>
      <sheetData sheetId="25">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26" refreshError="1"/>
      <sheetData sheetId="27" refreshError="1"/>
      <sheetData sheetId="28"/>
      <sheetData sheetId="29" refreshError="1"/>
      <sheetData sheetId="30" refreshError="1"/>
      <sheetData sheetId="3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NE1"/>
      <sheetName val="CARNE2"/>
      <sheetName val="CARNE3"/>
      <sheetName val="CARNE4"/>
      <sheetName val="CARNE5"/>
      <sheetName val="CARNE6"/>
      <sheetName val="CARNE7"/>
      <sheetName val="CARNE8"/>
      <sheetName val="CARNE9"/>
      <sheetName val="CARNE10"/>
      <sheetName val="CARNE11"/>
      <sheetName val="CARNE12"/>
      <sheetName val="CARNE13"/>
      <sheetName val="CARNE14"/>
      <sheetName val="CARNE15"/>
      <sheetName val="CARNE16"/>
      <sheetName val="CARNE17"/>
      <sheetName val="CARNE18"/>
      <sheetName val="CARNE19"/>
      <sheetName val="CARNE20"/>
      <sheetName val="CARNE21"/>
      <sheetName val="CARNE22"/>
      <sheetName val="CARNE23"/>
      <sheetName val="CARNE24"/>
      <sheetName val="CARNE26"/>
      <sheetName val="CARNE27"/>
      <sheetName val="CARNE28"/>
    </sheetNames>
    <sheetDataSet>
      <sheetData sheetId="0">
        <row r="44">
          <cell r="B44" t="str">
            <v>|</v>
          </cell>
        </row>
      </sheetData>
      <sheetData sheetId="1" refreshError="1"/>
      <sheetData sheetId="2" refreshError="1"/>
      <sheetData sheetId="3" refreshError="1"/>
      <sheetData sheetId="4" refreshError="1"/>
      <sheetData sheetId="5" refreshError="1"/>
      <sheetData sheetId="6">
        <row r="11">
          <cell r="G11" t="str">
            <v>Vacas</v>
          </cell>
        </row>
        <row r="12">
          <cell r="G12" t="str">
            <v>-</v>
          </cell>
        </row>
        <row r="13">
          <cell r="G13">
            <v>42433</v>
          </cell>
        </row>
        <row r="14">
          <cell r="G14">
            <v>19336</v>
          </cell>
        </row>
        <row r="15">
          <cell r="G15">
            <v>25589</v>
          </cell>
        </row>
        <row r="16">
          <cell r="G16">
            <v>5496</v>
          </cell>
        </row>
        <row r="17">
          <cell r="G17">
            <v>92854</v>
          </cell>
        </row>
        <row r="19">
          <cell r="G19">
            <v>13998</v>
          </cell>
        </row>
        <row r="21">
          <cell r="G21">
            <v>29121</v>
          </cell>
        </row>
        <row r="23">
          <cell r="G23">
            <v>3889</v>
          </cell>
        </row>
        <row r="24">
          <cell r="G24">
            <v>7992</v>
          </cell>
        </row>
        <row r="25">
          <cell r="G25">
            <v>20936</v>
          </cell>
        </row>
        <row r="26">
          <cell r="G26">
            <v>32817</v>
          </cell>
        </row>
        <row r="28">
          <cell r="G28">
            <v>3236</v>
          </cell>
        </row>
        <row r="30">
          <cell r="G30">
            <v>1911</v>
          </cell>
        </row>
        <row r="32">
          <cell r="G32">
            <v>464</v>
          </cell>
        </row>
        <row r="33">
          <cell r="G33">
            <v>1286</v>
          </cell>
        </row>
        <row r="34">
          <cell r="G34">
            <v>134</v>
          </cell>
        </row>
        <row r="35">
          <cell r="G35">
            <v>1884</v>
          </cell>
        </row>
        <row r="37">
          <cell r="G37">
            <v>11684</v>
          </cell>
        </row>
        <row r="38">
          <cell r="G38">
            <v>6986</v>
          </cell>
        </row>
        <row r="39">
          <cell r="G39">
            <v>4754</v>
          </cell>
        </row>
        <row r="40">
          <cell r="G40">
            <v>44</v>
          </cell>
        </row>
        <row r="41">
          <cell r="G41">
            <v>23468</v>
          </cell>
        </row>
        <row r="43">
          <cell r="G43">
            <v>4358</v>
          </cell>
        </row>
        <row r="45">
          <cell r="G45">
            <v>932</v>
          </cell>
        </row>
        <row r="46">
          <cell r="G46">
            <v>21500</v>
          </cell>
        </row>
        <row r="47">
          <cell r="G47">
            <v>16130</v>
          </cell>
        </row>
        <row r="48">
          <cell r="G48">
            <v>6343</v>
          </cell>
        </row>
        <row r="49">
          <cell r="G49">
            <v>35900</v>
          </cell>
        </row>
        <row r="50">
          <cell r="G50">
            <v>655</v>
          </cell>
        </row>
        <row r="51">
          <cell r="G51">
            <v>114</v>
          </cell>
        </row>
        <row r="52">
          <cell r="G52">
            <v>4819</v>
          </cell>
        </row>
        <row r="53">
          <cell r="G53">
            <v>5101</v>
          </cell>
        </row>
        <row r="54">
          <cell r="G54">
            <v>91494</v>
          </cell>
        </row>
        <row r="56">
          <cell r="G56">
            <v>15792</v>
          </cell>
        </row>
        <row r="58">
          <cell r="G58">
            <v>6974</v>
          </cell>
        </row>
        <row r="59">
          <cell r="G59">
            <v>3766</v>
          </cell>
        </row>
        <row r="60">
          <cell r="G60" t="str">
            <v>--</v>
          </cell>
        </row>
        <row r="61">
          <cell r="G61" t="str">
            <v>--</v>
          </cell>
        </row>
        <row r="62">
          <cell r="G62">
            <v>5176</v>
          </cell>
        </row>
        <row r="63">
          <cell r="G63">
            <v>15916</v>
          </cell>
        </row>
        <row r="65">
          <cell r="G65" t="str">
            <v>--</v>
          </cell>
        </row>
        <row r="66">
          <cell r="G66">
            <v>26</v>
          </cell>
        </row>
        <row r="67">
          <cell r="G67">
            <v>3747</v>
          </cell>
        </row>
        <row r="68">
          <cell r="G68">
            <v>3773</v>
          </cell>
        </row>
        <row r="70">
          <cell r="G70">
            <v>78</v>
          </cell>
        </row>
        <row r="72">
          <cell r="G72">
            <v>4790</v>
          </cell>
        </row>
        <row r="73">
          <cell r="G73">
            <v>88</v>
          </cell>
        </row>
        <row r="74">
          <cell r="G74">
            <v>4878</v>
          </cell>
        </row>
        <row r="76">
          <cell r="G76">
            <v>33</v>
          </cell>
        </row>
        <row r="77">
          <cell r="G77">
            <v>2615</v>
          </cell>
        </row>
        <row r="78">
          <cell r="G78">
            <v>31</v>
          </cell>
        </row>
        <row r="79">
          <cell r="G79" t="str">
            <v>--</v>
          </cell>
        </row>
        <row r="80">
          <cell r="G80">
            <v>14</v>
          </cell>
        </row>
        <row r="81">
          <cell r="G81">
            <v>61</v>
          </cell>
        </row>
        <row r="82">
          <cell r="G82">
            <v>4283</v>
          </cell>
        </row>
        <row r="83">
          <cell r="G83">
            <v>13002</v>
          </cell>
        </row>
        <row r="84">
          <cell r="G84">
            <v>20039</v>
          </cell>
        </row>
        <row r="86">
          <cell r="G86">
            <v>2299</v>
          </cell>
        </row>
        <row r="87">
          <cell r="G87">
            <v>1817</v>
          </cell>
        </row>
        <row r="88">
          <cell r="G88">
            <v>4116</v>
          </cell>
        </row>
        <row r="90">
          <cell r="G90">
            <v>359733</v>
          </cell>
        </row>
        <row r="91">
          <cell r="G91" t="str">
            <v>--</v>
          </cell>
        </row>
        <row r="93">
          <cell r="G93">
            <v>359733</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sheetData sheetId="1" refreshError="1"/>
      <sheetData sheetId="2" refreshError="1"/>
      <sheetData sheetId="3"/>
      <sheetData sheetId="4" refreshError="1"/>
      <sheetData sheetId="5" refreshError="1"/>
      <sheetData sheetId="6" refreshError="1"/>
      <sheetData sheetId="7"/>
      <sheetData sheetId="8" refreshError="1"/>
      <sheetData sheetId="9"/>
      <sheetData sheetId="10" refreshError="1"/>
      <sheetData sheetId="11" refreshError="1"/>
      <sheetData sheetId="12"/>
      <sheetData sheetId="13" refreshError="1"/>
      <sheetData sheetId="14" refreshError="1"/>
      <sheetData sheetId="15"/>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sheetData sheetId="1" refreshError="1"/>
      <sheetData sheetId="2" refreshError="1"/>
      <sheetData sheetId="3"/>
      <sheetData sheetId="4" refreshError="1"/>
      <sheetData sheetId="5" refreshError="1"/>
      <sheetData sheetId="6" refreshError="1"/>
      <sheetData sheetId="7"/>
      <sheetData sheetId="8" refreshError="1"/>
      <sheetData sheetId="9">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10" refreshError="1"/>
      <sheetData sheetId="11" refreshError="1"/>
      <sheetData sheetId="12"/>
      <sheetData sheetId="13" refreshError="1"/>
      <sheetData sheetId="14" refreshError="1"/>
      <sheetData sheetId="15"/>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sheetData sheetId="1" refreshError="1"/>
      <sheetData sheetId="2" refreshError="1"/>
      <sheetData sheetId="3"/>
      <sheetData sheetId="4" refreshError="1"/>
      <sheetData sheetId="5" refreshError="1"/>
      <sheetData sheetId="6" refreshError="1"/>
      <sheetData sheetId="7"/>
      <sheetData sheetId="8" refreshError="1"/>
      <sheetData sheetId="9">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10" refreshError="1"/>
      <sheetData sheetId="11" refreshError="1"/>
      <sheetData sheetId="12"/>
      <sheetData sheetId="13" refreshError="1"/>
      <sheetData sheetId="14" refreshError="1"/>
      <sheetData sheetId="15"/>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2"/>
      <sheetName val="GANADE3"/>
      <sheetName val="p392"/>
      <sheetName val="GANADE5"/>
      <sheetName val="p389"/>
      <sheetName val="GANADE7"/>
      <sheetName val="p396"/>
      <sheetName val="GANADE9"/>
      <sheetName val="GANADE11"/>
      <sheetName val="GANADE12"/>
      <sheetName val="GANADE13"/>
      <sheetName val="GANADE14"/>
      <sheetName val="GANADE15"/>
      <sheetName val="GANADE16"/>
      <sheetName val="GANADE17"/>
      <sheetName val="GANADE18"/>
      <sheetName val="GANADE19"/>
      <sheetName val="GANADE20"/>
      <sheetName val="GANADE4"/>
      <sheetName val="GANADE61"/>
      <sheetName val="GANADE8"/>
    </sheetNames>
    <sheetDataSet>
      <sheetData sheetId="0">
        <row r="75">
          <cell r="B75" t="str">
            <v>|</v>
          </cell>
        </row>
        <row r="77">
          <cell r="B77" t="str">
            <v>|</v>
          </cell>
        </row>
        <row r="79">
          <cell r="B79"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2"/>
      <sheetName val="GANADE3"/>
      <sheetName val="p392"/>
      <sheetName val="GANADE5"/>
      <sheetName val="p389"/>
      <sheetName val="GANADE7"/>
      <sheetName val="p396"/>
      <sheetName val="GANADE9"/>
      <sheetName val="GANADE11"/>
      <sheetName val="GANADE12"/>
      <sheetName val="GANADE13"/>
      <sheetName val="GANADE14"/>
      <sheetName val="GANADE15"/>
      <sheetName val="GANADE16"/>
      <sheetName val="GANADE17"/>
      <sheetName val="GANADE18"/>
      <sheetName val="GANADE19"/>
      <sheetName val="GANADE20"/>
      <sheetName val="GANADE4"/>
      <sheetName val="GANADE61"/>
      <sheetName val="GANADE8"/>
    </sheetNames>
    <sheetDataSet>
      <sheetData sheetId="0">
        <row r="75">
          <cell r="B75" t="str">
            <v>|</v>
          </cell>
        </row>
        <row r="77">
          <cell r="B77" t="str">
            <v>|</v>
          </cell>
        </row>
        <row r="79">
          <cell r="B79"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04)"/>
      <sheetName val="3.2 (05)"/>
      <sheetName val="3.3"/>
      <sheetName val="3.4 (04)"/>
      <sheetName val="3.4 (05)"/>
      <sheetName val="3.5 (04)"/>
      <sheetName val="3.5 (05)"/>
      <sheetName val="3.6 (04)"/>
      <sheetName val="3.6 (05)"/>
      <sheetName val="3.7 (04)"/>
      <sheetName val="3.7 (05)"/>
      <sheetName val="3.8 (04)"/>
      <sheetName val="3.8 (05)"/>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TABLAS"/>
      <sheetName val="I.1."/>
      <sheetName val="I.2."/>
      <sheetName val="I.3."/>
      <sheetName val="I.4."/>
      <sheetName val="I.5."/>
      <sheetName val="Ia"/>
      <sheetName val="Ib"/>
      <sheetName val="Ic"/>
      <sheetName val="Id"/>
      <sheetName val="Ie"/>
      <sheetName val="If"/>
      <sheetName val="Ig"/>
      <sheetName val="Ih"/>
      <sheetName val="Ii"/>
      <sheetName val="II.1."/>
      <sheetName val="II.2."/>
      <sheetName val="III.1."/>
      <sheetName val="III.2."/>
      <sheetName val="III.3."/>
      <sheetName val="III.4."/>
      <sheetName val="III.5."/>
      <sheetName val="III.6."/>
      <sheetName val="III.7"/>
      <sheetName val="III.8."/>
      <sheetName val="III.9."/>
      <sheetName val="III.10."/>
      <sheetName val="IIIa"/>
      <sheetName val="IIIb"/>
      <sheetName val="IIIc"/>
      <sheetName val="IIId"/>
      <sheetName val="IIIe"/>
      <sheetName val="IIIf"/>
      <sheetName val="IV.1."/>
      <sheetName val="IV.2."/>
      <sheetName val="IV.3."/>
      <sheetName val="IV.4."/>
      <sheetName val="IV.5."/>
      <sheetName val="IV.6."/>
      <sheetName val="IV.7."/>
      <sheetName val="IV.8."/>
      <sheetName val="METODOLOGIA"/>
      <sheetName val="IVa"/>
      <sheetName val="IVb"/>
      <sheetName val="IVc"/>
      <sheetName val="IVd"/>
      <sheetName val="IVe"/>
      <sheetName val="IVf"/>
      <sheetName val="IMPORTACIONES"/>
      <sheetName val="IMPORTACIONES GN"/>
      <sheetName val="BALANCE_AÑO_N_1"/>
      <sheetName val="BALANCE_AÑO_N_2"/>
      <sheetName val="BALANCE_AÑO_N_3"/>
      <sheetName val="BALANCE_AÑO_N_4"/>
      <sheetName val="BALANCE_AÑO_N_5"/>
      <sheetName val="Balance Electrico"/>
      <sheetName val="DatosRE"/>
      <sheetName val="CNEextrap"/>
      <sheetName val="CFinalEnergeticoSectores"/>
      <sheetName val="BalanceElectrico"/>
      <sheetName val="resumen"/>
    </sheetNames>
    <sheetDataSet>
      <sheetData sheetId="0">
        <row r="1">
          <cell r="K1" t="str">
            <v>AÑO</v>
          </cell>
          <cell r="L1" t="str">
            <v>MES</v>
          </cell>
          <cell r="R1" t="str">
            <v>AÑO</v>
          </cell>
          <cell r="S1" t="str">
            <v>MES</v>
          </cell>
          <cell r="T1" t="str">
            <v>AÑO</v>
          </cell>
          <cell r="U1" t="str">
            <v>MES</v>
          </cell>
          <cell r="V1" t="str">
            <v>AÑO</v>
          </cell>
          <cell r="W1" t="str">
            <v>MES</v>
          </cell>
        </row>
        <row r="2">
          <cell r="K2">
            <v>1990</v>
          </cell>
          <cell r="L2">
            <v>0</v>
          </cell>
          <cell r="R2">
            <v>2009</v>
          </cell>
          <cell r="S2">
            <v>1</v>
          </cell>
          <cell r="T2">
            <v>2010</v>
          </cell>
          <cell r="U2">
            <v>1</v>
          </cell>
          <cell r="V2">
            <v>2011</v>
          </cell>
          <cell r="W2">
            <v>1</v>
          </cell>
        </row>
        <row r="3">
          <cell r="K3" t="str">
            <v>AÑO</v>
          </cell>
          <cell r="L3" t="str">
            <v>MES</v>
          </cell>
          <cell r="N3" t="str">
            <v>AÑO</v>
          </cell>
          <cell r="O3" t="str">
            <v>MES</v>
          </cell>
          <cell r="R3" t="str">
            <v>AÑO</v>
          </cell>
          <cell r="S3" t="str">
            <v>MES</v>
          </cell>
          <cell r="T3" t="str">
            <v>AÑO</v>
          </cell>
          <cell r="U3" t="str">
            <v>MES</v>
          </cell>
          <cell r="V3" t="str">
            <v>AÑO</v>
          </cell>
          <cell r="W3" t="str">
            <v>MES</v>
          </cell>
        </row>
        <row r="4">
          <cell r="K4">
            <v>1991</v>
          </cell>
          <cell r="L4">
            <v>0</v>
          </cell>
          <cell r="N4">
            <v>2006</v>
          </cell>
          <cell r="O4">
            <v>0</v>
          </cell>
          <cell r="R4">
            <v>2009</v>
          </cell>
          <cell r="S4">
            <v>2</v>
          </cell>
          <cell r="T4">
            <v>2010</v>
          </cell>
          <cell r="U4">
            <v>2</v>
          </cell>
          <cell r="V4">
            <v>2011</v>
          </cell>
          <cell r="W4">
            <v>2</v>
          </cell>
        </row>
        <row r="5">
          <cell r="K5" t="str">
            <v>AÑO</v>
          </cell>
          <cell r="L5" t="str">
            <v>MES</v>
          </cell>
          <cell r="N5" t="str">
            <v>AÑO</v>
          </cell>
          <cell r="O5" t="str">
            <v>MES</v>
          </cell>
          <cell r="R5" t="str">
            <v>AÑO</v>
          </cell>
          <cell r="S5" t="str">
            <v>MES</v>
          </cell>
          <cell r="T5" t="str">
            <v>AÑO</v>
          </cell>
          <cell r="U5" t="str">
            <v>MES</v>
          </cell>
          <cell r="V5" t="str">
            <v>AÑO</v>
          </cell>
          <cell r="W5" t="str">
            <v>MES</v>
          </cell>
        </row>
        <row r="6">
          <cell r="K6">
            <v>1992</v>
          </cell>
          <cell r="L6">
            <v>0</v>
          </cell>
          <cell r="N6">
            <v>2007</v>
          </cell>
          <cell r="O6">
            <v>0</v>
          </cell>
          <cell r="R6">
            <v>2009</v>
          </cell>
          <cell r="S6">
            <v>3</v>
          </cell>
          <cell r="T6">
            <v>2010</v>
          </cell>
          <cell r="U6">
            <v>3</v>
          </cell>
          <cell r="V6">
            <v>2011</v>
          </cell>
          <cell r="W6">
            <v>3</v>
          </cell>
        </row>
        <row r="7">
          <cell r="K7" t="str">
            <v>AÑO</v>
          </cell>
          <cell r="L7" t="str">
            <v>MES</v>
          </cell>
          <cell r="N7" t="str">
            <v>AÑO</v>
          </cell>
          <cell r="O7" t="str">
            <v>MES</v>
          </cell>
          <cell r="R7" t="str">
            <v>AÑO</v>
          </cell>
          <cell r="S7" t="str">
            <v>MES</v>
          </cell>
          <cell r="T7" t="str">
            <v>AÑO</v>
          </cell>
          <cell r="U7" t="str">
            <v>MES</v>
          </cell>
          <cell r="V7" t="str">
            <v>AÑO</v>
          </cell>
          <cell r="W7" t="str">
            <v>MES</v>
          </cell>
        </row>
        <row r="8">
          <cell r="K8">
            <v>1993</v>
          </cell>
          <cell r="L8">
            <v>0</v>
          </cell>
          <cell r="N8">
            <v>2008</v>
          </cell>
          <cell r="O8">
            <v>0</v>
          </cell>
          <cell r="R8">
            <v>2009</v>
          </cell>
          <cell r="S8">
            <v>4</v>
          </cell>
          <cell r="T8">
            <v>2010</v>
          </cell>
          <cell r="U8">
            <v>4</v>
          </cell>
          <cell r="V8">
            <v>2011</v>
          </cell>
          <cell r="W8">
            <v>4</v>
          </cell>
        </row>
        <row r="9">
          <cell r="K9" t="str">
            <v>AÑO</v>
          </cell>
          <cell r="L9" t="str">
            <v>MES</v>
          </cell>
          <cell r="N9" t="str">
            <v>AÑO</v>
          </cell>
          <cell r="O9" t="str">
            <v>MES</v>
          </cell>
          <cell r="R9" t="str">
            <v>AÑO</v>
          </cell>
          <cell r="S9" t="str">
            <v>MES</v>
          </cell>
          <cell r="T9" t="str">
            <v>AÑO</v>
          </cell>
          <cell r="U9" t="str">
            <v>MES</v>
          </cell>
          <cell r="V9" t="str">
            <v>AÑO</v>
          </cell>
          <cell r="W9" t="str">
            <v>MES</v>
          </cell>
        </row>
        <row r="10">
          <cell r="K10">
            <v>1994</v>
          </cell>
          <cell r="L10">
            <v>0</v>
          </cell>
          <cell r="N10">
            <v>2009</v>
          </cell>
          <cell r="O10">
            <v>0</v>
          </cell>
          <cell r="R10">
            <v>2009</v>
          </cell>
          <cell r="S10">
            <v>5</v>
          </cell>
          <cell r="T10">
            <v>2010</v>
          </cell>
          <cell r="U10">
            <v>5</v>
          </cell>
          <cell r="V10">
            <v>2011</v>
          </cell>
          <cell r="W10">
            <v>5</v>
          </cell>
        </row>
        <row r="11">
          <cell r="K11" t="str">
            <v>AÑO</v>
          </cell>
          <cell r="L11" t="str">
            <v>MES</v>
          </cell>
          <cell r="N11" t="str">
            <v>AÑO</v>
          </cell>
          <cell r="O11" t="str">
            <v>MES</v>
          </cell>
          <cell r="R11" t="str">
            <v>AÑO</v>
          </cell>
          <cell r="S11" t="str">
            <v>MES</v>
          </cell>
          <cell r="T11" t="str">
            <v>AÑO</v>
          </cell>
          <cell r="U11" t="str">
            <v>MES</v>
          </cell>
          <cell r="V11" t="str">
            <v>AÑO</v>
          </cell>
          <cell r="W11" t="str">
            <v>MES</v>
          </cell>
        </row>
        <row r="12">
          <cell r="K12">
            <v>1995</v>
          </cell>
          <cell r="L12">
            <v>0</v>
          </cell>
          <cell r="N12">
            <v>2010</v>
          </cell>
          <cell r="O12">
            <v>0</v>
          </cell>
          <cell r="R12">
            <v>2009</v>
          </cell>
          <cell r="S12">
            <v>6</v>
          </cell>
          <cell r="T12">
            <v>2010</v>
          </cell>
          <cell r="U12">
            <v>6</v>
          </cell>
          <cell r="V12">
            <v>2011</v>
          </cell>
          <cell r="W12">
            <v>6</v>
          </cell>
        </row>
        <row r="13">
          <cell r="K13" t="str">
            <v>AÑO</v>
          </cell>
          <cell r="L13" t="str">
            <v>MES</v>
          </cell>
          <cell r="N13" t="str">
            <v>AÑO</v>
          </cell>
          <cell r="O13" t="str">
            <v>MES</v>
          </cell>
          <cell r="R13" t="str">
            <v>AÑO</v>
          </cell>
          <cell r="S13" t="str">
            <v>MES</v>
          </cell>
          <cell r="T13" t="str">
            <v>AÑO</v>
          </cell>
          <cell r="U13" t="str">
            <v>MES</v>
          </cell>
          <cell r="V13" t="str">
            <v>AÑO</v>
          </cell>
          <cell r="W13" t="str">
            <v>MES</v>
          </cell>
        </row>
        <row r="14">
          <cell r="K14">
            <v>1996</v>
          </cell>
          <cell r="L14">
            <v>0</v>
          </cell>
          <cell r="N14">
            <v>2011</v>
          </cell>
          <cell r="O14">
            <v>0</v>
          </cell>
          <cell r="R14">
            <v>2009</v>
          </cell>
          <cell r="S14">
            <v>7</v>
          </cell>
          <cell r="T14">
            <v>2010</v>
          </cell>
          <cell r="U14">
            <v>7</v>
          </cell>
          <cell r="V14">
            <v>2011</v>
          </cell>
          <cell r="W14">
            <v>7</v>
          </cell>
        </row>
        <row r="15">
          <cell r="K15" t="str">
            <v>AÑO</v>
          </cell>
          <cell r="L15" t="str">
            <v>MES</v>
          </cell>
          <cell r="R15" t="str">
            <v>AÑO</v>
          </cell>
          <cell r="S15" t="str">
            <v>MES</v>
          </cell>
          <cell r="T15" t="str">
            <v>AÑO</v>
          </cell>
          <cell r="U15" t="str">
            <v>MES</v>
          </cell>
          <cell r="V15" t="str">
            <v>AÑO</v>
          </cell>
          <cell r="W15" t="str">
            <v>MES</v>
          </cell>
        </row>
        <row r="16">
          <cell r="K16">
            <v>1997</v>
          </cell>
          <cell r="L16">
            <v>0</v>
          </cell>
          <cell r="R16">
            <v>2009</v>
          </cell>
          <cell r="S16">
            <v>8</v>
          </cell>
          <cell r="T16">
            <v>2010</v>
          </cell>
          <cell r="U16">
            <v>8</v>
          </cell>
          <cell r="V16">
            <v>2011</v>
          </cell>
          <cell r="W16">
            <v>8</v>
          </cell>
        </row>
        <row r="17">
          <cell r="K17" t="str">
            <v>AÑO</v>
          </cell>
          <cell r="L17" t="str">
            <v>MES</v>
          </cell>
          <cell r="R17" t="str">
            <v>AÑO</v>
          </cell>
          <cell r="S17" t="str">
            <v>MES</v>
          </cell>
          <cell r="T17" t="str">
            <v>AÑO</v>
          </cell>
          <cell r="U17" t="str">
            <v>MES</v>
          </cell>
          <cell r="V17" t="str">
            <v>AÑO</v>
          </cell>
          <cell r="W17" t="str">
            <v>MES</v>
          </cell>
        </row>
        <row r="18">
          <cell r="K18">
            <v>1998</v>
          </cell>
          <cell r="L18">
            <v>0</v>
          </cell>
          <cell r="R18">
            <v>2009</v>
          </cell>
          <cell r="S18">
            <v>9</v>
          </cell>
          <cell r="T18">
            <v>2010</v>
          </cell>
          <cell r="U18">
            <v>9</v>
          </cell>
          <cell r="V18">
            <v>2011</v>
          </cell>
          <cell r="W18">
            <v>9</v>
          </cell>
        </row>
        <row r="19">
          <cell r="K19" t="str">
            <v>AÑO</v>
          </cell>
          <cell r="L19" t="str">
            <v>MES</v>
          </cell>
          <cell r="R19" t="str">
            <v>AÑO</v>
          </cell>
          <cell r="S19" t="str">
            <v>MES</v>
          </cell>
          <cell r="T19" t="str">
            <v>AÑO</v>
          </cell>
          <cell r="U19" t="str">
            <v>MES</v>
          </cell>
          <cell r="V19" t="str">
            <v>AÑO</v>
          </cell>
          <cell r="W19" t="str">
            <v>MES</v>
          </cell>
        </row>
        <row r="20">
          <cell r="K20">
            <v>1999</v>
          </cell>
          <cell r="L20">
            <v>0</v>
          </cell>
          <cell r="R20">
            <v>2009</v>
          </cell>
          <cell r="S20">
            <v>10</v>
          </cell>
          <cell r="T20">
            <v>2010</v>
          </cell>
          <cell r="U20">
            <v>10</v>
          </cell>
          <cell r="V20">
            <v>2011</v>
          </cell>
          <cell r="W20">
            <v>10</v>
          </cell>
        </row>
        <row r="21">
          <cell r="K21" t="str">
            <v>AÑO</v>
          </cell>
          <cell r="L21" t="str">
            <v>MES</v>
          </cell>
          <cell r="R21" t="str">
            <v>AÑO</v>
          </cell>
          <cell r="S21" t="str">
            <v>MES</v>
          </cell>
          <cell r="T21" t="str">
            <v>AÑO</v>
          </cell>
          <cell r="U21" t="str">
            <v>MES</v>
          </cell>
          <cell r="V21" t="str">
            <v>AÑO</v>
          </cell>
          <cell r="W21" t="str">
            <v>MES</v>
          </cell>
        </row>
        <row r="22">
          <cell r="K22">
            <v>2000</v>
          </cell>
          <cell r="L22">
            <v>0</v>
          </cell>
          <cell r="R22">
            <v>2009</v>
          </cell>
          <cell r="S22">
            <v>11</v>
          </cell>
          <cell r="T22">
            <v>2010</v>
          </cell>
          <cell r="U22">
            <v>11</v>
          </cell>
          <cell r="V22">
            <v>2011</v>
          </cell>
          <cell r="W22">
            <v>11</v>
          </cell>
        </row>
        <row r="23">
          <cell r="K23" t="str">
            <v>AÑO</v>
          </cell>
          <cell r="L23" t="str">
            <v>MES</v>
          </cell>
          <cell r="R23" t="str">
            <v>AÑO</v>
          </cell>
          <cell r="S23" t="str">
            <v>MES</v>
          </cell>
          <cell r="T23" t="str">
            <v>AÑO</v>
          </cell>
          <cell r="U23" t="str">
            <v>MES</v>
          </cell>
          <cell r="V23" t="str">
            <v>AÑO</v>
          </cell>
          <cell r="W23" t="str">
            <v>MES</v>
          </cell>
        </row>
        <row r="24">
          <cell r="K24">
            <v>2001</v>
          </cell>
          <cell r="L24">
            <v>0</v>
          </cell>
          <cell r="R24">
            <v>2009</v>
          </cell>
          <cell r="S24">
            <v>12</v>
          </cell>
          <cell r="T24">
            <v>2010</v>
          </cell>
          <cell r="U24">
            <v>12</v>
          </cell>
          <cell r="V24">
            <v>2011</v>
          </cell>
          <cell r="W24">
            <v>12</v>
          </cell>
        </row>
        <row r="25">
          <cell r="K25" t="str">
            <v>AÑO</v>
          </cell>
          <cell r="L25" t="str">
            <v>MES</v>
          </cell>
        </row>
        <row r="26">
          <cell r="K26">
            <v>2002</v>
          </cell>
          <cell r="L26">
            <v>0</v>
          </cell>
        </row>
        <row r="27">
          <cell r="K27" t="str">
            <v>AÑO</v>
          </cell>
          <cell r="L27" t="str">
            <v>MES</v>
          </cell>
        </row>
        <row r="28">
          <cell r="K28">
            <v>2003</v>
          </cell>
          <cell r="L28">
            <v>0</v>
          </cell>
        </row>
        <row r="29">
          <cell r="K29" t="str">
            <v>AÑO</v>
          </cell>
          <cell r="L29" t="str">
            <v>MES</v>
          </cell>
        </row>
        <row r="30">
          <cell r="K30">
            <v>2004</v>
          </cell>
          <cell r="L30">
            <v>0</v>
          </cell>
        </row>
        <row r="31">
          <cell r="K31" t="str">
            <v>AÑO</v>
          </cell>
          <cell r="L31" t="str">
            <v>MES</v>
          </cell>
        </row>
        <row r="32">
          <cell r="K32">
            <v>2005</v>
          </cell>
          <cell r="L32">
            <v>0</v>
          </cell>
        </row>
        <row r="33">
          <cell r="K33" t="str">
            <v>AÑO</v>
          </cell>
          <cell r="L33" t="str">
            <v>MES</v>
          </cell>
        </row>
        <row r="34">
          <cell r="K34">
            <v>2006</v>
          </cell>
          <cell r="L34">
            <v>0</v>
          </cell>
        </row>
        <row r="35">
          <cell r="K35" t="str">
            <v>AÑO</v>
          </cell>
          <cell r="L35" t="str">
            <v>MES</v>
          </cell>
        </row>
        <row r="36">
          <cell r="K36">
            <v>2007</v>
          </cell>
          <cell r="L36">
            <v>0</v>
          </cell>
        </row>
        <row r="37">
          <cell r="K37" t="str">
            <v>AÑO</v>
          </cell>
          <cell r="L37" t="str">
            <v>MES</v>
          </cell>
        </row>
        <row r="38">
          <cell r="K38">
            <v>2008</v>
          </cell>
          <cell r="L38">
            <v>0</v>
          </cell>
        </row>
        <row r="39">
          <cell r="K39" t="str">
            <v>AÑO</v>
          </cell>
          <cell r="L39" t="str">
            <v>MES</v>
          </cell>
        </row>
        <row r="40">
          <cell r="K40">
            <v>2009</v>
          </cell>
          <cell r="L40">
            <v>0</v>
          </cell>
        </row>
        <row r="41">
          <cell r="K41" t="str">
            <v>AÑO</v>
          </cell>
          <cell r="L41" t="str">
            <v>MES</v>
          </cell>
        </row>
        <row r="42">
          <cell r="K42">
            <v>2010</v>
          </cell>
          <cell r="L42">
            <v>0</v>
          </cell>
        </row>
        <row r="43">
          <cell r="K43" t="str">
            <v>AÑO</v>
          </cell>
          <cell r="L43" t="str">
            <v>MES</v>
          </cell>
        </row>
        <row r="44">
          <cell r="K44">
            <v>2011</v>
          </cell>
          <cell r="L44">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TABLAS"/>
      <sheetName val="I.1."/>
      <sheetName val="I.2."/>
      <sheetName val="I.3."/>
      <sheetName val="I.4."/>
      <sheetName val="I.5."/>
      <sheetName val="Ia"/>
      <sheetName val="Ib"/>
      <sheetName val="Ic"/>
      <sheetName val="Id"/>
      <sheetName val="Ie"/>
      <sheetName val="If"/>
      <sheetName val="Ig"/>
      <sheetName val="Ih"/>
      <sheetName val="Ii"/>
      <sheetName val="II.1."/>
      <sheetName val="II.2."/>
      <sheetName val="III.1."/>
      <sheetName val="III.2."/>
      <sheetName val="III.3."/>
      <sheetName val="III.4."/>
      <sheetName val="III.5."/>
      <sheetName val="III.6."/>
      <sheetName val="III.7"/>
      <sheetName val="III.8."/>
      <sheetName val="III.9."/>
      <sheetName val="III.10."/>
      <sheetName val="IIIa"/>
      <sheetName val="IIIb"/>
      <sheetName val="IIIc"/>
      <sheetName val="IIId"/>
      <sheetName val="IIIe"/>
      <sheetName val="IIIf"/>
      <sheetName val="IV.1."/>
      <sheetName val="IV.2."/>
      <sheetName val="IV.3."/>
      <sheetName val="IV.4."/>
      <sheetName val="IV.5."/>
      <sheetName val="IV.6."/>
      <sheetName val="IV.7."/>
      <sheetName val="IV.8."/>
      <sheetName val="METODOLOGIA"/>
      <sheetName val="IVa"/>
      <sheetName val="IVb"/>
      <sheetName val="IVc"/>
      <sheetName val="IVd"/>
      <sheetName val="IVe"/>
      <sheetName val="IVf"/>
      <sheetName val="IMPORTACIONES"/>
      <sheetName val="IMPORTACIONES GN"/>
      <sheetName val="BALANCE_AÑO_N_1"/>
      <sheetName val="BALANCE_AÑO_N_2"/>
      <sheetName val="BALANCE_AÑO_N_3"/>
      <sheetName val="BALANCE_AÑO_N_4"/>
      <sheetName val="BALANCE_AÑO_N_5"/>
      <sheetName val="Balance Electrico"/>
      <sheetName val="DatosRE"/>
      <sheetName val="CNEextrap"/>
      <sheetName val="CFinalEnergeticoSectores"/>
      <sheetName val="BalanceElectrico"/>
      <sheetName val="resumen"/>
    </sheetNames>
    <sheetDataSet>
      <sheetData sheetId="0">
        <row r="1">
          <cell r="K1" t="str">
            <v>AÑO</v>
          </cell>
          <cell r="L1" t="str">
            <v>MES</v>
          </cell>
          <cell r="R1" t="str">
            <v>AÑO</v>
          </cell>
          <cell r="S1" t="str">
            <v>MES</v>
          </cell>
          <cell r="T1" t="str">
            <v>AÑO</v>
          </cell>
          <cell r="U1" t="str">
            <v>MES</v>
          </cell>
          <cell r="V1" t="str">
            <v>AÑO</v>
          </cell>
          <cell r="W1" t="str">
            <v>MES</v>
          </cell>
        </row>
        <row r="2">
          <cell r="K2">
            <v>1990</v>
          </cell>
          <cell r="L2">
            <v>0</v>
          </cell>
          <cell r="R2">
            <v>2009</v>
          </cell>
          <cell r="S2">
            <v>1</v>
          </cell>
          <cell r="T2">
            <v>2010</v>
          </cell>
          <cell r="U2">
            <v>1</v>
          </cell>
          <cell r="V2">
            <v>2011</v>
          </cell>
          <cell r="W2">
            <v>1</v>
          </cell>
        </row>
        <row r="3">
          <cell r="K3" t="str">
            <v>AÑO</v>
          </cell>
          <cell r="L3" t="str">
            <v>MES</v>
          </cell>
          <cell r="N3" t="str">
            <v>AÑO</v>
          </cell>
          <cell r="O3" t="str">
            <v>MES</v>
          </cell>
          <cell r="R3" t="str">
            <v>AÑO</v>
          </cell>
          <cell r="S3" t="str">
            <v>MES</v>
          </cell>
          <cell r="T3" t="str">
            <v>AÑO</v>
          </cell>
          <cell r="U3" t="str">
            <v>MES</v>
          </cell>
          <cell r="V3" t="str">
            <v>AÑO</v>
          </cell>
          <cell r="W3" t="str">
            <v>MES</v>
          </cell>
        </row>
        <row r="4">
          <cell r="K4">
            <v>1991</v>
          </cell>
          <cell r="L4">
            <v>0</v>
          </cell>
          <cell r="N4">
            <v>2006</v>
          </cell>
          <cell r="O4">
            <v>0</v>
          </cell>
          <cell r="R4">
            <v>2009</v>
          </cell>
          <cell r="S4">
            <v>2</v>
          </cell>
          <cell r="T4">
            <v>2010</v>
          </cell>
          <cell r="U4">
            <v>2</v>
          </cell>
          <cell r="V4">
            <v>2011</v>
          </cell>
          <cell r="W4">
            <v>2</v>
          </cell>
        </row>
        <row r="5">
          <cell r="K5" t="str">
            <v>AÑO</v>
          </cell>
          <cell r="L5" t="str">
            <v>MES</v>
          </cell>
          <cell r="N5" t="str">
            <v>AÑO</v>
          </cell>
          <cell r="O5" t="str">
            <v>MES</v>
          </cell>
          <cell r="R5" t="str">
            <v>AÑO</v>
          </cell>
          <cell r="S5" t="str">
            <v>MES</v>
          </cell>
          <cell r="T5" t="str">
            <v>AÑO</v>
          </cell>
          <cell r="U5" t="str">
            <v>MES</v>
          </cell>
          <cell r="V5" t="str">
            <v>AÑO</v>
          </cell>
          <cell r="W5" t="str">
            <v>MES</v>
          </cell>
        </row>
        <row r="6">
          <cell r="K6">
            <v>1992</v>
          </cell>
          <cell r="L6">
            <v>0</v>
          </cell>
          <cell r="N6">
            <v>2007</v>
          </cell>
          <cell r="O6">
            <v>0</v>
          </cell>
          <cell r="R6">
            <v>2009</v>
          </cell>
          <cell r="S6">
            <v>3</v>
          </cell>
          <cell r="T6">
            <v>2010</v>
          </cell>
          <cell r="U6">
            <v>3</v>
          </cell>
          <cell r="V6">
            <v>2011</v>
          </cell>
          <cell r="W6">
            <v>3</v>
          </cell>
        </row>
        <row r="7">
          <cell r="K7" t="str">
            <v>AÑO</v>
          </cell>
          <cell r="L7" t="str">
            <v>MES</v>
          </cell>
          <cell r="N7" t="str">
            <v>AÑO</v>
          </cell>
          <cell r="O7" t="str">
            <v>MES</v>
          </cell>
          <cell r="R7" t="str">
            <v>AÑO</v>
          </cell>
          <cell r="S7" t="str">
            <v>MES</v>
          </cell>
          <cell r="T7" t="str">
            <v>AÑO</v>
          </cell>
          <cell r="U7" t="str">
            <v>MES</v>
          </cell>
          <cell r="V7" t="str">
            <v>AÑO</v>
          </cell>
          <cell r="W7" t="str">
            <v>MES</v>
          </cell>
        </row>
        <row r="8">
          <cell r="K8">
            <v>1993</v>
          </cell>
          <cell r="L8">
            <v>0</v>
          </cell>
          <cell r="N8">
            <v>2008</v>
          </cell>
          <cell r="O8">
            <v>0</v>
          </cell>
          <cell r="R8">
            <v>2009</v>
          </cell>
          <cell r="S8">
            <v>4</v>
          </cell>
          <cell r="T8">
            <v>2010</v>
          </cell>
          <cell r="U8">
            <v>4</v>
          </cell>
          <cell r="V8">
            <v>2011</v>
          </cell>
          <cell r="W8">
            <v>4</v>
          </cell>
        </row>
        <row r="9">
          <cell r="K9" t="str">
            <v>AÑO</v>
          </cell>
          <cell r="L9" t="str">
            <v>MES</v>
          </cell>
          <cell r="N9" t="str">
            <v>AÑO</v>
          </cell>
          <cell r="O9" t="str">
            <v>MES</v>
          </cell>
          <cell r="R9" t="str">
            <v>AÑO</v>
          </cell>
          <cell r="S9" t="str">
            <v>MES</v>
          </cell>
          <cell r="T9" t="str">
            <v>AÑO</v>
          </cell>
          <cell r="U9" t="str">
            <v>MES</v>
          </cell>
          <cell r="V9" t="str">
            <v>AÑO</v>
          </cell>
          <cell r="W9" t="str">
            <v>MES</v>
          </cell>
        </row>
        <row r="10">
          <cell r="K10">
            <v>1994</v>
          </cell>
          <cell r="L10">
            <v>0</v>
          </cell>
          <cell r="N10">
            <v>2009</v>
          </cell>
          <cell r="O10">
            <v>0</v>
          </cell>
          <cell r="R10">
            <v>2009</v>
          </cell>
          <cell r="S10">
            <v>5</v>
          </cell>
          <cell r="T10">
            <v>2010</v>
          </cell>
          <cell r="U10">
            <v>5</v>
          </cell>
          <cell r="V10">
            <v>2011</v>
          </cell>
          <cell r="W10">
            <v>5</v>
          </cell>
        </row>
        <row r="11">
          <cell r="K11" t="str">
            <v>AÑO</v>
          </cell>
          <cell r="L11" t="str">
            <v>MES</v>
          </cell>
          <cell r="N11" t="str">
            <v>AÑO</v>
          </cell>
          <cell r="O11" t="str">
            <v>MES</v>
          </cell>
          <cell r="R11" t="str">
            <v>AÑO</v>
          </cell>
          <cell r="S11" t="str">
            <v>MES</v>
          </cell>
          <cell r="T11" t="str">
            <v>AÑO</v>
          </cell>
          <cell r="U11" t="str">
            <v>MES</v>
          </cell>
          <cell r="V11" t="str">
            <v>AÑO</v>
          </cell>
          <cell r="W11" t="str">
            <v>MES</v>
          </cell>
        </row>
        <row r="12">
          <cell r="K12">
            <v>1995</v>
          </cell>
          <cell r="L12">
            <v>0</v>
          </cell>
          <cell r="N12">
            <v>2010</v>
          </cell>
          <cell r="O12">
            <v>0</v>
          </cell>
          <cell r="R12">
            <v>2009</v>
          </cell>
          <cell r="S12">
            <v>6</v>
          </cell>
          <cell r="T12">
            <v>2010</v>
          </cell>
          <cell r="U12">
            <v>6</v>
          </cell>
          <cell r="V12">
            <v>2011</v>
          </cell>
          <cell r="W12">
            <v>6</v>
          </cell>
        </row>
        <row r="13">
          <cell r="K13" t="str">
            <v>AÑO</v>
          </cell>
          <cell r="L13" t="str">
            <v>MES</v>
          </cell>
          <cell r="N13" t="str">
            <v>AÑO</v>
          </cell>
          <cell r="O13" t="str">
            <v>MES</v>
          </cell>
          <cell r="R13" t="str">
            <v>AÑO</v>
          </cell>
          <cell r="S13" t="str">
            <v>MES</v>
          </cell>
          <cell r="T13" t="str">
            <v>AÑO</v>
          </cell>
          <cell r="U13" t="str">
            <v>MES</v>
          </cell>
          <cell r="V13" t="str">
            <v>AÑO</v>
          </cell>
          <cell r="W13" t="str">
            <v>MES</v>
          </cell>
        </row>
        <row r="14">
          <cell r="K14">
            <v>1996</v>
          </cell>
          <cell r="L14">
            <v>0</v>
          </cell>
          <cell r="N14">
            <v>2011</v>
          </cell>
          <cell r="O14">
            <v>0</v>
          </cell>
          <cell r="R14">
            <v>2009</v>
          </cell>
          <cell r="S14">
            <v>7</v>
          </cell>
          <cell r="T14">
            <v>2010</v>
          </cell>
          <cell r="U14">
            <v>7</v>
          </cell>
          <cell r="V14">
            <v>2011</v>
          </cell>
          <cell r="W14">
            <v>7</v>
          </cell>
        </row>
        <row r="15">
          <cell r="K15" t="str">
            <v>AÑO</v>
          </cell>
          <cell r="L15" t="str">
            <v>MES</v>
          </cell>
          <cell r="R15" t="str">
            <v>AÑO</v>
          </cell>
          <cell r="S15" t="str">
            <v>MES</v>
          </cell>
          <cell r="T15" t="str">
            <v>AÑO</v>
          </cell>
          <cell r="U15" t="str">
            <v>MES</v>
          </cell>
          <cell r="V15" t="str">
            <v>AÑO</v>
          </cell>
          <cell r="W15" t="str">
            <v>MES</v>
          </cell>
        </row>
        <row r="16">
          <cell r="K16">
            <v>1997</v>
          </cell>
          <cell r="L16">
            <v>0</v>
          </cell>
          <cell r="R16">
            <v>2009</v>
          </cell>
          <cell r="S16">
            <v>8</v>
          </cell>
          <cell r="T16">
            <v>2010</v>
          </cell>
          <cell r="U16">
            <v>8</v>
          </cell>
          <cell r="V16">
            <v>2011</v>
          </cell>
          <cell r="W16">
            <v>8</v>
          </cell>
        </row>
        <row r="17">
          <cell r="K17" t="str">
            <v>AÑO</v>
          </cell>
          <cell r="L17" t="str">
            <v>MES</v>
          </cell>
          <cell r="R17" t="str">
            <v>AÑO</v>
          </cell>
          <cell r="S17" t="str">
            <v>MES</v>
          </cell>
          <cell r="T17" t="str">
            <v>AÑO</v>
          </cell>
          <cell r="U17" t="str">
            <v>MES</v>
          </cell>
          <cell r="V17" t="str">
            <v>AÑO</v>
          </cell>
          <cell r="W17" t="str">
            <v>MES</v>
          </cell>
        </row>
        <row r="18">
          <cell r="K18">
            <v>1998</v>
          </cell>
          <cell r="L18">
            <v>0</v>
          </cell>
          <cell r="R18">
            <v>2009</v>
          </cell>
          <cell r="S18">
            <v>9</v>
          </cell>
          <cell r="T18">
            <v>2010</v>
          </cell>
          <cell r="U18">
            <v>9</v>
          </cell>
          <cell r="V18">
            <v>2011</v>
          </cell>
          <cell r="W18">
            <v>9</v>
          </cell>
        </row>
        <row r="19">
          <cell r="K19" t="str">
            <v>AÑO</v>
          </cell>
          <cell r="L19" t="str">
            <v>MES</v>
          </cell>
          <cell r="R19" t="str">
            <v>AÑO</v>
          </cell>
          <cell r="S19" t="str">
            <v>MES</v>
          </cell>
          <cell r="T19" t="str">
            <v>AÑO</v>
          </cell>
          <cell r="U19" t="str">
            <v>MES</v>
          </cell>
          <cell r="V19" t="str">
            <v>AÑO</v>
          </cell>
          <cell r="W19" t="str">
            <v>MES</v>
          </cell>
        </row>
        <row r="20">
          <cell r="K20">
            <v>1999</v>
          </cell>
          <cell r="L20">
            <v>0</v>
          </cell>
          <cell r="R20">
            <v>2009</v>
          </cell>
          <cell r="S20">
            <v>10</v>
          </cell>
          <cell r="T20">
            <v>2010</v>
          </cell>
          <cell r="U20">
            <v>10</v>
          </cell>
          <cell r="V20">
            <v>2011</v>
          </cell>
          <cell r="W20">
            <v>10</v>
          </cell>
        </row>
        <row r="21">
          <cell r="K21" t="str">
            <v>AÑO</v>
          </cell>
          <cell r="L21" t="str">
            <v>MES</v>
          </cell>
          <cell r="R21" t="str">
            <v>AÑO</v>
          </cell>
          <cell r="S21" t="str">
            <v>MES</v>
          </cell>
          <cell r="T21" t="str">
            <v>AÑO</v>
          </cell>
          <cell r="U21" t="str">
            <v>MES</v>
          </cell>
          <cell r="V21" t="str">
            <v>AÑO</v>
          </cell>
          <cell r="W21" t="str">
            <v>MES</v>
          </cell>
        </row>
        <row r="22">
          <cell r="K22">
            <v>2000</v>
          </cell>
          <cell r="L22">
            <v>0</v>
          </cell>
          <cell r="R22">
            <v>2009</v>
          </cell>
          <cell r="S22">
            <v>11</v>
          </cell>
          <cell r="T22">
            <v>2010</v>
          </cell>
          <cell r="U22">
            <v>11</v>
          </cell>
          <cell r="V22">
            <v>2011</v>
          </cell>
          <cell r="W22">
            <v>11</v>
          </cell>
        </row>
        <row r="23">
          <cell r="K23" t="str">
            <v>AÑO</v>
          </cell>
          <cell r="L23" t="str">
            <v>MES</v>
          </cell>
          <cell r="R23" t="str">
            <v>AÑO</v>
          </cell>
          <cell r="S23" t="str">
            <v>MES</v>
          </cell>
          <cell r="T23" t="str">
            <v>AÑO</v>
          </cell>
          <cell r="U23" t="str">
            <v>MES</v>
          </cell>
          <cell r="V23" t="str">
            <v>AÑO</v>
          </cell>
          <cell r="W23" t="str">
            <v>MES</v>
          </cell>
        </row>
        <row r="24">
          <cell r="K24">
            <v>2001</v>
          </cell>
          <cell r="L24">
            <v>0</v>
          </cell>
          <cell r="R24">
            <v>2009</v>
          </cell>
          <cell r="S24">
            <v>12</v>
          </cell>
          <cell r="T24">
            <v>2010</v>
          </cell>
          <cell r="U24">
            <v>12</v>
          </cell>
          <cell r="V24">
            <v>2011</v>
          </cell>
          <cell r="W24">
            <v>12</v>
          </cell>
        </row>
        <row r="25">
          <cell r="K25" t="str">
            <v>AÑO</v>
          </cell>
          <cell r="L25" t="str">
            <v>MES</v>
          </cell>
        </row>
        <row r="26">
          <cell r="K26">
            <v>2002</v>
          </cell>
          <cell r="L26">
            <v>0</v>
          </cell>
        </row>
        <row r="27">
          <cell r="K27" t="str">
            <v>AÑO</v>
          </cell>
          <cell r="L27" t="str">
            <v>MES</v>
          </cell>
        </row>
        <row r="28">
          <cell r="K28">
            <v>2003</v>
          </cell>
          <cell r="L28">
            <v>0</v>
          </cell>
        </row>
        <row r="29">
          <cell r="K29" t="str">
            <v>AÑO</v>
          </cell>
          <cell r="L29" t="str">
            <v>MES</v>
          </cell>
        </row>
        <row r="30">
          <cell r="K30">
            <v>2004</v>
          </cell>
          <cell r="L30">
            <v>0</v>
          </cell>
        </row>
        <row r="31">
          <cell r="K31" t="str">
            <v>AÑO</v>
          </cell>
          <cell r="L31" t="str">
            <v>MES</v>
          </cell>
        </row>
        <row r="32">
          <cell r="K32">
            <v>2005</v>
          </cell>
          <cell r="L32">
            <v>0</v>
          </cell>
        </row>
        <row r="33">
          <cell r="K33" t="str">
            <v>AÑO</v>
          </cell>
          <cell r="L33" t="str">
            <v>MES</v>
          </cell>
        </row>
        <row r="34">
          <cell r="K34">
            <v>2006</v>
          </cell>
          <cell r="L34">
            <v>0</v>
          </cell>
        </row>
        <row r="35">
          <cell r="K35" t="str">
            <v>AÑO</v>
          </cell>
          <cell r="L35" t="str">
            <v>MES</v>
          </cell>
        </row>
        <row r="36">
          <cell r="K36">
            <v>2007</v>
          </cell>
          <cell r="L36">
            <v>0</v>
          </cell>
        </row>
        <row r="37">
          <cell r="K37" t="str">
            <v>AÑO</v>
          </cell>
          <cell r="L37" t="str">
            <v>MES</v>
          </cell>
        </row>
        <row r="38">
          <cell r="K38">
            <v>2008</v>
          </cell>
          <cell r="L38">
            <v>0</v>
          </cell>
        </row>
        <row r="39">
          <cell r="K39" t="str">
            <v>AÑO</v>
          </cell>
          <cell r="L39" t="str">
            <v>MES</v>
          </cell>
        </row>
        <row r="40">
          <cell r="K40">
            <v>2009</v>
          </cell>
          <cell r="L40">
            <v>0</v>
          </cell>
        </row>
        <row r="41">
          <cell r="K41" t="str">
            <v>AÑO</v>
          </cell>
          <cell r="L41" t="str">
            <v>MES</v>
          </cell>
        </row>
        <row r="42">
          <cell r="K42">
            <v>2010</v>
          </cell>
          <cell r="L42">
            <v>0</v>
          </cell>
        </row>
        <row r="43">
          <cell r="K43" t="str">
            <v>AÑO</v>
          </cell>
          <cell r="L43" t="str">
            <v>MES</v>
          </cell>
        </row>
        <row r="44">
          <cell r="K44">
            <v>2011</v>
          </cell>
          <cell r="L44">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sheetName val="7.3"/>
      <sheetName val="7.4"/>
      <sheetName val="7.5"/>
      <sheetName val="7.6"/>
      <sheetName val="7.7"/>
      <sheetName val="7.8"/>
      <sheetName val="7.9"/>
      <sheetName val="7.10"/>
      <sheetName val="7.11"/>
      <sheetName val="7.12"/>
      <sheetName val="7.13"/>
      <sheetName val="7.14"/>
      <sheetName val="7.15"/>
      <sheetName val="7.16"/>
      <sheetName val="7.17"/>
      <sheetName val="7.18"/>
      <sheetName val="7.19"/>
      <sheetName val="7.20"/>
      <sheetName val="7.21"/>
      <sheetName val="7.22"/>
      <sheetName val="7.23"/>
      <sheetName val="7.24"/>
      <sheetName val="7.25"/>
      <sheetName val="7.26"/>
      <sheetName val="7.27"/>
      <sheetName val="7.28"/>
      <sheetName val="7.29"/>
      <sheetName val="7.30"/>
      <sheetName val="7.31"/>
      <sheetName val="7.32"/>
      <sheetName val="7.33"/>
      <sheetName val="7.34"/>
      <sheetName val="7.3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
          <cell r="D6" t="str">
            <v>Media</v>
          </cell>
        </row>
        <row r="7">
          <cell r="D7" t="str">
            <v>1989-91</v>
          </cell>
        </row>
        <row r="8">
          <cell r="D8" t="str">
            <v>miles de t</v>
          </cell>
        </row>
        <row r="9">
          <cell r="D9">
            <v>7342</v>
          </cell>
        </row>
        <row r="12">
          <cell r="D12">
            <v>67</v>
          </cell>
        </row>
        <row r="13">
          <cell r="D13">
            <v>46</v>
          </cell>
        </row>
        <row r="14">
          <cell r="D14">
            <v>4</v>
          </cell>
        </row>
        <row r="15">
          <cell r="D15">
            <v>5</v>
          </cell>
        </row>
        <row r="16">
          <cell r="D16">
            <v>12</v>
          </cell>
        </row>
        <row r="19">
          <cell r="D19">
            <v>4</v>
          </cell>
        </row>
        <row r="20">
          <cell r="D20">
            <v>799</v>
          </cell>
        </row>
        <row r="23">
          <cell r="D23">
            <v>3</v>
          </cell>
        </row>
        <row r="24">
          <cell r="D24">
            <v>174</v>
          </cell>
        </row>
        <row r="25">
          <cell r="D25" t="str">
            <v>–</v>
          </cell>
        </row>
        <row r="26">
          <cell r="D26">
            <v>163</v>
          </cell>
        </row>
      </sheetData>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sheetData sheetId="17" refreshError="1"/>
      <sheetData sheetId="18" refreshError="1"/>
      <sheetData sheetId="19"/>
      <sheetData sheetId="20" refreshError="1"/>
      <sheetData sheetId="21" refreshError="1"/>
      <sheetData sheetId="22" refreshError="1"/>
      <sheetData sheetId="23"/>
      <sheetData sheetId="24" refreshError="1"/>
      <sheetData sheetId="25">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26" refreshError="1"/>
      <sheetData sheetId="27" refreshError="1"/>
      <sheetData sheetId="28"/>
      <sheetData sheetId="29" refreshError="1"/>
      <sheetData sheetId="30" refreshError="1"/>
      <sheetData sheetId="3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sheetName val="7.3"/>
      <sheetName val="7.4"/>
      <sheetName val="7.5"/>
      <sheetName val="7.6"/>
      <sheetName val="7.7"/>
      <sheetName val="7.8"/>
      <sheetName val="7.9"/>
      <sheetName val="7.10"/>
      <sheetName val="7.11"/>
      <sheetName val="7.12"/>
      <sheetName val="7.13"/>
      <sheetName val="7.14"/>
      <sheetName val="7.15"/>
      <sheetName val="7.16"/>
      <sheetName val="7.17"/>
      <sheetName val="7.18"/>
      <sheetName val="7.19"/>
      <sheetName val="7.20"/>
      <sheetName val="7.21"/>
      <sheetName val="7.22"/>
      <sheetName val="7.23"/>
      <sheetName val="7.24"/>
      <sheetName val="7.25"/>
      <sheetName val="7.26"/>
      <sheetName val="7.27"/>
      <sheetName val="7.28"/>
      <sheetName val="7.29"/>
      <sheetName val="7.30"/>
      <sheetName val="7.31"/>
      <sheetName val="7.32"/>
      <sheetName val="7.33"/>
      <sheetName val="7.34"/>
      <sheetName val="7.3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
          <cell r="D6" t="str">
            <v>Media</v>
          </cell>
        </row>
        <row r="7">
          <cell r="D7" t="str">
            <v>1989-91</v>
          </cell>
        </row>
        <row r="8">
          <cell r="D8" t="str">
            <v>miles de t</v>
          </cell>
        </row>
        <row r="9">
          <cell r="D9">
            <v>7342</v>
          </cell>
        </row>
        <row r="12">
          <cell r="D12">
            <v>67</v>
          </cell>
        </row>
        <row r="13">
          <cell r="D13">
            <v>46</v>
          </cell>
        </row>
        <row r="14">
          <cell r="D14">
            <v>4</v>
          </cell>
        </row>
        <row r="15">
          <cell r="D15">
            <v>5</v>
          </cell>
        </row>
        <row r="16">
          <cell r="D16">
            <v>12</v>
          </cell>
        </row>
        <row r="19">
          <cell r="D19">
            <v>4</v>
          </cell>
        </row>
        <row r="20">
          <cell r="D20">
            <v>799</v>
          </cell>
        </row>
        <row r="23">
          <cell r="D23">
            <v>3</v>
          </cell>
        </row>
        <row r="24">
          <cell r="D24">
            <v>174</v>
          </cell>
        </row>
        <row r="25">
          <cell r="D25" t="str">
            <v>–</v>
          </cell>
        </row>
        <row r="26">
          <cell r="D26">
            <v>163</v>
          </cell>
        </row>
      </sheetData>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ión Urbana"/>
      <sheetName val="Patrimonio1"/>
      <sheetName val="Movilidad"/>
      <sheetName val="DLSostenible"/>
      <sheetName val="Gráfico1"/>
      <sheetName val="Ruido 2"/>
      <sheetName val="Ruido resumen"/>
      <sheetName val="NO2 superacion horaria"/>
      <sheetName val="NO2 media anual"/>
      <sheetName val="PM10 superación diaria"/>
      <sheetName val="PM10 media anual"/>
      <sheetName val="O3 superación diaria"/>
      <sheetName val="Resumen calidad del aire"/>
    </sheetNames>
    <sheetDataSet>
      <sheetData sheetId="0" refreshError="1"/>
      <sheetData sheetId="1" refreshError="1"/>
      <sheetData sheetId="2" refreshError="1"/>
      <sheetData sheetId="3"/>
      <sheetData sheetId="4" refreshError="1"/>
      <sheetData sheetId="5" refreshError="1"/>
      <sheetData sheetId="6" refreshError="1"/>
      <sheetData sheetId="7">
        <row r="3">
          <cell r="A3" t="str">
            <v>RANGO</v>
          </cell>
          <cell r="B3" t="str">
            <v>CONCEPTO</v>
          </cell>
          <cell r="C3" t="str">
            <v>A1995</v>
          </cell>
          <cell r="D3" t="str">
            <v>A1996</v>
          </cell>
          <cell r="E3" t="str">
            <v>A1997</v>
          </cell>
          <cell r="F3" t="str">
            <v>A1998</v>
          </cell>
          <cell r="G3" t="str">
            <v>A1999</v>
          </cell>
          <cell r="H3" t="str">
            <v>A2000</v>
          </cell>
          <cell r="I3" t="str">
            <v>A2001</v>
          </cell>
          <cell r="J3" t="str">
            <v>A2002</v>
          </cell>
          <cell r="K3" t="str">
            <v>A2003</v>
          </cell>
          <cell r="L3" t="str">
            <v>A2004</v>
          </cell>
        </row>
        <row r="4">
          <cell r="A4" t="str">
            <v>100&lt;=POBLA&lt;250</v>
          </cell>
          <cell r="B4" t="str">
            <v>INDICADOR</v>
          </cell>
          <cell r="C4">
            <v>12</v>
          </cell>
          <cell r="D4">
            <v>8</v>
          </cell>
          <cell r="E4">
            <v>33</v>
          </cell>
          <cell r="F4">
            <v>29</v>
          </cell>
          <cell r="G4">
            <v>18</v>
          </cell>
          <cell r="H4">
            <v>7</v>
          </cell>
          <cell r="I4">
            <v>7</v>
          </cell>
          <cell r="J4">
            <v>2</v>
          </cell>
          <cell r="K4">
            <v>3</v>
          </cell>
          <cell r="L4">
            <v>5</v>
          </cell>
        </row>
        <row r="5">
          <cell r="B5" t="str">
            <v>POBLACION</v>
          </cell>
          <cell r="C5">
            <v>2512453</v>
          </cell>
          <cell r="D5">
            <v>2668825</v>
          </cell>
          <cell r="E5">
            <v>4026958</v>
          </cell>
          <cell r="F5">
            <v>4379333</v>
          </cell>
          <cell r="G5">
            <v>5191881</v>
          </cell>
          <cell r="H5">
            <v>4290304</v>
          </cell>
          <cell r="I5">
            <v>4868405</v>
          </cell>
          <cell r="J5">
            <v>4870928</v>
          </cell>
          <cell r="K5">
            <v>5401701</v>
          </cell>
          <cell r="L5">
            <v>5483709</v>
          </cell>
        </row>
        <row r="6">
          <cell r="B6" t="str">
            <v>NºESTACIONES</v>
          </cell>
          <cell r="C6">
            <v>31</v>
          </cell>
          <cell r="D6">
            <v>33</v>
          </cell>
          <cell r="E6">
            <v>50</v>
          </cell>
          <cell r="F6">
            <v>54</v>
          </cell>
          <cell r="G6">
            <v>62</v>
          </cell>
          <cell r="H6">
            <v>55</v>
          </cell>
          <cell r="I6">
            <v>58</v>
          </cell>
          <cell r="J6">
            <v>56</v>
          </cell>
          <cell r="K6">
            <v>57</v>
          </cell>
          <cell r="L6">
            <v>58</v>
          </cell>
        </row>
        <row r="7">
          <cell r="A7" t="str">
            <v>250&lt;=POBLA&lt;500</v>
          </cell>
          <cell r="B7" t="str">
            <v>INDICADOR</v>
          </cell>
          <cell r="C7">
            <v>26</v>
          </cell>
          <cell r="D7">
            <v>11</v>
          </cell>
          <cell r="E7">
            <v>44</v>
          </cell>
          <cell r="F7">
            <v>9</v>
          </cell>
          <cell r="G7">
            <v>8</v>
          </cell>
          <cell r="H7">
            <v>2</v>
          </cell>
          <cell r="I7">
            <v>4</v>
          </cell>
          <cell r="J7">
            <v>1</v>
          </cell>
          <cell r="K7">
            <v>1</v>
          </cell>
          <cell r="L7">
            <v>1</v>
          </cell>
        </row>
        <row r="8">
          <cell r="B8" t="str">
            <v>POBLACION</v>
          </cell>
          <cell r="C8">
            <v>1522679</v>
          </cell>
          <cell r="D8">
            <v>1521888</v>
          </cell>
          <cell r="E8">
            <v>1879195</v>
          </cell>
          <cell r="F8">
            <v>2162048</v>
          </cell>
          <cell r="G8">
            <v>2148140</v>
          </cell>
          <cell r="H8">
            <v>2509144</v>
          </cell>
          <cell r="I8">
            <v>2146040</v>
          </cell>
          <cell r="J8">
            <v>2280282</v>
          </cell>
          <cell r="K8">
            <v>2853982</v>
          </cell>
          <cell r="L8">
            <v>2571554</v>
          </cell>
        </row>
        <row r="9">
          <cell r="B9" t="str">
            <v>NºESTACIONES</v>
          </cell>
          <cell r="C9">
            <v>22</v>
          </cell>
          <cell r="D9">
            <v>23</v>
          </cell>
          <cell r="E9">
            <v>24</v>
          </cell>
          <cell r="F9">
            <v>29</v>
          </cell>
          <cell r="G9">
            <v>23</v>
          </cell>
          <cell r="H9">
            <v>24</v>
          </cell>
          <cell r="I9">
            <v>22</v>
          </cell>
          <cell r="J9">
            <v>20</v>
          </cell>
          <cell r="K9">
            <v>25</v>
          </cell>
          <cell r="L9">
            <v>26</v>
          </cell>
        </row>
        <row r="10">
          <cell r="A10" t="str">
            <v>500&lt;=POBLA</v>
          </cell>
          <cell r="B10" t="str">
            <v>INDICADOR</v>
          </cell>
          <cell r="C10">
            <v>51</v>
          </cell>
          <cell r="D10">
            <v>21</v>
          </cell>
          <cell r="E10">
            <v>44</v>
          </cell>
          <cell r="F10">
            <v>30</v>
          </cell>
          <cell r="G10">
            <v>53</v>
          </cell>
          <cell r="H10">
            <v>17</v>
          </cell>
          <cell r="I10">
            <v>26</v>
          </cell>
          <cell r="J10">
            <v>16</v>
          </cell>
          <cell r="K10">
            <v>4</v>
          </cell>
          <cell r="L10">
            <v>4</v>
          </cell>
        </row>
        <row r="11">
          <cell r="B11" t="str">
            <v>POBLACION</v>
          </cell>
          <cell r="C11">
            <v>4905934</v>
          </cell>
          <cell r="D11">
            <v>6421499</v>
          </cell>
          <cell r="E11">
            <v>6426647</v>
          </cell>
          <cell r="F11">
            <v>5454291</v>
          </cell>
          <cell r="G11">
            <v>6957762</v>
          </cell>
          <cell r="H11">
            <v>6955052</v>
          </cell>
          <cell r="I11">
            <v>7056698</v>
          </cell>
          <cell r="J11">
            <v>7166068</v>
          </cell>
          <cell r="K11">
            <v>7339311</v>
          </cell>
          <cell r="L11">
            <v>5776299</v>
          </cell>
        </row>
        <row r="12">
          <cell r="B12" t="str">
            <v>NºESTACIONES</v>
          </cell>
          <cell r="C12">
            <v>32</v>
          </cell>
          <cell r="D12">
            <v>34</v>
          </cell>
          <cell r="E12">
            <v>36</v>
          </cell>
          <cell r="F12">
            <v>31</v>
          </cell>
          <cell r="G12">
            <v>35</v>
          </cell>
          <cell r="H12">
            <v>47</v>
          </cell>
          <cell r="I12">
            <v>44</v>
          </cell>
          <cell r="J12">
            <v>40</v>
          </cell>
          <cell r="K12">
            <v>48</v>
          </cell>
          <cell r="L12">
            <v>41</v>
          </cell>
        </row>
      </sheetData>
      <sheetData sheetId="8" refreshError="1"/>
      <sheetData sheetId="9" refreshError="1"/>
      <sheetData sheetId="10" refreshError="1"/>
      <sheetData sheetId="11" refreshError="1"/>
      <sheetData sheetId="1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ión Urbana"/>
      <sheetName val="Patrimonio1"/>
      <sheetName val="Movilidad"/>
      <sheetName val="DLSostenible"/>
      <sheetName val="Gráfico1"/>
      <sheetName val="Ruido 2"/>
      <sheetName val="Ruido resumen"/>
      <sheetName val="NO2 superacion horaria"/>
      <sheetName val="NO2 media anual"/>
      <sheetName val="PM10 superación diaria"/>
      <sheetName val="PM10 media anual"/>
      <sheetName val="O3 superación diaria"/>
      <sheetName val="Resumen calidad del aire"/>
    </sheetNames>
    <sheetDataSet>
      <sheetData sheetId="0" refreshError="1"/>
      <sheetData sheetId="1" refreshError="1"/>
      <sheetData sheetId="2" refreshError="1"/>
      <sheetData sheetId="3"/>
      <sheetData sheetId="4" refreshError="1"/>
      <sheetData sheetId="5" refreshError="1"/>
      <sheetData sheetId="6" refreshError="1"/>
      <sheetData sheetId="7">
        <row r="3">
          <cell r="A3" t="str">
            <v>RANGO</v>
          </cell>
          <cell r="B3" t="str">
            <v>CONCEPTO</v>
          </cell>
          <cell r="C3" t="str">
            <v>A1995</v>
          </cell>
          <cell r="D3" t="str">
            <v>A1996</v>
          </cell>
          <cell r="E3" t="str">
            <v>A1997</v>
          </cell>
          <cell r="F3" t="str">
            <v>A1998</v>
          </cell>
          <cell r="G3" t="str">
            <v>A1999</v>
          </cell>
          <cell r="H3" t="str">
            <v>A2000</v>
          </cell>
          <cell r="I3" t="str">
            <v>A2001</v>
          </cell>
          <cell r="J3" t="str">
            <v>A2002</v>
          </cell>
          <cell r="K3" t="str">
            <v>A2003</v>
          </cell>
          <cell r="L3" t="str">
            <v>A2004</v>
          </cell>
        </row>
        <row r="4">
          <cell r="A4" t="str">
            <v>100&lt;=POBLA&lt;250</v>
          </cell>
          <cell r="B4" t="str">
            <v>INDICADOR</v>
          </cell>
          <cell r="C4">
            <v>12</v>
          </cell>
          <cell r="D4">
            <v>8</v>
          </cell>
          <cell r="E4">
            <v>33</v>
          </cell>
          <cell r="F4">
            <v>29</v>
          </cell>
          <cell r="G4">
            <v>18</v>
          </cell>
          <cell r="H4">
            <v>7</v>
          </cell>
          <cell r="I4">
            <v>7</v>
          </cell>
          <cell r="J4">
            <v>2</v>
          </cell>
          <cell r="K4">
            <v>3</v>
          </cell>
          <cell r="L4">
            <v>5</v>
          </cell>
        </row>
        <row r="5">
          <cell r="B5" t="str">
            <v>POBLACION</v>
          </cell>
          <cell r="C5">
            <v>2512453</v>
          </cell>
          <cell r="D5">
            <v>2668825</v>
          </cell>
          <cell r="E5">
            <v>4026958</v>
          </cell>
          <cell r="F5">
            <v>4379333</v>
          </cell>
          <cell r="G5">
            <v>5191881</v>
          </cell>
          <cell r="H5">
            <v>4290304</v>
          </cell>
          <cell r="I5">
            <v>4868405</v>
          </cell>
          <cell r="J5">
            <v>4870928</v>
          </cell>
          <cell r="K5">
            <v>5401701</v>
          </cell>
          <cell r="L5">
            <v>5483709</v>
          </cell>
        </row>
        <row r="6">
          <cell r="B6" t="str">
            <v>NºESTACIONES</v>
          </cell>
          <cell r="C6">
            <v>31</v>
          </cell>
          <cell r="D6">
            <v>33</v>
          </cell>
          <cell r="E6">
            <v>50</v>
          </cell>
          <cell r="F6">
            <v>54</v>
          </cell>
          <cell r="G6">
            <v>62</v>
          </cell>
          <cell r="H6">
            <v>55</v>
          </cell>
          <cell r="I6">
            <v>58</v>
          </cell>
          <cell r="J6">
            <v>56</v>
          </cell>
          <cell r="K6">
            <v>57</v>
          </cell>
          <cell r="L6">
            <v>58</v>
          </cell>
        </row>
        <row r="7">
          <cell r="A7" t="str">
            <v>250&lt;=POBLA&lt;500</v>
          </cell>
          <cell r="B7" t="str">
            <v>INDICADOR</v>
          </cell>
          <cell r="C7">
            <v>26</v>
          </cell>
          <cell r="D7">
            <v>11</v>
          </cell>
          <cell r="E7">
            <v>44</v>
          </cell>
          <cell r="F7">
            <v>9</v>
          </cell>
          <cell r="G7">
            <v>8</v>
          </cell>
          <cell r="H7">
            <v>2</v>
          </cell>
          <cell r="I7">
            <v>4</v>
          </cell>
          <cell r="J7">
            <v>1</v>
          </cell>
          <cell r="K7">
            <v>1</v>
          </cell>
          <cell r="L7">
            <v>1</v>
          </cell>
        </row>
        <row r="8">
          <cell r="B8" t="str">
            <v>POBLACION</v>
          </cell>
          <cell r="C8">
            <v>1522679</v>
          </cell>
          <cell r="D8">
            <v>1521888</v>
          </cell>
          <cell r="E8">
            <v>1879195</v>
          </cell>
          <cell r="F8">
            <v>2162048</v>
          </cell>
          <cell r="G8">
            <v>2148140</v>
          </cell>
          <cell r="H8">
            <v>2509144</v>
          </cell>
          <cell r="I8">
            <v>2146040</v>
          </cell>
          <cell r="J8">
            <v>2280282</v>
          </cell>
          <cell r="K8">
            <v>2853982</v>
          </cell>
          <cell r="L8">
            <v>2571554</v>
          </cell>
        </row>
        <row r="9">
          <cell r="B9" t="str">
            <v>NºESTACIONES</v>
          </cell>
          <cell r="C9">
            <v>22</v>
          </cell>
          <cell r="D9">
            <v>23</v>
          </cell>
          <cell r="E9">
            <v>24</v>
          </cell>
          <cell r="F9">
            <v>29</v>
          </cell>
          <cell r="G9">
            <v>23</v>
          </cell>
          <cell r="H9">
            <v>24</v>
          </cell>
          <cell r="I9">
            <v>22</v>
          </cell>
          <cell r="J9">
            <v>20</v>
          </cell>
          <cell r="K9">
            <v>25</v>
          </cell>
          <cell r="L9">
            <v>26</v>
          </cell>
        </row>
        <row r="10">
          <cell r="A10" t="str">
            <v>500&lt;=POBLA</v>
          </cell>
          <cell r="B10" t="str">
            <v>INDICADOR</v>
          </cell>
          <cell r="C10">
            <v>51</v>
          </cell>
          <cell r="D10">
            <v>21</v>
          </cell>
          <cell r="E10">
            <v>44</v>
          </cell>
          <cell r="F10">
            <v>30</v>
          </cell>
          <cell r="G10">
            <v>53</v>
          </cell>
          <cell r="H10">
            <v>17</v>
          </cell>
          <cell r="I10">
            <v>26</v>
          </cell>
          <cell r="J10">
            <v>16</v>
          </cell>
          <cell r="K10">
            <v>4</v>
          </cell>
          <cell r="L10">
            <v>4</v>
          </cell>
        </row>
        <row r="11">
          <cell r="B11" t="str">
            <v>POBLACION</v>
          </cell>
          <cell r="C11">
            <v>4905934</v>
          </cell>
          <cell r="D11">
            <v>6421499</v>
          </cell>
          <cell r="E11">
            <v>6426647</v>
          </cell>
          <cell r="F11">
            <v>5454291</v>
          </cell>
          <cell r="G11">
            <v>6957762</v>
          </cell>
          <cell r="H11">
            <v>6955052</v>
          </cell>
          <cell r="I11">
            <v>7056698</v>
          </cell>
          <cell r="J11">
            <v>7166068</v>
          </cell>
          <cell r="K11">
            <v>7339311</v>
          </cell>
          <cell r="L11">
            <v>5776299</v>
          </cell>
        </row>
        <row r="12">
          <cell r="B12" t="str">
            <v>NºESTACIONES</v>
          </cell>
          <cell r="C12">
            <v>32</v>
          </cell>
          <cell r="D12">
            <v>34</v>
          </cell>
          <cell r="E12">
            <v>36</v>
          </cell>
          <cell r="F12">
            <v>31</v>
          </cell>
          <cell r="G12">
            <v>35</v>
          </cell>
          <cell r="H12">
            <v>47</v>
          </cell>
          <cell r="I12">
            <v>44</v>
          </cell>
          <cell r="J12">
            <v>40</v>
          </cell>
          <cell r="K12">
            <v>48</v>
          </cell>
          <cell r="L12">
            <v>41</v>
          </cell>
        </row>
      </sheetData>
      <sheetData sheetId="8" refreshError="1"/>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ión Urbana"/>
      <sheetName val="Patrimonio1"/>
      <sheetName val="Movilidad"/>
      <sheetName val="DLSostenible"/>
      <sheetName val="Gráfico1"/>
      <sheetName val="Ruido 2"/>
      <sheetName val="Ruido resumen"/>
      <sheetName val="NO2 superacion horaria"/>
      <sheetName val="NO2 media anual"/>
      <sheetName val="PM10 superación diaria"/>
      <sheetName val="PM10 media anual"/>
      <sheetName val="O3 superación diaria"/>
      <sheetName val="Resumen calidad del aire"/>
    </sheetNames>
    <sheetDataSet>
      <sheetData sheetId="0" refreshError="1"/>
      <sheetData sheetId="1" refreshError="1"/>
      <sheetData sheetId="2" refreshError="1"/>
      <sheetData sheetId="3"/>
      <sheetData sheetId="4" refreshError="1"/>
      <sheetData sheetId="5" refreshError="1"/>
      <sheetData sheetId="6" refreshError="1"/>
      <sheetData sheetId="7">
        <row r="3">
          <cell r="A3" t="str">
            <v>RANGO</v>
          </cell>
          <cell r="B3" t="str">
            <v>CONCEPTO</v>
          </cell>
          <cell r="C3" t="str">
            <v>A1995</v>
          </cell>
          <cell r="D3" t="str">
            <v>A1996</v>
          </cell>
          <cell r="E3" t="str">
            <v>A1997</v>
          </cell>
          <cell r="F3" t="str">
            <v>A1998</v>
          </cell>
          <cell r="G3" t="str">
            <v>A1999</v>
          </cell>
          <cell r="H3" t="str">
            <v>A2000</v>
          </cell>
          <cell r="I3" t="str">
            <v>A2001</v>
          </cell>
          <cell r="J3" t="str">
            <v>A2002</v>
          </cell>
          <cell r="K3" t="str">
            <v>A2003</v>
          </cell>
          <cell r="L3" t="str">
            <v>A2004</v>
          </cell>
        </row>
        <row r="4">
          <cell r="A4" t="str">
            <v>100&lt;=POBLA&lt;250</v>
          </cell>
          <cell r="B4" t="str">
            <v>INDICADOR</v>
          </cell>
          <cell r="C4">
            <v>12</v>
          </cell>
          <cell r="D4">
            <v>8</v>
          </cell>
          <cell r="E4">
            <v>33</v>
          </cell>
          <cell r="F4">
            <v>29</v>
          </cell>
          <cell r="G4">
            <v>18</v>
          </cell>
          <cell r="H4">
            <v>7</v>
          </cell>
          <cell r="I4">
            <v>7</v>
          </cell>
          <cell r="J4">
            <v>2</v>
          </cell>
          <cell r="K4">
            <v>3</v>
          </cell>
          <cell r="L4">
            <v>5</v>
          </cell>
        </row>
        <row r="5">
          <cell r="B5" t="str">
            <v>POBLACION</v>
          </cell>
          <cell r="C5">
            <v>2512453</v>
          </cell>
          <cell r="D5">
            <v>2668825</v>
          </cell>
          <cell r="E5">
            <v>4026958</v>
          </cell>
          <cell r="F5">
            <v>4379333</v>
          </cell>
          <cell r="G5">
            <v>5191881</v>
          </cell>
          <cell r="H5">
            <v>4290304</v>
          </cell>
          <cell r="I5">
            <v>4868405</v>
          </cell>
          <cell r="J5">
            <v>4870928</v>
          </cell>
          <cell r="K5">
            <v>5401701</v>
          </cell>
          <cell r="L5">
            <v>5483709</v>
          </cell>
        </row>
        <row r="6">
          <cell r="B6" t="str">
            <v>NºESTACIONES</v>
          </cell>
          <cell r="C6">
            <v>31</v>
          </cell>
          <cell r="D6">
            <v>33</v>
          </cell>
          <cell r="E6">
            <v>50</v>
          </cell>
          <cell r="F6">
            <v>54</v>
          </cell>
          <cell r="G6">
            <v>62</v>
          </cell>
          <cell r="H6">
            <v>55</v>
          </cell>
          <cell r="I6">
            <v>58</v>
          </cell>
          <cell r="J6">
            <v>56</v>
          </cell>
          <cell r="K6">
            <v>57</v>
          </cell>
          <cell r="L6">
            <v>58</v>
          </cell>
        </row>
        <row r="7">
          <cell r="A7" t="str">
            <v>250&lt;=POBLA&lt;500</v>
          </cell>
          <cell r="B7" t="str">
            <v>INDICADOR</v>
          </cell>
          <cell r="C7">
            <v>26</v>
          </cell>
          <cell r="D7">
            <v>11</v>
          </cell>
          <cell r="E7">
            <v>44</v>
          </cell>
          <cell r="F7">
            <v>9</v>
          </cell>
          <cell r="G7">
            <v>8</v>
          </cell>
          <cell r="H7">
            <v>2</v>
          </cell>
          <cell r="I7">
            <v>4</v>
          </cell>
          <cell r="J7">
            <v>1</v>
          </cell>
          <cell r="K7">
            <v>1</v>
          </cell>
          <cell r="L7">
            <v>1</v>
          </cell>
        </row>
        <row r="8">
          <cell r="B8" t="str">
            <v>POBLACION</v>
          </cell>
          <cell r="C8">
            <v>1522679</v>
          </cell>
          <cell r="D8">
            <v>1521888</v>
          </cell>
          <cell r="E8">
            <v>1879195</v>
          </cell>
          <cell r="F8">
            <v>2162048</v>
          </cell>
          <cell r="G8">
            <v>2148140</v>
          </cell>
          <cell r="H8">
            <v>2509144</v>
          </cell>
          <cell r="I8">
            <v>2146040</v>
          </cell>
          <cell r="J8">
            <v>2280282</v>
          </cell>
          <cell r="K8">
            <v>2853982</v>
          </cell>
          <cell r="L8">
            <v>2571554</v>
          </cell>
        </row>
        <row r="9">
          <cell r="B9" t="str">
            <v>NºESTACIONES</v>
          </cell>
          <cell r="C9">
            <v>22</v>
          </cell>
          <cell r="D9">
            <v>23</v>
          </cell>
          <cell r="E9">
            <v>24</v>
          </cell>
          <cell r="F9">
            <v>29</v>
          </cell>
          <cell r="G9">
            <v>23</v>
          </cell>
          <cell r="H9">
            <v>24</v>
          </cell>
          <cell r="I9">
            <v>22</v>
          </cell>
          <cell r="J9">
            <v>20</v>
          </cell>
          <cell r="K9">
            <v>25</v>
          </cell>
          <cell r="L9">
            <v>26</v>
          </cell>
        </row>
        <row r="10">
          <cell r="A10" t="str">
            <v>500&lt;=POBLA</v>
          </cell>
          <cell r="B10" t="str">
            <v>INDICADOR</v>
          </cell>
          <cell r="C10">
            <v>51</v>
          </cell>
          <cell r="D10">
            <v>21</v>
          </cell>
          <cell r="E10">
            <v>44</v>
          </cell>
          <cell r="F10">
            <v>30</v>
          </cell>
          <cell r="G10">
            <v>53</v>
          </cell>
          <cell r="H10">
            <v>17</v>
          </cell>
          <cell r="I10">
            <v>26</v>
          </cell>
          <cell r="J10">
            <v>16</v>
          </cell>
          <cell r="K10">
            <v>4</v>
          </cell>
          <cell r="L10">
            <v>4</v>
          </cell>
        </row>
        <row r="11">
          <cell r="B11" t="str">
            <v>POBLACION</v>
          </cell>
          <cell r="C11">
            <v>4905934</v>
          </cell>
          <cell r="D11">
            <v>6421499</v>
          </cell>
          <cell r="E11">
            <v>6426647</v>
          </cell>
          <cell r="F11">
            <v>5454291</v>
          </cell>
          <cell r="G11">
            <v>6957762</v>
          </cell>
          <cell r="H11">
            <v>6955052</v>
          </cell>
          <cell r="I11">
            <v>7056698</v>
          </cell>
          <cell r="J11">
            <v>7166068</v>
          </cell>
          <cell r="K11">
            <v>7339311</v>
          </cell>
          <cell r="L11">
            <v>5776299</v>
          </cell>
        </row>
        <row r="12">
          <cell r="B12" t="str">
            <v>NºESTACIONES</v>
          </cell>
          <cell r="C12">
            <v>32</v>
          </cell>
          <cell r="D12">
            <v>34</v>
          </cell>
          <cell r="E12">
            <v>36</v>
          </cell>
          <cell r="F12">
            <v>31</v>
          </cell>
          <cell r="G12">
            <v>35</v>
          </cell>
          <cell r="H12">
            <v>47</v>
          </cell>
          <cell r="I12">
            <v>44</v>
          </cell>
          <cell r="J12">
            <v>40</v>
          </cell>
          <cell r="K12">
            <v>48</v>
          </cell>
          <cell r="L12">
            <v>41</v>
          </cell>
        </row>
      </sheetData>
      <sheetData sheetId="8" refreshError="1"/>
      <sheetData sheetId="9" refreshError="1"/>
      <sheetData sheetId="10" refreshError="1"/>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4"/>
      <sheetName val="Potencia renovable y Potencia r"/>
    </sheetNames>
    <definedNames>
      <definedName name="ccc" refersTo="#¡REF!"/>
      <definedName name="CUADRO_ANTERIOR" refersTo="#¡REF!"/>
      <definedName name="CUADRO_PROXIMO" refersTo="#¡REF!"/>
      <definedName name="FINALIZAR" refersTo="#¡REF!"/>
      <definedName name="IMPRESION" refersTo="#¡REF!"/>
      <definedName name="nnn" refersTo="#¡REF!"/>
      <definedName name="nnnn" refersTo="#¡REF!"/>
      <definedName name="nu" refersTo="#¡REF!"/>
      <definedName name="PRINCIPAL" refersTo="#¡REF!"/>
      <definedName name="rosa" refersTo="#¡REF!"/>
      <definedName name="rosa2" refersTo="#¡REF!"/>
      <definedName name="VV" refersTo="#¡REF!"/>
      <definedName name="x" refersTo="#¡REF!"/>
      <definedName name="XX" refersTo="#¡REF!"/>
      <definedName name="xxx" refersTo="#¡REF!"/>
      <definedName name="XXXX" refersTo="#¡REF!"/>
      <definedName name="xxxxx" refersTo="#¡REF!"/>
    </definedNames>
    <sheetDataSet>
      <sheetData sheetId="0"/>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index of GIEC, GDP, T (2)"/>
      <sheetName val="Chart annual growth rates 95-02"/>
      <sheetName val="Chart index of GIEC, GDP, TECI"/>
      <sheetName val="Indices"/>
      <sheetName val="Data for Graphs"/>
      <sheetName val="Total energy intensity"/>
      <sheetName val="GDP at current prices"/>
      <sheetName val="GDP at 1995 prices"/>
      <sheetName val="GIEC"/>
      <sheetName val="GDP at 2000 prices"/>
      <sheetName val="Total energy intensity proj"/>
      <sheetName val="GIEC Projections"/>
      <sheetName val="GDP projections (2000 prices)"/>
      <sheetName val="GDP projections (1995 prices)"/>
      <sheetName val="New Cronos"/>
      <sheetName val="a_gdp_c current prices"/>
      <sheetName val="a_gdp_c constant prices"/>
      <sheetName val="ES 100a All products 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
          <cell r="A1" t="str">
            <v>INDIC_EN</v>
          </cell>
          <cell r="B1" t="str">
            <v>100900 Gross inland consumption</v>
          </cell>
        </row>
        <row r="2">
          <cell r="A2" t="str">
            <v>UNIT</v>
          </cell>
          <cell r="B2" t="str">
            <v>1000TOE Thousands tons of oil equivalent (TOE)</v>
          </cell>
        </row>
        <row r="3">
          <cell r="A3" t="str">
            <v>PRODUCT</v>
          </cell>
          <cell r="B3" t="str">
            <v>0000 All Products</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row>
        <row r="5">
          <cell r="B5" t="str">
            <v>TIME</v>
          </cell>
          <cell r="C5" t="str">
            <v>1990A00</v>
          </cell>
          <cell r="D5" t="str">
            <v>1991A00</v>
          </cell>
          <cell r="E5" t="str">
            <v>1992A00</v>
          </cell>
          <cell r="F5" t="str">
            <v>1993A00</v>
          </cell>
          <cell r="G5" t="str">
            <v>1994A00</v>
          </cell>
          <cell r="H5" t="str">
            <v>1995A00</v>
          </cell>
          <cell r="I5" t="str">
            <v>1996A00</v>
          </cell>
          <cell r="J5" t="str">
            <v>1997A00</v>
          </cell>
          <cell r="K5" t="str">
            <v>1998A00</v>
          </cell>
          <cell r="L5" t="str">
            <v>1999A00</v>
          </cell>
          <cell r="M5" t="str">
            <v>2000A00</v>
          </cell>
          <cell r="N5" t="str">
            <v>2001A00</v>
          </cell>
        </row>
        <row r="6">
          <cell r="A6" t="str">
            <v>GEO</v>
          </cell>
        </row>
        <row r="7">
          <cell r="A7" t="str">
            <v>eu25 European Union (25 countries)</v>
          </cell>
          <cell r="C7">
            <v>1553010</v>
          </cell>
          <cell r="D7">
            <v>1571383</v>
          </cell>
          <cell r="E7">
            <v>1549468</v>
          </cell>
          <cell r="F7">
            <v>1545865</v>
          </cell>
          <cell r="G7">
            <v>1538603</v>
          </cell>
          <cell r="H7">
            <v>1571440</v>
          </cell>
          <cell r="I7">
            <v>1630897</v>
          </cell>
          <cell r="J7">
            <v>1619822</v>
          </cell>
          <cell r="K7">
            <v>1642566</v>
          </cell>
          <cell r="L7">
            <v>1637145</v>
          </cell>
          <cell r="M7">
            <v>1652151</v>
          </cell>
          <cell r="N7">
            <v>1686830</v>
          </cell>
          <cell r="O7">
            <v>1676885</v>
          </cell>
        </row>
        <row r="8">
          <cell r="A8" t="str">
            <v>eu15 European Union (15 countries)</v>
          </cell>
          <cell r="C8">
            <v>1318765</v>
          </cell>
          <cell r="D8">
            <v>1344838</v>
          </cell>
          <cell r="E8">
            <v>1335864</v>
          </cell>
          <cell r="F8">
            <v>1334677</v>
          </cell>
          <cell r="G8">
            <v>1334813</v>
          </cell>
          <cell r="H8">
            <v>1362830</v>
          </cell>
          <cell r="I8">
            <v>1412708</v>
          </cell>
          <cell r="J8">
            <v>1405769</v>
          </cell>
          <cell r="K8">
            <v>1435456</v>
          </cell>
          <cell r="L8">
            <v>1438090</v>
          </cell>
          <cell r="M8">
            <v>1455277</v>
          </cell>
          <cell r="N8">
            <v>1484317</v>
          </cell>
          <cell r="O8">
            <v>1475390</v>
          </cell>
        </row>
        <row r="9">
          <cell r="A9" t="str">
            <v>nms10 New Member States (CZ, EE, CY, LV, LT, HU, MT, PL, SI, SK)</v>
          </cell>
          <cell r="C9">
            <v>234246</v>
          </cell>
          <cell r="D9">
            <v>226545</v>
          </cell>
          <cell r="E9">
            <v>213605</v>
          </cell>
          <cell r="F9">
            <v>211188</v>
          </cell>
          <cell r="G9">
            <v>203790</v>
          </cell>
          <cell r="H9">
            <v>208610</v>
          </cell>
          <cell r="I9">
            <v>218189</v>
          </cell>
          <cell r="J9">
            <v>214053</v>
          </cell>
          <cell r="K9">
            <v>207110</v>
          </cell>
          <cell r="L9">
            <v>199055</v>
          </cell>
          <cell r="M9">
            <v>196873</v>
          </cell>
          <cell r="N9">
            <v>202513</v>
          </cell>
          <cell r="O9">
            <v>201495</v>
          </cell>
        </row>
        <row r="10">
          <cell r="A10" t="str">
            <v>eurozone Euro-zone (EUR-11 up to 31.12.2000 / EUR-12 from 1.1.2001)</v>
          </cell>
          <cell r="C10">
            <v>1019783</v>
          </cell>
          <cell r="D10">
            <v>1038006</v>
          </cell>
          <cell r="E10">
            <v>1031586</v>
          </cell>
          <cell r="F10">
            <v>1027386</v>
          </cell>
          <cell r="G10">
            <v>1022242</v>
          </cell>
          <cell r="H10">
            <v>1049870</v>
          </cell>
          <cell r="I10">
            <v>1084597</v>
          </cell>
          <cell r="J10">
            <v>1085912</v>
          </cell>
          <cell r="K10">
            <v>1106598</v>
          </cell>
          <cell r="L10">
            <v>1111588</v>
          </cell>
          <cell r="M10">
            <v>1129256</v>
          </cell>
          <cell r="N10">
            <v>1180689</v>
          </cell>
          <cell r="O10">
            <v>1179947</v>
          </cell>
        </row>
        <row r="11">
          <cell r="A11" t="str">
            <v>eurozone12 Euro-zone (EUR-11 plus GR up to 31.12.2000 / EUR-12 from 1.1.2001)</v>
          </cell>
          <cell r="C11">
            <v>1042028</v>
          </cell>
          <cell r="D11">
            <v>1060420</v>
          </cell>
          <cell r="E11">
            <v>1054627</v>
          </cell>
          <cell r="F11">
            <v>1049992</v>
          </cell>
          <cell r="G11">
            <v>1045848</v>
          </cell>
          <cell r="H11">
            <v>1074007</v>
          </cell>
          <cell r="I11">
            <v>1110002</v>
          </cell>
          <cell r="J11">
            <v>1111497</v>
          </cell>
          <cell r="K11">
            <v>1133473</v>
          </cell>
          <cell r="L11">
            <v>1138347</v>
          </cell>
          <cell r="M11">
            <v>1157331</v>
          </cell>
          <cell r="N11">
            <v>1180689</v>
          </cell>
          <cell r="O11">
            <v>1179947</v>
          </cell>
        </row>
        <row r="12">
          <cell r="A12" t="str">
            <v>BE Belgium</v>
          </cell>
          <cell r="C12">
            <v>47257</v>
          </cell>
          <cell r="D12">
            <v>49493</v>
          </cell>
          <cell r="E12">
            <v>50259</v>
          </cell>
          <cell r="F12">
            <v>48887</v>
          </cell>
          <cell r="G12">
            <v>49758</v>
          </cell>
          <cell r="H12">
            <v>50459</v>
          </cell>
          <cell r="I12">
            <v>53981</v>
          </cell>
          <cell r="J12">
            <v>55120</v>
          </cell>
          <cell r="K12">
            <v>56210</v>
          </cell>
          <cell r="L12">
            <v>56876</v>
          </cell>
          <cell r="M12">
            <v>57168</v>
          </cell>
          <cell r="N12">
            <v>55617</v>
          </cell>
          <cell r="O12">
            <v>52570</v>
          </cell>
        </row>
        <row r="13">
          <cell r="A13" t="str">
            <v>DK Denmark</v>
          </cell>
          <cell r="C13">
            <v>18537</v>
          </cell>
          <cell r="D13">
            <v>20366</v>
          </cell>
          <cell r="E13">
            <v>19514</v>
          </cell>
          <cell r="F13">
            <v>20225</v>
          </cell>
          <cell r="G13">
            <v>20448</v>
          </cell>
          <cell r="H13">
            <v>20441</v>
          </cell>
          <cell r="I13">
            <v>22881</v>
          </cell>
          <cell r="J13">
            <v>21308</v>
          </cell>
          <cell r="K13">
            <v>20980</v>
          </cell>
          <cell r="L13">
            <v>20215</v>
          </cell>
          <cell r="M13">
            <v>19666</v>
          </cell>
          <cell r="N13">
            <v>20213</v>
          </cell>
          <cell r="O13">
            <v>19839</v>
          </cell>
        </row>
        <row r="14">
          <cell r="A14" t="str">
            <v>DE Germany (including ex-GDR from 1991)</v>
          </cell>
          <cell r="C14">
            <v>356084</v>
          </cell>
          <cell r="D14">
            <v>347151</v>
          </cell>
          <cell r="E14">
            <v>340438</v>
          </cell>
          <cell r="F14">
            <v>339059</v>
          </cell>
          <cell r="G14">
            <v>336045</v>
          </cell>
          <cell r="H14">
            <v>337142</v>
          </cell>
          <cell r="I14">
            <v>348921</v>
          </cell>
          <cell r="J14">
            <v>345465</v>
          </cell>
          <cell r="K14">
            <v>344484</v>
          </cell>
          <cell r="L14">
            <v>338421</v>
          </cell>
          <cell r="M14">
            <v>340225</v>
          </cell>
          <cell r="N14">
            <v>350118</v>
          </cell>
          <cell r="O14">
            <v>343671</v>
          </cell>
        </row>
        <row r="15">
          <cell r="A15" t="str">
            <v>GR Greece</v>
          </cell>
          <cell r="C15">
            <v>22245</v>
          </cell>
          <cell r="D15">
            <v>22414</v>
          </cell>
          <cell r="E15">
            <v>23040</v>
          </cell>
          <cell r="F15">
            <v>22605</v>
          </cell>
          <cell r="G15">
            <v>23606</v>
          </cell>
          <cell r="H15">
            <v>24137</v>
          </cell>
          <cell r="I15">
            <v>25405</v>
          </cell>
          <cell r="J15">
            <v>25585</v>
          </cell>
          <cell r="K15">
            <v>26875</v>
          </cell>
          <cell r="L15">
            <v>26759</v>
          </cell>
          <cell r="M15">
            <v>28076</v>
          </cell>
          <cell r="N15">
            <v>28937</v>
          </cell>
          <cell r="O15">
            <v>29736</v>
          </cell>
        </row>
        <row r="16">
          <cell r="A16" t="str">
            <v>ES Spain</v>
          </cell>
          <cell r="C16">
            <v>89401</v>
          </cell>
          <cell r="D16">
            <v>94160</v>
          </cell>
          <cell r="E16">
            <v>95158</v>
          </cell>
          <cell r="F16">
            <v>91395</v>
          </cell>
          <cell r="G16">
            <v>97110</v>
          </cell>
          <cell r="H16">
            <v>102207</v>
          </cell>
          <cell r="I16">
            <v>100825</v>
          </cell>
          <cell r="J16">
            <v>106054</v>
          </cell>
          <cell r="K16">
            <v>111099</v>
          </cell>
          <cell r="L16">
            <v>117567</v>
          </cell>
          <cell r="M16">
            <v>122754</v>
          </cell>
          <cell r="N16">
            <v>126188</v>
          </cell>
          <cell r="O16">
            <v>129887</v>
          </cell>
        </row>
        <row r="17">
          <cell r="A17" t="str">
            <v>FR France</v>
          </cell>
          <cell r="C17">
            <v>223122</v>
          </cell>
          <cell r="D17">
            <v>235643</v>
          </cell>
          <cell r="E17">
            <v>232811</v>
          </cell>
          <cell r="F17">
            <v>235778</v>
          </cell>
          <cell r="G17">
            <v>226528</v>
          </cell>
          <cell r="H17">
            <v>235628</v>
          </cell>
          <cell r="I17">
            <v>249168</v>
          </cell>
          <cell r="J17">
            <v>243209</v>
          </cell>
          <cell r="K17">
            <v>250776</v>
          </cell>
          <cell r="L17">
            <v>250811</v>
          </cell>
          <cell r="M17">
            <v>258055</v>
          </cell>
          <cell r="N17">
            <v>261697</v>
          </cell>
          <cell r="O17">
            <v>261391</v>
          </cell>
        </row>
        <row r="18">
          <cell r="A18" t="str">
            <v>IE Ireland</v>
          </cell>
          <cell r="C18">
            <v>10343</v>
          </cell>
          <cell r="D18">
            <v>10263</v>
          </cell>
          <cell r="E18">
            <v>10185</v>
          </cell>
          <cell r="F18">
            <v>10459</v>
          </cell>
          <cell r="G18">
            <v>10946</v>
          </cell>
          <cell r="H18">
            <v>11027</v>
          </cell>
          <cell r="I18">
            <v>11722</v>
          </cell>
          <cell r="J18">
            <v>12247</v>
          </cell>
          <cell r="K18">
            <v>13041</v>
          </cell>
          <cell r="L18">
            <v>13804</v>
          </cell>
          <cell r="M18">
            <v>14242</v>
          </cell>
          <cell r="N18">
            <v>14806</v>
          </cell>
          <cell r="O18">
            <v>15156</v>
          </cell>
        </row>
        <row r="19">
          <cell r="A19" t="str">
            <v>IT Italy</v>
          </cell>
          <cell r="C19">
            <v>153076</v>
          </cell>
          <cell r="D19">
            <v>155194</v>
          </cell>
          <cell r="E19">
            <v>157349</v>
          </cell>
          <cell r="F19">
            <v>154734</v>
          </cell>
          <cell r="G19">
            <v>152679</v>
          </cell>
          <cell r="H19">
            <v>161499</v>
          </cell>
          <cell r="I19">
            <v>161290</v>
          </cell>
          <cell r="J19">
            <v>163539</v>
          </cell>
          <cell r="K19">
            <v>168534</v>
          </cell>
          <cell r="L19">
            <v>170914</v>
          </cell>
          <cell r="M19">
            <v>172478</v>
          </cell>
          <cell r="N19">
            <v>172713</v>
          </cell>
          <cell r="O19">
            <v>173550</v>
          </cell>
        </row>
        <row r="20">
          <cell r="A20" t="str">
            <v>lu Luxembourg (Grand-Duché)</v>
          </cell>
          <cell r="C20">
            <v>3551</v>
          </cell>
          <cell r="D20">
            <v>3773</v>
          </cell>
          <cell r="E20">
            <v>3790</v>
          </cell>
          <cell r="F20">
            <v>3843</v>
          </cell>
          <cell r="G20">
            <v>3755</v>
          </cell>
          <cell r="H20">
            <v>3335</v>
          </cell>
          <cell r="I20">
            <v>3401</v>
          </cell>
          <cell r="J20">
            <v>3351</v>
          </cell>
          <cell r="K20">
            <v>3274</v>
          </cell>
          <cell r="L20">
            <v>3440</v>
          </cell>
          <cell r="M20">
            <v>3628</v>
          </cell>
          <cell r="N20">
            <v>3765</v>
          </cell>
          <cell r="O20">
            <v>3979</v>
          </cell>
        </row>
        <row r="21">
          <cell r="A21" t="str">
            <v>NL Netherlands</v>
          </cell>
          <cell r="C21">
            <v>66841</v>
          </cell>
          <cell r="D21">
            <v>69936</v>
          </cell>
          <cell r="E21">
            <v>70067</v>
          </cell>
          <cell r="F21">
            <v>70785</v>
          </cell>
          <cell r="G21">
            <v>70609</v>
          </cell>
          <cell r="H21">
            <v>73355</v>
          </cell>
          <cell r="I21">
            <v>76254</v>
          </cell>
          <cell r="J21">
            <v>75127</v>
          </cell>
          <cell r="K21">
            <v>75006</v>
          </cell>
          <cell r="L21">
            <v>74475</v>
          </cell>
          <cell r="M21">
            <v>75655</v>
          </cell>
          <cell r="N21">
            <v>77587</v>
          </cell>
          <cell r="O21">
            <v>78195</v>
          </cell>
        </row>
        <row r="22">
          <cell r="A22" t="str">
            <v>AT Austria</v>
          </cell>
          <cell r="C22">
            <v>24517</v>
          </cell>
          <cell r="D22">
            <v>26214</v>
          </cell>
          <cell r="E22">
            <v>25277</v>
          </cell>
          <cell r="F22">
            <v>25598</v>
          </cell>
          <cell r="G22">
            <v>25663</v>
          </cell>
          <cell r="H22">
            <v>26774</v>
          </cell>
          <cell r="I22">
            <v>28314</v>
          </cell>
          <cell r="J22">
            <v>28296</v>
          </cell>
          <cell r="K22">
            <v>28699</v>
          </cell>
          <cell r="L22">
            <v>28581</v>
          </cell>
          <cell r="M22">
            <v>28433</v>
          </cell>
          <cell r="N22">
            <v>31179</v>
          </cell>
          <cell r="O22">
            <v>30733</v>
          </cell>
        </row>
        <row r="23">
          <cell r="A23" t="str">
            <v>PT Portugal</v>
          </cell>
          <cell r="C23">
            <v>16890</v>
          </cell>
          <cell r="D23">
            <v>17172</v>
          </cell>
          <cell r="E23">
            <v>18344</v>
          </cell>
          <cell r="F23">
            <v>17988</v>
          </cell>
          <cell r="G23">
            <v>18584</v>
          </cell>
          <cell r="H23">
            <v>19611</v>
          </cell>
          <cell r="I23">
            <v>19560</v>
          </cell>
          <cell r="J23">
            <v>20744</v>
          </cell>
          <cell r="K23">
            <v>22246</v>
          </cell>
          <cell r="L23">
            <v>23892</v>
          </cell>
          <cell r="M23">
            <v>24108</v>
          </cell>
          <cell r="N23">
            <v>24760</v>
          </cell>
          <cell r="O23">
            <v>25942</v>
          </cell>
        </row>
        <row r="24">
          <cell r="A24" t="str">
            <v>FI Finland</v>
          </cell>
          <cell r="C24">
            <v>28701</v>
          </cell>
          <cell r="D24">
            <v>29007</v>
          </cell>
          <cell r="E24">
            <v>27909</v>
          </cell>
          <cell r="F24">
            <v>28860</v>
          </cell>
          <cell r="G24">
            <v>30565</v>
          </cell>
          <cell r="H24">
            <v>28834</v>
          </cell>
          <cell r="I24">
            <v>31160</v>
          </cell>
          <cell r="J24">
            <v>32760</v>
          </cell>
          <cell r="K24">
            <v>33229</v>
          </cell>
          <cell r="L24">
            <v>32807</v>
          </cell>
          <cell r="M24">
            <v>32508</v>
          </cell>
          <cell r="N24">
            <v>33322</v>
          </cell>
          <cell r="O24">
            <v>35136</v>
          </cell>
        </row>
        <row r="25">
          <cell r="A25" t="str">
            <v>SE Sweden</v>
          </cell>
          <cell r="C25">
            <v>47118</v>
          </cell>
          <cell r="D25">
            <v>48741</v>
          </cell>
          <cell r="E25">
            <v>46333</v>
          </cell>
          <cell r="F25">
            <v>46609</v>
          </cell>
          <cell r="G25">
            <v>49650</v>
          </cell>
          <cell r="H25">
            <v>50370</v>
          </cell>
          <cell r="I25">
            <v>51576</v>
          </cell>
          <cell r="J25">
            <v>50271</v>
          </cell>
          <cell r="K25">
            <v>50699</v>
          </cell>
          <cell r="L25">
            <v>50812</v>
          </cell>
          <cell r="M25">
            <v>47863</v>
          </cell>
          <cell r="N25">
            <v>51453</v>
          </cell>
          <cell r="O25">
            <v>51465</v>
          </cell>
        </row>
        <row r="26">
          <cell r="A26" t="str">
            <v>UK United Kingdom</v>
          </cell>
          <cell r="C26">
            <v>211082</v>
          </cell>
          <cell r="D26">
            <v>215311</v>
          </cell>
          <cell r="E26">
            <v>215390</v>
          </cell>
          <cell r="F26">
            <v>217851</v>
          </cell>
          <cell r="G26">
            <v>218866</v>
          </cell>
          <cell r="H26">
            <v>218011</v>
          </cell>
          <cell r="I26">
            <v>228248</v>
          </cell>
          <cell r="J26">
            <v>222693</v>
          </cell>
          <cell r="K26">
            <v>230304</v>
          </cell>
          <cell r="L26">
            <v>228717</v>
          </cell>
          <cell r="M26">
            <v>230416</v>
          </cell>
          <cell r="N26">
            <v>231962</v>
          </cell>
          <cell r="O26">
            <v>224140</v>
          </cell>
        </row>
        <row r="27">
          <cell r="A27" t="str">
            <v>eea18 European Economic Area (EEA) (EU-15 plus IS, LI, NO)</v>
          </cell>
          <cell r="C27">
            <v>1342546</v>
          </cell>
          <cell r="D27">
            <v>1368867</v>
          </cell>
          <cell r="E27">
            <v>1360360</v>
          </cell>
          <cell r="F27">
            <v>1360625</v>
          </cell>
          <cell r="G27">
            <v>1360469</v>
          </cell>
          <cell r="H27">
            <v>1388655</v>
          </cell>
          <cell r="I27">
            <v>1438388</v>
          </cell>
          <cell r="J27">
            <v>1432725</v>
          </cell>
          <cell r="K27">
            <v>1463658</v>
          </cell>
          <cell r="L27">
            <v>1467877</v>
          </cell>
          <cell r="M27">
            <v>1484578</v>
          </cell>
          <cell r="N27">
            <v>1514571</v>
          </cell>
          <cell r="O27">
            <v>1505059</v>
          </cell>
        </row>
        <row r="28">
          <cell r="A28" t="str">
            <v>IS Iceland</v>
          </cell>
          <cell r="C28">
            <v>2214</v>
          </cell>
          <cell r="D28">
            <v>2033</v>
          </cell>
          <cell r="E28">
            <v>2076</v>
          </cell>
          <cell r="F28">
            <v>2154</v>
          </cell>
          <cell r="G28">
            <v>2139</v>
          </cell>
          <cell r="H28">
            <v>2141</v>
          </cell>
          <cell r="I28">
            <v>2468</v>
          </cell>
          <cell r="J28">
            <v>2517</v>
          </cell>
          <cell r="K28">
            <v>2685</v>
          </cell>
          <cell r="L28">
            <v>3074</v>
          </cell>
          <cell r="M28">
            <v>3230</v>
          </cell>
          <cell r="N28">
            <v>3349</v>
          </cell>
          <cell r="O28">
            <v>3390</v>
          </cell>
        </row>
        <row r="29">
          <cell r="A29" t="str">
            <v>NO Norway</v>
          </cell>
          <cell r="C29">
            <v>21568</v>
          </cell>
          <cell r="D29">
            <v>21995</v>
          </cell>
          <cell r="E29">
            <v>22420</v>
          </cell>
          <cell r="F29">
            <v>23794</v>
          </cell>
          <cell r="G29">
            <v>23518</v>
          </cell>
          <cell r="H29">
            <v>23684</v>
          </cell>
          <cell r="I29">
            <v>23212</v>
          </cell>
          <cell r="J29">
            <v>24439</v>
          </cell>
          <cell r="K29">
            <v>25517</v>
          </cell>
          <cell r="L29">
            <v>26712</v>
          </cell>
          <cell r="M29">
            <v>26071</v>
          </cell>
          <cell r="N29">
            <v>26904</v>
          </cell>
          <cell r="O29">
            <v>26278</v>
          </cell>
        </row>
        <row r="30">
          <cell r="A30" t="str">
            <v>EU15 European Union (15 countries)</v>
          </cell>
          <cell r="C30">
            <v>1318765</v>
          </cell>
          <cell r="D30">
            <v>1344838</v>
          </cell>
          <cell r="E30">
            <v>1335864</v>
          </cell>
          <cell r="F30">
            <v>1334677</v>
          </cell>
          <cell r="G30">
            <v>1334813</v>
          </cell>
          <cell r="H30">
            <v>1362830</v>
          </cell>
          <cell r="I30">
            <v>1412708</v>
          </cell>
          <cell r="J30">
            <v>1405769</v>
          </cell>
          <cell r="K30">
            <v>1435456</v>
          </cell>
          <cell r="L30">
            <v>1438090</v>
          </cell>
          <cell r="M30">
            <v>1455277</v>
          </cell>
          <cell r="N30">
            <v>1484317</v>
          </cell>
          <cell r="O30">
            <v>1475390</v>
          </cell>
        </row>
        <row r="31">
          <cell r="A31" t="str">
            <v>BG Bulgaria</v>
          </cell>
          <cell r="C31">
            <v>27961</v>
          </cell>
          <cell r="D31">
            <v>22426</v>
          </cell>
          <cell r="E31">
            <v>20724</v>
          </cell>
          <cell r="F31">
            <v>22056</v>
          </cell>
          <cell r="G31">
            <v>21352</v>
          </cell>
          <cell r="H31">
            <v>23304</v>
          </cell>
          <cell r="I31">
            <v>23091</v>
          </cell>
          <cell r="J31">
            <v>20549</v>
          </cell>
          <cell r="K31">
            <v>20086</v>
          </cell>
          <cell r="L31">
            <v>18145</v>
          </cell>
          <cell r="M31">
            <v>18296</v>
          </cell>
          <cell r="N31">
            <v>19062</v>
          </cell>
          <cell r="O31">
            <v>18721</v>
          </cell>
        </row>
        <row r="32">
          <cell r="A32" t="str">
            <v>CY Cyprus</v>
          </cell>
          <cell r="C32">
            <v>1823</v>
          </cell>
          <cell r="D32">
            <v>1568</v>
          </cell>
          <cell r="E32">
            <v>1815</v>
          </cell>
          <cell r="F32">
            <v>1865</v>
          </cell>
          <cell r="G32">
            <v>2144</v>
          </cell>
          <cell r="H32">
            <v>1948</v>
          </cell>
          <cell r="I32">
            <v>2093</v>
          </cell>
          <cell r="J32">
            <v>2043</v>
          </cell>
          <cell r="K32">
            <v>2291</v>
          </cell>
          <cell r="L32">
            <v>2265</v>
          </cell>
          <cell r="M32">
            <v>2392</v>
          </cell>
          <cell r="N32">
            <v>2410</v>
          </cell>
          <cell r="O32">
            <v>2411</v>
          </cell>
        </row>
        <row r="33">
          <cell r="A33" t="str">
            <v>CZ Czech Republic</v>
          </cell>
          <cell r="C33">
            <v>47203</v>
          </cell>
          <cell r="D33">
            <v>42847</v>
          </cell>
          <cell r="E33">
            <v>43146</v>
          </cell>
          <cell r="F33">
            <v>41687</v>
          </cell>
          <cell r="G33">
            <v>40277</v>
          </cell>
          <cell r="H33">
            <v>40588</v>
          </cell>
          <cell r="I33">
            <v>41805</v>
          </cell>
          <cell r="J33">
            <v>42048</v>
          </cell>
          <cell r="K33">
            <v>40624</v>
          </cell>
          <cell r="L33">
            <v>37750</v>
          </cell>
          <cell r="M33">
            <v>40103</v>
          </cell>
          <cell r="N33">
            <v>40977</v>
          </cell>
          <cell r="O33">
            <v>40933</v>
          </cell>
        </row>
        <row r="34">
          <cell r="A34" t="str">
            <v>EE Estonia</v>
          </cell>
          <cell r="C34">
            <v>9883</v>
          </cell>
          <cell r="D34">
            <v>9201</v>
          </cell>
          <cell r="E34">
            <v>6841</v>
          </cell>
          <cell r="F34">
            <v>5349</v>
          </cell>
          <cell r="G34">
            <v>5542</v>
          </cell>
          <cell r="H34">
            <v>5280</v>
          </cell>
          <cell r="I34">
            <v>5602</v>
          </cell>
          <cell r="J34">
            <v>5513</v>
          </cell>
          <cell r="K34">
            <v>5224</v>
          </cell>
          <cell r="L34">
            <v>4881</v>
          </cell>
          <cell r="M34">
            <v>4572</v>
          </cell>
          <cell r="N34">
            <v>5097</v>
          </cell>
          <cell r="O34">
            <v>4963</v>
          </cell>
        </row>
        <row r="35">
          <cell r="A35" t="str">
            <v>HU Hungary</v>
          </cell>
          <cell r="C35">
            <v>28101</v>
          </cell>
          <cell r="D35">
            <v>26903</v>
          </cell>
          <cell r="E35">
            <v>24555</v>
          </cell>
          <cell r="F35">
            <v>24746</v>
          </cell>
          <cell r="G35">
            <v>24522</v>
          </cell>
          <cell r="H35">
            <v>25223</v>
          </cell>
          <cell r="I35">
            <v>25800</v>
          </cell>
          <cell r="J35">
            <v>25307</v>
          </cell>
          <cell r="K35">
            <v>25089</v>
          </cell>
          <cell r="L35">
            <v>25347</v>
          </cell>
          <cell r="M35">
            <v>24941</v>
          </cell>
          <cell r="N35">
            <v>25389</v>
          </cell>
          <cell r="O35">
            <v>25168</v>
          </cell>
        </row>
        <row r="36">
          <cell r="A36" t="str">
            <v>LT Lithuania</v>
          </cell>
          <cell r="C36">
            <v>16051</v>
          </cell>
          <cell r="D36">
            <v>16159</v>
          </cell>
          <cell r="E36">
            <v>10889</v>
          </cell>
          <cell r="F36">
            <v>8751</v>
          </cell>
          <cell r="G36">
            <v>7683</v>
          </cell>
          <cell r="H36">
            <v>8314</v>
          </cell>
          <cell r="I36">
            <v>8881</v>
          </cell>
          <cell r="J36">
            <v>8352</v>
          </cell>
          <cell r="K36">
            <v>9341</v>
          </cell>
          <cell r="L36">
            <v>7929</v>
          </cell>
          <cell r="M36">
            <v>7226</v>
          </cell>
          <cell r="N36">
            <v>8178</v>
          </cell>
          <cell r="O36">
            <v>8673</v>
          </cell>
        </row>
        <row r="37">
          <cell r="A37" t="str">
            <v>LV Latvia</v>
          </cell>
          <cell r="C37">
            <v>4108</v>
          </cell>
          <cell r="D37">
            <v>6702</v>
          </cell>
          <cell r="E37">
            <v>5510</v>
          </cell>
          <cell r="F37">
            <v>4498</v>
          </cell>
          <cell r="G37">
            <v>4177</v>
          </cell>
          <cell r="H37">
            <v>3718</v>
          </cell>
          <cell r="I37">
            <v>3575</v>
          </cell>
          <cell r="J37">
            <v>3332</v>
          </cell>
          <cell r="K37">
            <v>3261</v>
          </cell>
          <cell r="L37">
            <v>3824</v>
          </cell>
          <cell r="M37">
            <v>3676</v>
          </cell>
          <cell r="N37">
            <v>4288</v>
          </cell>
          <cell r="O37">
            <v>4244</v>
          </cell>
        </row>
        <row r="38">
          <cell r="A38" t="str">
            <v>MT Malta</v>
          </cell>
          <cell r="C38">
            <v>581</v>
          </cell>
          <cell r="D38">
            <v>603</v>
          </cell>
          <cell r="E38">
            <v>618</v>
          </cell>
          <cell r="F38">
            <v>745</v>
          </cell>
          <cell r="G38">
            <v>725</v>
          </cell>
          <cell r="H38">
            <v>795</v>
          </cell>
          <cell r="I38">
            <v>877</v>
          </cell>
          <cell r="J38">
            <v>927</v>
          </cell>
          <cell r="K38">
            <v>974</v>
          </cell>
          <cell r="L38">
            <v>968</v>
          </cell>
          <cell r="M38">
            <v>940</v>
          </cell>
          <cell r="N38">
            <v>823</v>
          </cell>
          <cell r="O38">
            <v>823</v>
          </cell>
        </row>
        <row r="39">
          <cell r="A39" t="str">
            <v>PL Poland</v>
          </cell>
          <cell r="C39">
            <v>100005</v>
          </cell>
          <cell r="D39">
            <v>98407</v>
          </cell>
          <cell r="E39">
            <v>97411</v>
          </cell>
          <cell r="F39">
            <v>101512</v>
          </cell>
          <cell r="G39">
            <v>96724</v>
          </cell>
          <cell r="H39">
            <v>99992</v>
          </cell>
          <cell r="I39">
            <v>107114</v>
          </cell>
          <cell r="J39">
            <v>103189</v>
          </cell>
          <cell r="K39">
            <v>97294</v>
          </cell>
          <cell r="L39">
            <v>93275</v>
          </cell>
          <cell r="M39">
            <v>90194</v>
          </cell>
          <cell r="N39">
            <v>90218</v>
          </cell>
          <cell r="O39">
            <v>88838</v>
          </cell>
        </row>
        <row r="40">
          <cell r="A40" t="str">
            <v>RO Romania</v>
          </cell>
          <cell r="C40">
            <v>61319</v>
          </cell>
          <cell r="D40">
            <v>50508</v>
          </cell>
          <cell r="E40">
            <v>45912</v>
          </cell>
          <cell r="F40">
            <v>44043</v>
          </cell>
          <cell r="G40">
            <v>41619</v>
          </cell>
          <cell r="H40">
            <v>45063</v>
          </cell>
          <cell r="I40">
            <v>48356</v>
          </cell>
          <cell r="J40">
            <v>43614</v>
          </cell>
          <cell r="K40">
            <v>39381</v>
          </cell>
          <cell r="L40">
            <v>35328</v>
          </cell>
          <cell r="M40">
            <v>37015</v>
          </cell>
          <cell r="N40">
            <v>36773</v>
          </cell>
          <cell r="O40">
            <v>35753</v>
          </cell>
        </row>
        <row r="41">
          <cell r="A41" t="str">
            <v>SI Slovenia</v>
          </cell>
          <cell r="C41">
            <v>5516</v>
          </cell>
          <cell r="D41">
            <v>5376</v>
          </cell>
          <cell r="E41">
            <v>5263</v>
          </cell>
          <cell r="F41">
            <v>5468</v>
          </cell>
          <cell r="G41">
            <v>5678</v>
          </cell>
          <cell r="H41">
            <v>6087</v>
          </cell>
          <cell r="I41">
            <v>6382</v>
          </cell>
          <cell r="J41">
            <v>6461</v>
          </cell>
          <cell r="K41">
            <v>6404</v>
          </cell>
          <cell r="L41">
            <v>6330</v>
          </cell>
          <cell r="M41">
            <v>6367</v>
          </cell>
          <cell r="N41">
            <v>6737</v>
          </cell>
          <cell r="O41">
            <v>6878</v>
          </cell>
        </row>
        <row r="42">
          <cell r="A42" t="str">
            <v>SK Slovak Republic</v>
          </cell>
          <cell r="C42">
            <v>20976</v>
          </cell>
          <cell r="D42">
            <v>18781</v>
          </cell>
          <cell r="E42">
            <v>17555</v>
          </cell>
          <cell r="F42">
            <v>16568</v>
          </cell>
          <cell r="G42">
            <v>16318</v>
          </cell>
          <cell r="H42">
            <v>16664</v>
          </cell>
          <cell r="I42">
            <v>16059</v>
          </cell>
          <cell r="J42">
            <v>16881</v>
          </cell>
          <cell r="K42">
            <v>16608</v>
          </cell>
          <cell r="L42">
            <v>16485</v>
          </cell>
          <cell r="M42">
            <v>16463</v>
          </cell>
          <cell r="N42">
            <v>18397</v>
          </cell>
          <cell r="O42">
            <v>18563</v>
          </cell>
        </row>
        <row r="43">
          <cell r="A43" t="str">
            <v>TR Turkey</v>
          </cell>
          <cell r="C43">
            <v>52281</v>
          </cell>
          <cell r="D43">
            <v>53125</v>
          </cell>
          <cell r="E43">
            <v>54670</v>
          </cell>
          <cell r="F43">
            <v>57851</v>
          </cell>
          <cell r="G43">
            <v>56736</v>
          </cell>
          <cell r="H43">
            <v>62027</v>
          </cell>
          <cell r="I43">
            <v>67424</v>
          </cell>
          <cell r="J43">
            <v>71034</v>
          </cell>
          <cell r="K43">
            <v>72308</v>
          </cell>
          <cell r="L43">
            <v>71022</v>
          </cell>
          <cell r="M43">
            <v>77354</v>
          </cell>
          <cell r="N43">
            <v>71875</v>
          </cell>
          <cell r="O43">
            <v>74951</v>
          </cell>
        </row>
        <row r="46">
          <cell r="A46" t="str">
            <v>THEME</v>
          </cell>
          <cell r="B46" t="str">
            <v>THEME2</v>
          </cell>
          <cell r="C46" t="str">
            <v>Economy and Finance</v>
          </cell>
        </row>
        <row r="47">
          <cell r="A47" t="str">
            <v>DOMAIN</v>
          </cell>
          <cell r="B47" t="str">
            <v>AGGS</v>
          </cell>
          <cell r="C47" t="str">
            <v>National accounts - Aggregates - Annual data</v>
          </cell>
        </row>
        <row r="48">
          <cell r="A48" t="str">
            <v>COLLECT</v>
          </cell>
          <cell r="B48" t="str">
            <v>AGGS_GDP</v>
          </cell>
          <cell r="C48" t="str">
            <v>GDP and main aggregates</v>
          </cell>
        </row>
        <row r="49">
          <cell r="A49" t="str">
            <v>TABLE</v>
          </cell>
          <cell r="B49" t="str">
            <v>A_GDP_K</v>
          </cell>
          <cell r="C49" t="str">
            <v>GDP and main components - Constant prices</v>
          </cell>
        </row>
        <row r="52">
          <cell r="A52" t="str">
            <v>UNIT</v>
          </cell>
          <cell r="B52" t="str">
            <v>MIO_EUR_KP95 Millions of euro (at 1995 prices)</v>
          </cell>
        </row>
        <row r="53">
          <cell r="A53" t="str">
            <v>INDIC</v>
          </cell>
          <cell r="B53" t="str">
            <v>B1GM Gross domestic product at market prices</v>
          </cell>
        </row>
        <row r="55">
          <cell r="B55" t="str">
            <v>TIME</v>
          </cell>
          <cell r="C55" t="str">
            <v>1990A00</v>
          </cell>
          <cell r="D55" t="str">
            <v>1991A00</v>
          </cell>
          <cell r="E55" t="str">
            <v>1992A00</v>
          </cell>
          <cell r="F55" t="str">
            <v>1993A00</v>
          </cell>
          <cell r="G55" t="str">
            <v>1994A00</v>
          </cell>
          <cell r="H55" t="str">
            <v>1995A00</v>
          </cell>
          <cell r="I55" t="str">
            <v>1996A00</v>
          </cell>
          <cell r="J55" t="str">
            <v>1997A00</v>
          </cell>
          <cell r="K55" t="str">
            <v>1998A00</v>
          </cell>
          <cell r="L55" t="str">
            <v>1999A00</v>
          </cell>
          <cell r="M55" t="str">
            <v>2000A00</v>
          </cell>
          <cell r="N55" t="str">
            <v>2001A00</v>
          </cell>
          <cell r="O55" t="str">
            <v>2002A00</v>
          </cell>
          <cell r="P55" t="str">
            <v>2003A00</v>
          </cell>
          <cell r="Q55" t="str">
            <v>2004A00</v>
          </cell>
        </row>
        <row r="56">
          <cell r="A56" t="str">
            <v>GEO</v>
          </cell>
        </row>
        <row r="57">
          <cell r="A57" t="str">
            <v>eu25 European Union (25 countries)</v>
          </cell>
          <cell r="C57">
            <v>0</v>
          </cell>
          <cell r="D57">
            <v>0</v>
          </cell>
          <cell r="E57">
            <v>0</v>
          </cell>
          <cell r="F57">
            <v>0</v>
          </cell>
          <cell r="G57">
            <v>0</v>
          </cell>
          <cell r="H57">
            <v>6822875.5</v>
          </cell>
          <cell r="I57">
            <v>6939475.5999999996</v>
          </cell>
          <cell r="J57">
            <v>7117360.5999999996</v>
          </cell>
          <cell r="K57">
            <v>7327327.5</v>
          </cell>
          <cell r="L57">
            <v>7538141.2999999998</v>
          </cell>
          <cell r="M57">
            <v>7806436.2999999998</v>
          </cell>
          <cell r="N57">
            <v>7937047.7000000002</v>
          </cell>
          <cell r="O57">
            <v>8021323.2000000002</v>
          </cell>
          <cell r="P57">
            <v>8089261.5999999996</v>
          </cell>
          <cell r="Q57" t="str">
            <v>8246078.6 f</v>
          </cell>
          <cell r="R57" t="str">
            <v>8444115.1 f</v>
          </cell>
        </row>
        <row r="58">
          <cell r="A58" t="str">
            <v>eu15 European Union (15 countries)</v>
          </cell>
          <cell r="C58">
            <v>0</v>
          </cell>
          <cell r="D58">
            <v>6220392.5</v>
          </cell>
          <cell r="E58">
            <v>6298029.5</v>
          </cell>
          <cell r="F58">
            <v>6269425.9000000004</v>
          </cell>
          <cell r="G58">
            <v>6441829.0999999996</v>
          </cell>
          <cell r="H58">
            <v>6594580.5999999996</v>
          </cell>
          <cell r="I58">
            <v>6700626.5999999996</v>
          </cell>
          <cell r="J58">
            <v>6867062.0999999996</v>
          </cell>
          <cell r="K58">
            <v>7067612.5999999996</v>
          </cell>
          <cell r="L58">
            <v>7269938.5999999996</v>
          </cell>
          <cell r="M58">
            <v>7527394.9000000004</v>
          </cell>
          <cell r="N58">
            <v>7651321.5999999996</v>
          </cell>
          <cell r="O58">
            <v>7728691.4000000004</v>
          </cell>
          <cell r="P58">
            <v>7786280.2999999998</v>
          </cell>
          <cell r="Q58" t="str">
            <v>7939410.0 f</v>
          </cell>
          <cell r="R58" t="str">
            <v>8127679.1 f</v>
          </cell>
          <cell r="S58" t="e">
            <v>#DIV/0!</v>
          </cell>
        </row>
        <row r="59">
          <cell r="A59" t="str">
            <v>nms10 New Member States (CZ, EE, CY, LV, LT, HU, MT, PL, SI, SK)</v>
          </cell>
          <cell r="D59">
            <v>0</v>
          </cell>
          <cell r="E59">
            <v>0</v>
          </cell>
          <cell r="F59">
            <v>0</v>
          </cell>
          <cell r="G59">
            <v>209755.71799999999</v>
          </cell>
          <cell r="H59">
            <v>221177.59299999999</v>
          </cell>
          <cell r="I59">
            <v>231373.73800000001</v>
          </cell>
          <cell r="J59">
            <v>242299.13699999999</v>
          </cell>
          <cell r="K59">
            <v>251405.367</v>
          </cell>
          <cell r="L59">
            <v>268916.09999999998</v>
          </cell>
          <cell r="M59">
            <v>279824.3</v>
          </cell>
          <cell r="N59">
            <v>286567.5</v>
          </cell>
          <cell r="O59">
            <v>293535.2</v>
          </cell>
          <cell r="P59" t="str">
            <v>303989.4 f</v>
          </cell>
          <cell r="Q59" t="str">
            <v>316232.7 f</v>
          </cell>
          <cell r="R59" t="str">
            <v>329728.0 f</v>
          </cell>
        </row>
        <row r="60">
          <cell r="A60" t="str">
            <v>eurozone Euro-zone (EUR-11 up to 31.12.2000 / EUR-12 from 1.1.2001)</v>
          </cell>
          <cell r="D60">
            <v>5037898.5999999996</v>
          </cell>
          <cell r="E60">
            <v>5114933.8</v>
          </cell>
          <cell r="F60">
            <v>5072901.7</v>
          </cell>
          <cell r="G60">
            <v>5193602.9000000004</v>
          </cell>
          <cell r="H60">
            <v>5309458.5999999996</v>
          </cell>
          <cell r="I60">
            <v>5384127.7000000002</v>
          </cell>
          <cell r="J60">
            <v>5509010.7999999998</v>
          </cell>
          <cell r="K60">
            <v>5666877.0999999996</v>
          </cell>
          <cell r="L60">
            <v>5826002.4000000004</v>
          </cell>
          <cell r="M60">
            <v>6028503.0999999996</v>
          </cell>
          <cell r="N60">
            <v>6232784.0999999996</v>
          </cell>
          <cell r="O60">
            <v>6286887.2999999998</v>
          </cell>
          <cell r="P60">
            <v>6316764.9000000004</v>
          </cell>
          <cell r="Q60" t="str">
            <v>6425485.5 f</v>
          </cell>
          <cell r="R60" t="str">
            <v>6572121.8 f</v>
          </cell>
        </row>
        <row r="61">
          <cell r="A61" t="str">
            <v>eurozone12 Euro-zone (EUR-11 plus GR up to 31.12.2000 / EUR-12 from 1.1.2001)</v>
          </cell>
          <cell r="D61">
            <v>5125007.5</v>
          </cell>
          <cell r="E61">
            <v>5202650</v>
          </cell>
          <cell r="F61">
            <v>5159215.2</v>
          </cell>
          <cell r="G61">
            <v>5281642.5</v>
          </cell>
          <cell r="H61">
            <v>5399345.7000000002</v>
          </cell>
          <cell r="I61">
            <v>5476136</v>
          </cell>
          <cell r="J61">
            <v>5604365.9000000004</v>
          </cell>
          <cell r="K61">
            <v>5765439.7000000002</v>
          </cell>
          <cell r="L61">
            <v>5927935.5</v>
          </cell>
          <cell r="M61">
            <v>6134971.7999999998</v>
          </cell>
          <cell r="N61">
            <v>6232784.0999999996</v>
          </cell>
          <cell r="O61">
            <v>6286887.2999999998</v>
          </cell>
          <cell r="P61">
            <v>6316764.9000000004</v>
          </cell>
          <cell r="Q61" t="str">
            <v>6425485.5 f</v>
          </cell>
          <cell r="R61" t="str">
            <v>6572121.8 f</v>
          </cell>
        </row>
        <row r="62">
          <cell r="A62" t="str">
            <v>BE Belgium</v>
          </cell>
          <cell r="C62">
            <v>195504.9</v>
          </cell>
          <cell r="D62">
            <v>199088.7</v>
          </cell>
          <cell r="E62">
            <v>202136</v>
          </cell>
          <cell r="F62">
            <v>200191.7</v>
          </cell>
          <cell r="G62">
            <v>206651.9</v>
          </cell>
          <cell r="H62">
            <v>211550.7</v>
          </cell>
          <cell r="I62">
            <v>214046</v>
          </cell>
          <cell r="J62">
            <v>221436.3</v>
          </cell>
          <cell r="K62">
            <v>225907.20000000001</v>
          </cell>
          <cell r="L62">
            <v>233141.1</v>
          </cell>
          <cell r="M62">
            <v>242100.5</v>
          </cell>
          <cell r="N62">
            <v>243638.39999999999</v>
          </cell>
          <cell r="O62">
            <v>245343.3</v>
          </cell>
          <cell r="P62">
            <v>248066.3</v>
          </cell>
          <cell r="Q62" t="str">
            <v>252946.6 f</v>
          </cell>
          <cell r="R62" t="str">
            <v>259163.1 f</v>
          </cell>
          <cell r="S62">
            <v>0.24620099035880938</v>
          </cell>
        </row>
        <row r="63">
          <cell r="A63" t="str">
            <v>DK Denmark</v>
          </cell>
          <cell r="C63">
            <v>124988.1</v>
          </cell>
          <cell r="D63">
            <v>126381.6</v>
          </cell>
          <cell r="E63">
            <v>127153.5</v>
          </cell>
          <cell r="F63">
            <v>127151.7</v>
          </cell>
          <cell r="G63">
            <v>134101.79999999999</v>
          </cell>
          <cell r="H63">
            <v>137793.4</v>
          </cell>
          <cell r="I63">
            <v>141263.9</v>
          </cell>
          <cell r="J63">
            <v>145458.9</v>
          </cell>
          <cell r="K63">
            <v>149048.79999999999</v>
          </cell>
          <cell r="L63">
            <v>152976.5</v>
          </cell>
          <cell r="M63">
            <v>157309</v>
          </cell>
          <cell r="N63">
            <v>159758.79999999999</v>
          </cell>
          <cell r="O63">
            <v>161383.9</v>
          </cell>
          <cell r="P63">
            <v>162082.20000000001</v>
          </cell>
          <cell r="Q63" t="str">
            <v>165506.3 f</v>
          </cell>
          <cell r="R63" t="str">
            <v>169084.2 f</v>
          </cell>
          <cell r="S63">
            <v>0.27819208388638583</v>
          </cell>
        </row>
        <row r="64">
          <cell r="A64" t="str">
            <v>DE Germany (including ex-GDR from 1991)</v>
          </cell>
          <cell r="C64">
            <v>0</v>
          </cell>
          <cell r="D64">
            <v>1785742.2</v>
          </cell>
          <cell r="E64">
            <v>1825720</v>
          </cell>
          <cell r="F64">
            <v>1805887.7</v>
          </cell>
          <cell r="G64">
            <v>1848266.2</v>
          </cell>
          <cell r="H64">
            <v>1880206.6</v>
          </cell>
          <cell r="I64">
            <v>1894611.1</v>
          </cell>
          <cell r="J64">
            <v>1921019.4</v>
          </cell>
          <cell r="K64">
            <v>1958596.4</v>
          </cell>
          <cell r="L64">
            <v>1998678.5</v>
          </cell>
          <cell r="M64">
            <v>2055774.7</v>
          </cell>
          <cell r="N64">
            <v>2073206.2</v>
          </cell>
          <cell r="O64">
            <v>2076859.5</v>
          </cell>
          <cell r="P64">
            <v>2074771.9</v>
          </cell>
          <cell r="Q64" t="str">
            <v>2105655.0 f</v>
          </cell>
          <cell r="R64" t="str">
            <v>2142843.8 f</v>
          </cell>
          <cell r="S64" t="e">
            <v>#DIV/0!</v>
          </cell>
        </row>
        <row r="65">
          <cell r="A65" t="str">
            <v>GR Greece</v>
          </cell>
          <cell r="C65">
            <v>84488.3</v>
          </cell>
          <cell r="D65">
            <v>87108.9</v>
          </cell>
          <cell r="E65">
            <v>87716.2</v>
          </cell>
          <cell r="F65">
            <v>86313.5</v>
          </cell>
          <cell r="G65">
            <v>88039.6</v>
          </cell>
          <cell r="H65">
            <v>89887.2</v>
          </cell>
          <cell r="I65">
            <v>92008.2</v>
          </cell>
          <cell r="J65">
            <v>95355.1</v>
          </cell>
          <cell r="K65">
            <v>98562.6</v>
          </cell>
          <cell r="L65">
            <v>101933.1</v>
          </cell>
          <cell r="M65">
            <v>106468.7</v>
          </cell>
          <cell r="N65">
            <v>110770.4</v>
          </cell>
          <cell r="O65">
            <v>115046.3</v>
          </cell>
          <cell r="P65">
            <v>119973.3</v>
          </cell>
          <cell r="Q65" t="str">
            <v>124778.4 f</v>
          </cell>
          <cell r="R65" t="str">
            <v>128856.2 f</v>
          </cell>
          <cell r="S65">
            <v>0.31107384099336821</v>
          </cell>
        </row>
        <row r="66">
          <cell r="A66" t="str">
            <v>ES Spain</v>
          </cell>
          <cell r="C66">
            <v>414690.7</v>
          </cell>
          <cell r="D66">
            <v>425238</v>
          </cell>
          <cell r="E66">
            <v>429193.8</v>
          </cell>
          <cell r="F66">
            <v>424767.4</v>
          </cell>
          <cell r="G66">
            <v>434889.5</v>
          </cell>
          <cell r="H66">
            <v>446881.1</v>
          </cell>
          <cell r="I66">
            <v>457772.7</v>
          </cell>
          <cell r="J66">
            <v>476203.8</v>
          </cell>
          <cell r="K66">
            <v>496896.9</v>
          </cell>
          <cell r="L66">
            <v>517885</v>
          </cell>
          <cell r="M66">
            <v>539696.9</v>
          </cell>
          <cell r="N66">
            <v>555041.19999999995</v>
          </cell>
          <cell r="O66">
            <v>566377.9</v>
          </cell>
          <cell r="P66">
            <v>580116.4</v>
          </cell>
          <cell r="Q66" t="str">
            <v>596098.4 f</v>
          </cell>
          <cell r="R66" t="str">
            <v>615509.1 f</v>
          </cell>
          <cell r="S66">
            <v>0.338446220279355</v>
          </cell>
        </row>
        <row r="67">
          <cell r="A67" t="str">
            <v>FR France</v>
          </cell>
          <cell r="C67">
            <v>1126971.8999999999</v>
          </cell>
          <cell r="D67">
            <v>1138197.8999999999</v>
          </cell>
          <cell r="E67">
            <v>1155178.3</v>
          </cell>
          <cell r="F67">
            <v>1144929.3999999999</v>
          </cell>
          <cell r="G67">
            <v>1168583.8</v>
          </cell>
          <cell r="H67">
            <v>1188100.5</v>
          </cell>
          <cell r="I67">
            <v>1201204.5</v>
          </cell>
          <cell r="J67">
            <v>1224080.8</v>
          </cell>
          <cell r="K67">
            <v>1265714.8999999999</v>
          </cell>
          <cell r="L67">
            <v>1306383.8999999999</v>
          </cell>
          <cell r="M67">
            <v>1355935.6</v>
          </cell>
          <cell r="N67">
            <v>1384351.2</v>
          </cell>
          <cell r="O67">
            <v>1400755.5</v>
          </cell>
          <cell r="P67">
            <v>1407303.9</v>
          </cell>
          <cell r="Q67" t="str">
            <v>1431781.7 f</v>
          </cell>
          <cell r="R67" t="str">
            <v>1466738.6 f</v>
          </cell>
          <cell r="S67">
            <v>0.22838129326915779</v>
          </cell>
        </row>
        <row r="68">
          <cell r="A68" t="str">
            <v>IE Ireland</v>
          </cell>
          <cell r="C68">
            <v>40447.199999999997</v>
          </cell>
          <cell r="D68">
            <v>41227.699999999997</v>
          </cell>
          <cell r="E68">
            <v>42606</v>
          </cell>
          <cell r="F68">
            <v>43753.2</v>
          </cell>
          <cell r="G68">
            <v>46271.6</v>
          </cell>
          <cell r="H68">
            <v>50835.9</v>
          </cell>
          <cell r="I68">
            <v>54940.5</v>
          </cell>
          <cell r="J68">
            <v>61034.2</v>
          </cell>
          <cell r="K68">
            <v>66309</v>
          </cell>
          <cell r="L68">
            <v>73789.899999999994</v>
          </cell>
          <cell r="M68">
            <v>81228.7</v>
          </cell>
          <cell r="N68">
            <v>86257.600000000006</v>
          </cell>
          <cell r="O68">
            <v>92224.9</v>
          </cell>
          <cell r="P68">
            <v>93506.4</v>
          </cell>
          <cell r="Q68" t="str">
            <v>96957.0 f</v>
          </cell>
          <cell r="R68" t="str">
            <v>101401.0 f</v>
          </cell>
          <cell r="S68">
            <v>1.1325975592871695</v>
          </cell>
        </row>
        <row r="69">
          <cell r="A69" t="str">
            <v>IT Italy</v>
          </cell>
          <cell r="C69">
            <v>787686.6</v>
          </cell>
          <cell r="D69">
            <v>798636.7</v>
          </cell>
          <cell r="E69">
            <v>804710.9</v>
          </cell>
          <cell r="F69">
            <v>797599.3</v>
          </cell>
          <cell r="G69">
            <v>815205.9</v>
          </cell>
          <cell r="H69">
            <v>839041.5</v>
          </cell>
          <cell r="I69">
            <v>848213</v>
          </cell>
          <cell r="J69">
            <v>865400.3</v>
          </cell>
          <cell r="K69">
            <v>880925.4</v>
          </cell>
          <cell r="L69">
            <v>895581.4</v>
          </cell>
          <cell r="M69">
            <v>922690.9</v>
          </cell>
          <cell r="N69">
            <v>938969.2</v>
          </cell>
          <cell r="O69">
            <v>942346.4</v>
          </cell>
          <cell r="P69">
            <v>944769.9</v>
          </cell>
          <cell r="Q69" t="str">
            <v>956178.6 f</v>
          </cell>
          <cell r="R69" t="str">
            <v>976313.6 f</v>
          </cell>
          <cell r="S69">
            <v>0.19205937996152267</v>
          </cell>
        </row>
        <row r="70">
          <cell r="A70" t="str">
            <v>lu Luxembourg (Grand-Duché)</v>
          </cell>
          <cell r="C70">
            <v>11391</v>
          </cell>
          <cell r="D70">
            <v>12375.7</v>
          </cell>
          <cell r="E70">
            <v>12600.9</v>
          </cell>
          <cell r="F70">
            <v>13130.2</v>
          </cell>
          <cell r="G70">
            <v>13631.9</v>
          </cell>
          <cell r="H70">
            <v>13827.7</v>
          </cell>
          <cell r="I70">
            <v>14288.9</v>
          </cell>
          <cell r="J70">
            <v>15476.4</v>
          </cell>
          <cell r="K70">
            <v>16542.5</v>
          </cell>
          <cell r="L70">
            <v>17838.400000000001</v>
          </cell>
          <cell r="M70">
            <v>19451</v>
          </cell>
          <cell r="N70">
            <v>19713.3</v>
          </cell>
          <cell r="O70">
            <v>20050.900000000001</v>
          </cell>
          <cell r="P70">
            <v>20477.599999999999</v>
          </cell>
          <cell r="Q70" t="str">
            <v>20961.6 f</v>
          </cell>
          <cell r="R70" t="str">
            <v>21621.3 f</v>
          </cell>
          <cell r="S70">
            <v>0.73060310771661841</v>
          </cell>
        </row>
        <row r="71">
          <cell r="A71" t="str">
            <v>NL Netherlands</v>
          </cell>
          <cell r="C71">
            <v>286217.90000000002</v>
          </cell>
          <cell r="D71">
            <v>293102.3</v>
          </cell>
          <cell r="E71">
            <v>297467.90000000002</v>
          </cell>
          <cell r="F71">
            <v>299405</v>
          </cell>
          <cell r="G71">
            <v>307981.8</v>
          </cell>
          <cell r="H71">
            <v>317323.09999999998</v>
          </cell>
          <cell r="I71">
            <v>326967.7</v>
          </cell>
          <cell r="J71">
            <v>339518.5</v>
          </cell>
          <cell r="K71">
            <v>354285.8</v>
          </cell>
          <cell r="L71">
            <v>368442</v>
          </cell>
          <cell r="M71">
            <v>381214.4</v>
          </cell>
          <cell r="N71">
            <v>385847.7</v>
          </cell>
          <cell r="O71">
            <v>386785.3</v>
          </cell>
          <cell r="P71">
            <v>384009.3</v>
          </cell>
          <cell r="Q71" t="str">
            <v>387698.6 f</v>
          </cell>
          <cell r="R71" t="str">
            <v>393903.1 f</v>
          </cell>
          <cell r="S71">
            <v>0.34809073786090949</v>
          </cell>
        </row>
        <row r="72">
          <cell r="A72" t="str">
            <v>AT Austria</v>
          </cell>
          <cell r="C72">
            <v>162491.70000000001</v>
          </cell>
          <cell r="D72">
            <v>167889.6</v>
          </cell>
          <cell r="E72">
            <v>171758.5</v>
          </cell>
          <cell r="F72">
            <v>172474.2</v>
          </cell>
          <cell r="G72">
            <v>176967.8</v>
          </cell>
          <cell r="H72">
            <v>179840.4</v>
          </cell>
          <cell r="I72">
            <v>183439.9</v>
          </cell>
          <cell r="J72">
            <v>186363.4</v>
          </cell>
          <cell r="K72">
            <v>193671</v>
          </cell>
          <cell r="L72">
            <v>198821</v>
          </cell>
          <cell r="M72">
            <v>205620.9</v>
          </cell>
          <cell r="N72">
            <v>207164.5</v>
          </cell>
          <cell r="O72">
            <v>209993.3</v>
          </cell>
          <cell r="P72">
            <v>211566.1</v>
          </cell>
          <cell r="Q72" t="str">
            <v>215304.3 f</v>
          </cell>
          <cell r="R72" t="str">
            <v>220588.1 f</v>
          </cell>
          <cell r="S72">
            <v>0.27492358071212242</v>
          </cell>
        </row>
        <row r="73">
          <cell r="A73" t="str">
            <v>PT Portugal</v>
          </cell>
          <cell r="C73">
            <v>75936.800000000003</v>
          </cell>
          <cell r="D73">
            <v>79253.8</v>
          </cell>
          <cell r="E73">
            <v>80117.3</v>
          </cell>
          <cell r="F73">
            <v>78480.3</v>
          </cell>
          <cell r="G73">
            <v>79237.5</v>
          </cell>
          <cell r="H73">
            <v>82631</v>
          </cell>
          <cell r="I73">
            <v>85560.3</v>
          </cell>
          <cell r="J73">
            <v>88948.6</v>
          </cell>
          <cell r="K73">
            <v>93022.8</v>
          </cell>
          <cell r="L73">
            <v>96558.5</v>
          </cell>
          <cell r="M73">
            <v>99821.1</v>
          </cell>
          <cell r="N73">
            <v>101582.7</v>
          </cell>
          <cell r="O73">
            <v>102102.7</v>
          </cell>
          <cell r="P73">
            <v>100836.5</v>
          </cell>
          <cell r="Q73" t="str">
            <v>101673.8 f</v>
          </cell>
          <cell r="R73" t="str">
            <v>103916.6 f</v>
          </cell>
          <cell r="S73">
            <v>0.33772689921092258</v>
          </cell>
        </row>
        <row r="74">
          <cell r="A74" t="str">
            <v>FI Finland</v>
          </cell>
          <cell r="C74">
            <v>103774.39999999999</v>
          </cell>
          <cell r="D74">
            <v>97146</v>
          </cell>
          <cell r="E74">
            <v>93444.3</v>
          </cell>
          <cell r="F74">
            <v>92283.4</v>
          </cell>
          <cell r="G74">
            <v>95914.9</v>
          </cell>
          <cell r="H74">
            <v>99220</v>
          </cell>
          <cell r="I74">
            <v>103083</v>
          </cell>
          <cell r="J74">
            <v>109529</v>
          </cell>
          <cell r="K74">
            <v>115005.2</v>
          </cell>
          <cell r="L74">
            <v>118882.6</v>
          </cell>
          <cell r="M74">
            <v>124968.5</v>
          </cell>
          <cell r="N74">
            <v>126300.3</v>
          </cell>
          <cell r="O74">
            <v>129171.4</v>
          </cell>
          <cell r="P74">
            <v>131595</v>
          </cell>
          <cell r="Q74" t="str">
            <v>135018.3 f</v>
          </cell>
          <cell r="R74" t="str">
            <v>138720.6 f</v>
          </cell>
          <cell r="S74">
            <v>0.21706605868113926</v>
          </cell>
        </row>
        <row r="75">
          <cell r="A75" t="str">
            <v>SE Sweden</v>
          </cell>
          <cell r="C75">
            <v>182880.8</v>
          </cell>
          <cell r="D75">
            <v>180906.7</v>
          </cell>
          <cell r="E75">
            <v>178582.7</v>
          </cell>
          <cell r="F75">
            <v>175019.5</v>
          </cell>
          <cell r="G75">
            <v>182308.7</v>
          </cell>
          <cell r="H75">
            <v>189698.1</v>
          </cell>
          <cell r="I75">
            <v>192147.20000000001</v>
          </cell>
          <cell r="J75">
            <v>196831.1</v>
          </cell>
          <cell r="K75">
            <v>204006.6</v>
          </cell>
          <cell r="L75">
            <v>213346.8</v>
          </cell>
          <cell r="M75">
            <v>222578</v>
          </cell>
          <cell r="N75">
            <v>224635</v>
          </cell>
          <cell r="O75">
            <v>229349.2</v>
          </cell>
          <cell r="P75">
            <v>233044.2</v>
          </cell>
          <cell r="Q75" t="str">
            <v>238502.5 f</v>
          </cell>
          <cell r="R75" t="str">
            <v>244628.5 f</v>
          </cell>
          <cell r="S75">
            <v>0.22831374315947883</v>
          </cell>
        </row>
        <row r="76">
          <cell r="A76" t="str">
            <v>UK United Kingdom</v>
          </cell>
          <cell r="C76">
            <v>797993.6</v>
          </cell>
          <cell r="D76">
            <v>787101.2</v>
          </cell>
          <cell r="E76">
            <v>788637.4</v>
          </cell>
          <cell r="F76">
            <v>807027.5</v>
          </cell>
          <cell r="G76">
            <v>842746.9</v>
          </cell>
          <cell r="H76">
            <v>866786.6</v>
          </cell>
          <cell r="I76">
            <v>891204.8</v>
          </cell>
          <cell r="J76">
            <v>920412.1</v>
          </cell>
          <cell r="K76">
            <v>948881.1</v>
          </cell>
          <cell r="L76">
            <v>975996.4</v>
          </cell>
          <cell r="M76">
            <v>1013666.1</v>
          </cell>
          <cell r="N76">
            <v>1036998.6</v>
          </cell>
          <cell r="O76">
            <v>1055336.5</v>
          </cell>
          <cell r="P76">
            <v>1079038.2</v>
          </cell>
          <cell r="Q76" t="str">
            <v>1111483.9 f</v>
          </cell>
          <cell r="R76" t="str">
            <v>1142123.0 f</v>
          </cell>
          <cell r="S76">
            <v>0.29950741459580632</v>
          </cell>
        </row>
        <row r="77">
          <cell r="A77" t="str">
            <v>IS Iceland</v>
          </cell>
          <cell r="C77">
            <v>5289.5</v>
          </cell>
          <cell r="D77">
            <v>5313.4</v>
          </cell>
          <cell r="E77">
            <v>5226.7</v>
          </cell>
          <cell r="F77">
            <v>5249.1</v>
          </cell>
          <cell r="G77">
            <v>5366.2</v>
          </cell>
          <cell r="H77">
            <v>5339.1</v>
          </cell>
          <cell r="I77">
            <v>5783.3</v>
          </cell>
          <cell r="J77">
            <v>6051</v>
          </cell>
          <cell r="K77">
            <v>6393.9</v>
          </cell>
          <cell r="L77">
            <v>6738.8</v>
          </cell>
          <cell r="M77">
            <v>7177.3</v>
          </cell>
          <cell r="N77">
            <v>7389.4</v>
          </cell>
          <cell r="O77">
            <v>7341.9</v>
          </cell>
          <cell r="P77" t="str">
            <v>7481.4 f</v>
          </cell>
          <cell r="Q77" t="str">
            <v>7758.2 f</v>
          </cell>
          <cell r="R77" t="str">
            <v>8192.7 f</v>
          </cell>
          <cell r="S77">
            <v>0.39699404480574718</v>
          </cell>
        </row>
        <row r="78">
          <cell r="A78" t="str">
            <v>NO Norway</v>
          </cell>
          <cell r="C78">
            <v>93678</v>
          </cell>
          <cell r="D78">
            <v>97065.600000000006</v>
          </cell>
          <cell r="E78">
            <v>100268.8</v>
          </cell>
          <cell r="F78">
            <v>103001.5</v>
          </cell>
          <cell r="G78">
            <v>108415.5</v>
          </cell>
          <cell r="H78">
            <v>113139.5</v>
          </cell>
          <cell r="I78">
            <v>119084</v>
          </cell>
          <cell r="J78">
            <v>125263</v>
          </cell>
          <cell r="K78">
            <v>128556.7</v>
          </cell>
          <cell r="L78">
            <v>131299.20000000001</v>
          </cell>
          <cell r="M78">
            <v>135024.29999999999</v>
          </cell>
          <cell r="N78">
            <v>138705.60000000001</v>
          </cell>
          <cell r="O78">
            <v>140615.20000000001</v>
          </cell>
          <cell r="P78">
            <v>141203.4</v>
          </cell>
          <cell r="Q78" t="str">
            <v>145432.7 f</v>
          </cell>
          <cell r="R78" t="str">
            <v>149387.0 f</v>
          </cell>
          <cell r="S78">
            <v>0.48066354960609758</v>
          </cell>
        </row>
        <row r="79">
          <cell r="A79" t="str">
            <v>EU15 European Union (15 countries)</v>
          </cell>
          <cell r="C79">
            <v>0</v>
          </cell>
          <cell r="D79">
            <v>6220392.5</v>
          </cell>
          <cell r="E79">
            <v>6298029.5</v>
          </cell>
          <cell r="F79">
            <v>6269425.9000000004</v>
          </cell>
          <cell r="G79">
            <v>6441829.0999999996</v>
          </cell>
          <cell r="H79">
            <v>6594580.5999999996</v>
          </cell>
          <cell r="I79">
            <v>6700626.5999999996</v>
          </cell>
          <cell r="J79">
            <v>6867062.0999999996</v>
          </cell>
          <cell r="K79">
            <v>7067612.5999999996</v>
          </cell>
          <cell r="L79">
            <v>7269938.5999999996</v>
          </cell>
          <cell r="M79">
            <v>7527394.9000000004</v>
          </cell>
          <cell r="N79">
            <v>7651321.5999999996</v>
          </cell>
          <cell r="O79">
            <v>7728691.4000000004</v>
          </cell>
          <cell r="P79">
            <v>7786280.2999999998</v>
          </cell>
          <cell r="Q79" t="str">
            <v>7939410.0 f</v>
          </cell>
          <cell r="R79" t="str">
            <v>8127679.1 f</v>
          </cell>
          <cell r="S79" t="e">
            <v>#DIV/0!</v>
          </cell>
        </row>
        <row r="80">
          <cell r="A80" t="str">
            <v>BG Bulgaria</v>
          </cell>
          <cell r="C80">
            <v>0</v>
          </cell>
          <cell r="D80">
            <v>10469.4</v>
          </cell>
          <cell r="E80">
            <v>9710.1</v>
          </cell>
          <cell r="F80">
            <v>9566.4</v>
          </cell>
          <cell r="G80">
            <v>9740.2999999999993</v>
          </cell>
          <cell r="H80">
            <v>10018.9</v>
          </cell>
          <cell r="I80">
            <v>9077.4</v>
          </cell>
          <cell r="J80">
            <v>8589.9</v>
          </cell>
          <cell r="K80">
            <v>8924.5</v>
          </cell>
          <cell r="L80">
            <v>9133.7000000000007</v>
          </cell>
          <cell r="M80">
            <v>9626.1</v>
          </cell>
          <cell r="N80">
            <v>10018.6</v>
          </cell>
          <cell r="O80">
            <v>10509.8</v>
          </cell>
          <cell r="P80">
            <v>10959.3</v>
          </cell>
          <cell r="Q80" t="str">
            <v>11503.2 f</v>
          </cell>
          <cell r="R80" t="str">
            <v>12132.1 f</v>
          </cell>
          <cell r="S80" t="e">
            <v>#DIV/0!</v>
          </cell>
        </row>
        <row r="81">
          <cell r="A81" t="str">
            <v>CY Cyprus</v>
          </cell>
          <cell r="C81">
            <v>5413.1</v>
          </cell>
          <cell r="D81">
            <v>5453.2</v>
          </cell>
          <cell r="E81">
            <v>5981.4</v>
          </cell>
          <cell r="F81">
            <v>6023.3</v>
          </cell>
          <cell r="G81">
            <v>6378.6</v>
          </cell>
          <cell r="H81">
            <v>6794.9</v>
          </cell>
          <cell r="I81">
            <v>6923.9</v>
          </cell>
          <cell r="J81">
            <v>7083.1</v>
          </cell>
          <cell r="K81">
            <v>7422.5</v>
          </cell>
          <cell r="L81">
            <v>7773.1</v>
          </cell>
          <cell r="M81">
            <v>8160.7</v>
          </cell>
          <cell r="N81">
            <v>8486.4</v>
          </cell>
          <cell r="O81">
            <v>8655.7000000000007</v>
          </cell>
          <cell r="P81">
            <v>8829</v>
          </cell>
          <cell r="Q81" t="str">
            <v>9125.4 f</v>
          </cell>
          <cell r="R81" t="str">
            <v>9500.0 f</v>
          </cell>
          <cell r="S81">
            <v>0.56775230459440973</v>
          </cell>
        </row>
        <row r="82">
          <cell r="A82" t="str">
            <v>CZ Czech Republic</v>
          </cell>
          <cell r="C82">
            <v>41773.777999999998</v>
          </cell>
          <cell r="D82">
            <v>36921.777999999998</v>
          </cell>
          <cell r="E82">
            <v>36734.752999999997</v>
          </cell>
          <cell r="F82">
            <v>36757.493999999999</v>
          </cell>
          <cell r="G82">
            <v>37573.322999999997</v>
          </cell>
          <cell r="H82">
            <v>39804.271000000001</v>
          </cell>
          <cell r="I82">
            <v>41513.430999999997</v>
          </cell>
          <cell r="J82">
            <v>41195.786</v>
          </cell>
          <cell r="K82">
            <v>40766.14</v>
          </cell>
          <cell r="L82">
            <v>40957</v>
          </cell>
          <cell r="M82">
            <v>42289.8</v>
          </cell>
          <cell r="N82">
            <v>43596.6</v>
          </cell>
          <cell r="O82">
            <v>44449.599999999999</v>
          </cell>
          <cell r="P82">
            <v>45745.4</v>
          </cell>
          <cell r="Q82" t="str">
            <v>47079.0 f</v>
          </cell>
          <cell r="R82" t="str">
            <v>48673.9 f</v>
          </cell>
          <cell r="S82">
            <v>4.3635555299786466E-2</v>
          </cell>
        </row>
        <row r="83">
          <cell r="A83" t="str">
            <v>EE Estonia</v>
          </cell>
          <cell r="C83">
            <v>0</v>
          </cell>
          <cell r="D83">
            <v>0</v>
          </cell>
          <cell r="E83">
            <v>0</v>
          </cell>
          <cell r="F83">
            <v>2793.8</v>
          </cell>
          <cell r="G83">
            <v>2749</v>
          </cell>
          <cell r="H83">
            <v>2873.8</v>
          </cell>
          <cell r="I83">
            <v>3003.5</v>
          </cell>
          <cell r="J83">
            <v>3319.6</v>
          </cell>
          <cell r="K83">
            <v>3492.4</v>
          </cell>
          <cell r="L83">
            <v>3489.7</v>
          </cell>
          <cell r="M83">
            <v>3762.1</v>
          </cell>
          <cell r="N83">
            <v>4002.6</v>
          </cell>
          <cell r="O83">
            <v>4292.6000000000004</v>
          </cell>
          <cell r="P83">
            <v>4513.3999999999996</v>
          </cell>
          <cell r="Q83" t="str">
            <v>4755.2 f</v>
          </cell>
          <cell r="R83" t="str">
            <v>5037.8 f</v>
          </cell>
          <cell r="S83" t="e">
            <v>#DIV/0!</v>
          </cell>
        </row>
        <row r="84">
          <cell r="A84" t="str">
            <v>HU Hungary</v>
          </cell>
          <cell r="C84">
            <v>0</v>
          </cell>
          <cell r="D84">
            <v>33568.5</v>
          </cell>
          <cell r="E84">
            <v>32864.199999999997</v>
          </cell>
          <cell r="F84">
            <v>32667</v>
          </cell>
          <cell r="G84">
            <v>33614.400000000001</v>
          </cell>
          <cell r="H84">
            <v>34118.6</v>
          </cell>
          <cell r="I84">
            <v>34568.9</v>
          </cell>
          <cell r="J84">
            <v>36147.4</v>
          </cell>
          <cell r="K84">
            <v>37904.199999999997</v>
          </cell>
          <cell r="L84">
            <v>39478.6</v>
          </cell>
          <cell r="M84">
            <v>41533.1</v>
          </cell>
          <cell r="N84">
            <v>43131.9</v>
          </cell>
          <cell r="O84">
            <v>44641</v>
          </cell>
          <cell r="P84">
            <v>45952.4</v>
          </cell>
          <cell r="Q84" t="str">
            <v>47437.8 f</v>
          </cell>
          <cell r="R84" t="str">
            <v>49054.5 f</v>
          </cell>
          <cell r="S84" t="e">
            <v>#DIV/0!</v>
          </cell>
        </row>
        <row r="85">
          <cell r="A85" t="str">
            <v>LT Lithuania</v>
          </cell>
          <cell r="C85">
            <v>8427</v>
          </cell>
          <cell r="D85">
            <v>7948.6</v>
          </cell>
          <cell r="E85">
            <v>6258.9</v>
          </cell>
          <cell r="F85">
            <v>5243.2</v>
          </cell>
          <cell r="G85">
            <v>4731.1000000000004</v>
          </cell>
          <cell r="H85">
            <v>4886.8</v>
          </cell>
          <cell r="I85">
            <v>5115.3999999999996</v>
          </cell>
          <cell r="J85">
            <v>5473.8</v>
          </cell>
          <cell r="K85">
            <v>5872.3</v>
          </cell>
          <cell r="L85">
            <v>5772.7</v>
          </cell>
          <cell r="M85">
            <v>5998.9</v>
          </cell>
          <cell r="N85">
            <v>6381.4</v>
          </cell>
          <cell r="O85">
            <v>6812.6</v>
          </cell>
          <cell r="P85">
            <v>7423.2</v>
          </cell>
          <cell r="Q85" t="str">
            <v>7936.9 f</v>
          </cell>
          <cell r="R85" t="str">
            <v>8456.9 f</v>
          </cell>
          <cell r="S85">
            <v>-0.2427435623590839</v>
          </cell>
        </row>
        <row r="86">
          <cell r="A86" t="str">
            <v>LV Latvia</v>
          </cell>
          <cell r="C86">
            <v>0</v>
          </cell>
          <cell r="D86">
            <v>0</v>
          </cell>
          <cell r="E86">
            <v>0</v>
          </cell>
          <cell r="F86">
            <v>0</v>
          </cell>
          <cell r="G86">
            <v>0</v>
          </cell>
          <cell r="H86">
            <v>3741.8</v>
          </cell>
          <cell r="I86">
            <v>3883.6</v>
          </cell>
          <cell r="J86">
            <v>4205.3</v>
          </cell>
          <cell r="K86">
            <v>4403.8999999999996</v>
          </cell>
          <cell r="L86">
            <v>4548.7</v>
          </cell>
          <cell r="M86">
            <v>4862.2</v>
          </cell>
          <cell r="N86">
            <v>5251.6</v>
          </cell>
          <cell r="O86">
            <v>5590.1</v>
          </cell>
          <cell r="P86">
            <v>6006.9</v>
          </cell>
          <cell r="Q86" t="str">
            <v>6381.2 f</v>
          </cell>
          <cell r="R86" t="str">
            <v>6774.2 f</v>
          </cell>
          <cell r="S86" t="e">
            <v>#DIV/0!</v>
          </cell>
        </row>
        <row r="87">
          <cell r="A87" t="str">
            <v>MT Malta</v>
          </cell>
          <cell r="C87">
            <v>0</v>
          </cell>
          <cell r="D87">
            <v>0</v>
          </cell>
          <cell r="E87">
            <v>0</v>
          </cell>
          <cell r="F87">
            <v>0</v>
          </cell>
          <cell r="G87">
            <v>0</v>
          </cell>
          <cell r="H87">
            <v>0</v>
          </cell>
          <cell r="I87">
            <v>0</v>
          </cell>
          <cell r="J87">
            <v>0</v>
          </cell>
          <cell r="K87">
            <v>0</v>
          </cell>
          <cell r="L87">
            <v>2913.2</v>
          </cell>
          <cell r="M87">
            <v>3100</v>
          </cell>
          <cell r="N87">
            <v>3063.9</v>
          </cell>
          <cell r="O87">
            <v>3116.7</v>
          </cell>
          <cell r="P87" t="str">
            <v>3128.9 f</v>
          </cell>
          <cell r="Q87" t="str">
            <v>3173.9 f</v>
          </cell>
          <cell r="R87" t="str">
            <v>3236.8 f</v>
          </cell>
          <cell r="S87" t="e">
            <v>#DIV/0!</v>
          </cell>
        </row>
        <row r="88">
          <cell r="A88" t="str">
            <v>PL Poland</v>
          </cell>
          <cell r="C88">
            <v>0</v>
          </cell>
          <cell r="D88">
            <v>0</v>
          </cell>
          <cell r="E88">
            <v>0</v>
          </cell>
          <cell r="F88">
            <v>0</v>
          </cell>
          <cell r="G88">
            <v>0</v>
          </cell>
          <cell r="H88">
            <v>103948.4</v>
          </cell>
          <cell r="I88">
            <v>110185.3</v>
          </cell>
          <cell r="J88">
            <v>117677.9</v>
          </cell>
          <cell r="K88">
            <v>123326.5</v>
          </cell>
          <cell r="L88">
            <v>128382.8</v>
          </cell>
          <cell r="M88">
            <v>133455.29999999999</v>
          </cell>
          <cell r="N88">
            <v>134811.9</v>
          </cell>
          <cell r="O88">
            <v>136658.9</v>
          </cell>
          <cell r="P88">
            <v>141807.4</v>
          </cell>
          <cell r="Q88" t="str">
            <v>148295.3 f</v>
          </cell>
          <cell r="R88" t="str">
            <v>155345.5 f</v>
          </cell>
          <cell r="S88" t="e">
            <v>#DIV/0!</v>
          </cell>
        </row>
        <row r="89">
          <cell r="A89" t="str">
            <v>RO Romania</v>
          </cell>
          <cell r="C89">
            <v>30215.868999999999</v>
          </cell>
          <cell r="D89">
            <v>26263.393</v>
          </cell>
          <cell r="E89">
            <v>23972.170999999998</v>
          </cell>
          <cell r="F89">
            <v>24336.79</v>
          </cell>
          <cell r="G89">
            <v>25294.351999999999</v>
          </cell>
          <cell r="H89">
            <v>27100.186000000002</v>
          </cell>
          <cell r="I89">
            <v>28170.118999999999</v>
          </cell>
          <cell r="J89">
            <v>26464.960999999999</v>
          </cell>
          <cell r="K89">
            <v>25190.004000000001</v>
          </cell>
          <cell r="L89">
            <v>24900.400000000001</v>
          </cell>
          <cell r="M89">
            <v>25435.5</v>
          </cell>
          <cell r="N89">
            <v>26896.7</v>
          </cell>
          <cell r="O89">
            <v>28229</v>
          </cell>
          <cell r="P89">
            <v>29598.3</v>
          </cell>
          <cell r="Q89" t="str">
            <v>31120.5 f</v>
          </cell>
          <cell r="R89" t="str">
            <v>32780.9 f</v>
          </cell>
          <cell r="S89">
            <v>-0.10984853687312446</v>
          </cell>
        </row>
        <row r="90">
          <cell r="A90" t="str">
            <v>SI Slovenia</v>
          </cell>
          <cell r="C90">
            <v>14768.2</v>
          </cell>
          <cell r="D90">
            <v>13453.8</v>
          </cell>
          <cell r="E90">
            <v>12718.8</v>
          </cell>
          <cell r="F90">
            <v>13080.4</v>
          </cell>
          <cell r="G90">
            <v>13777.3</v>
          </cell>
          <cell r="H90">
            <v>15319.3</v>
          </cell>
          <cell r="I90">
            <v>15877.4</v>
          </cell>
          <cell r="J90">
            <v>16633.400000000001</v>
          </cell>
          <cell r="K90">
            <v>17226.2</v>
          </cell>
          <cell r="L90">
            <v>18183</v>
          </cell>
          <cell r="M90">
            <v>18890.599999999999</v>
          </cell>
          <cell r="N90">
            <v>19396.599999999999</v>
          </cell>
          <cell r="O90">
            <v>20061.900000000001</v>
          </cell>
          <cell r="P90">
            <v>20516.400000000001</v>
          </cell>
          <cell r="Q90" t="str">
            <v>21172.6 f</v>
          </cell>
          <cell r="R90" t="str">
            <v>21925.9 f</v>
          </cell>
          <cell r="S90">
            <v>0.31340312292628747</v>
          </cell>
        </row>
        <row r="91">
          <cell r="A91" t="str">
            <v>SK Slovak Republic</v>
          </cell>
          <cell r="C91">
            <v>0</v>
          </cell>
          <cell r="D91">
            <v>0</v>
          </cell>
          <cell r="E91">
            <v>12311.9</v>
          </cell>
          <cell r="F91">
            <v>13195.7</v>
          </cell>
          <cell r="G91">
            <v>14014.5</v>
          </cell>
          <cell r="H91">
            <v>14833.5</v>
          </cell>
          <cell r="I91">
            <v>15745.2</v>
          </cell>
          <cell r="J91">
            <v>16471.2</v>
          </cell>
          <cell r="K91">
            <v>17164.8</v>
          </cell>
          <cell r="L91">
            <v>17417.2</v>
          </cell>
          <cell r="M91">
            <v>17771.7</v>
          </cell>
          <cell r="N91">
            <v>18444.5</v>
          </cell>
          <cell r="O91">
            <v>19256.099999999999</v>
          </cell>
          <cell r="P91">
            <v>20066.3</v>
          </cell>
          <cell r="Q91" t="str">
            <v>20875.5 f</v>
          </cell>
          <cell r="R91" t="str">
            <v>21722.4 f</v>
          </cell>
          <cell r="S91" t="e">
            <v>#DIV/0!</v>
          </cell>
        </row>
        <row r="92">
          <cell r="A92" t="str">
            <v>TR Turkey</v>
          </cell>
          <cell r="C92">
            <v>110624.3</v>
          </cell>
          <cell r="D92">
            <v>111649.2</v>
          </cell>
          <cell r="E92">
            <v>118330.6</v>
          </cell>
          <cell r="F92">
            <v>127846.8</v>
          </cell>
          <cell r="G92">
            <v>120871.9</v>
          </cell>
          <cell r="H92">
            <v>129564.1</v>
          </cell>
          <cell r="I92">
            <v>138640.5</v>
          </cell>
          <cell r="J92">
            <v>149078.39999999999</v>
          </cell>
          <cell r="K92">
            <v>153687.70000000001</v>
          </cell>
          <cell r="L92">
            <v>146450.70000000001</v>
          </cell>
          <cell r="M92">
            <v>157229</v>
          </cell>
          <cell r="N92">
            <v>145444</v>
          </cell>
          <cell r="O92">
            <v>156994.6</v>
          </cell>
          <cell r="P92">
            <v>166091.70000000001</v>
          </cell>
          <cell r="Q92" t="str">
            <v>173784.2 f</v>
          </cell>
          <cell r="R92" t="str">
            <v>182535.8 f</v>
          </cell>
          <cell r="S92">
            <v>0.31475634196103375</v>
          </cell>
        </row>
      </sheetData>
      <sheetData sheetId="15" refreshError="1"/>
      <sheetData sheetId="16" refreshError="1"/>
      <sheetData sheetId="1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index of GIEC, GDP, T (2)"/>
      <sheetName val="Chart annual growth rates 95-02"/>
      <sheetName val="Chart index of GIEC, GDP, TECI"/>
      <sheetName val="Indices"/>
      <sheetName val="Data for Graphs"/>
      <sheetName val="Total energy intensity"/>
      <sheetName val="GDP at current prices"/>
      <sheetName val="GDP at 1995 prices"/>
      <sheetName val="GIEC"/>
      <sheetName val="GDP at 2000 prices"/>
      <sheetName val="Total energy intensity proj"/>
      <sheetName val="GIEC Projections"/>
      <sheetName val="GDP projections (2000 prices)"/>
      <sheetName val="GDP projections (1995 prices)"/>
      <sheetName val="New Cronos"/>
      <sheetName val="a_gdp_c current prices"/>
      <sheetName val="a_gdp_c constant prices"/>
      <sheetName val="ES 100a All products 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
          <cell r="A1" t="str">
            <v>INDIC_EN</v>
          </cell>
          <cell r="B1" t="str">
            <v>100900 Gross inland consumption</v>
          </cell>
        </row>
        <row r="2">
          <cell r="A2" t="str">
            <v>UNIT</v>
          </cell>
          <cell r="B2" t="str">
            <v>1000TOE Thousands tons of oil equivalent (TOE)</v>
          </cell>
        </row>
        <row r="3">
          <cell r="A3" t="str">
            <v>PRODUCT</v>
          </cell>
          <cell r="B3" t="str">
            <v>0000 All Products</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row>
        <row r="5">
          <cell r="B5" t="str">
            <v>TIME</v>
          </cell>
          <cell r="C5" t="str">
            <v>1990A00</v>
          </cell>
          <cell r="D5" t="str">
            <v>1991A00</v>
          </cell>
          <cell r="E5" t="str">
            <v>1992A00</v>
          </cell>
          <cell r="F5" t="str">
            <v>1993A00</v>
          </cell>
          <cell r="G5" t="str">
            <v>1994A00</v>
          </cell>
          <cell r="H5" t="str">
            <v>1995A00</v>
          </cell>
          <cell r="I5" t="str">
            <v>1996A00</v>
          </cell>
          <cell r="J5" t="str">
            <v>1997A00</v>
          </cell>
          <cell r="K5" t="str">
            <v>1998A00</v>
          </cell>
          <cell r="L5" t="str">
            <v>1999A00</v>
          </cell>
          <cell r="M5" t="str">
            <v>2000A00</v>
          </cell>
          <cell r="N5" t="str">
            <v>2001A00</v>
          </cell>
        </row>
        <row r="6">
          <cell r="A6" t="str">
            <v>GEO</v>
          </cell>
        </row>
        <row r="7">
          <cell r="A7" t="str">
            <v>eu25 European Union (25 countries)</v>
          </cell>
          <cell r="C7">
            <v>1553010</v>
          </cell>
          <cell r="D7">
            <v>1571383</v>
          </cell>
          <cell r="E7">
            <v>1549468</v>
          </cell>
          <cell r="F7">
            <v>1545865</v>
          </cell>
          <cell r="G7">
            <v>1538603</v>
          </cell>
          <cell r="H7">
            <v>1571440</v>
          </cell>
          <cell r="I7">
            <v>1630897</v>
          </cell>
          <cell r="J7">
            <v>1619822</v>
          </cell>
          <cell r="K7">
            <v>1642566</v>
          </cell>
          <cell r="L7">
            <v>1637145</v>
          </cell>
          <cell r="M7">
            <v>1652151</v>
          </cell>
          <cell r="N7">
            <v>1686830</v>
          </cell>
          <cell r="O7">
            <v>1676885</v>
          </cell>
        </row>
        <row r="8">
          <cell r="A8" t="str">
            <v>eu15 European Union (15 countries)</v>
          </cell>
          <cell r="C8">
            <v>1318765</v>
          </cell>
          <cell r="D8">
            <v>1344838</v>
          </cell>
          <cell r="E8">
            <v>1335864</v>
          </cell>
          <cell r="F8">
            <v>1334677</v>
          </cell>
          <cell r="G8">
            <v>1334813</v>
          </cell>
          <cell r="H8">
            <v>1362830</v>
          </cell>
          <cell r="I8">
            <v>1412708</v>
          </cell>
          <cell r="J8">
            <v>1405769</v>
          </cell>
          <cell r="K8">
            <v>1435456</v>
          </cell>
          <cell r="L8">
            <v>1438090</v>
          </cell>
          <cell r="M8">
            <v>1455277</v>
          </cell>
          <cell r="N8">
            <v>1484317</v>
          </cell>
          <cell r="O8">
            <v>1475390</v>
          </cell>
        </row>
        <row r="9">
          <cell r="A9" t="str">
            <v>nms10 New Member States (CZ, EE, CY, LV, LT, HU, MT, PL, SI, SK)</v>
          </cell>
          <cell r="C9">
            <v>234246</v>
          </cell>
          <cell r="D9">
            <v>226545</v>
          </cell>
          <cell r="E9">
            <v>213605</v>
          </cell>
          <cell r="F9">
            <v>211188</v>
          </cell>
          <cell r="G9">
            <v>203790</v>
          </cell>
          <cell r="H9">
            <v>208610</v>
          </cell>
          <cell r="I9">
            <v>218189</v>
          </cell>
          <cell r="J9">
            <v>214053</v>
          </cell>
          <cell r="K9">
            <v>207110</v>
          </cell>
          <cell r="L9">
            <v>199055</v>
          </cell>
          <cell r="M9">
            <v>196873</v>
          </cell>
          <cell r="N9">
            <v>202513</v>
          </cell>
          <cell r="O9">
            <v>201495</v>
          </cell>
        </row>
        <row r="10">
          <cell r="A10" t="str">
            <v>eurozone Euro-zone (EUR-11 up to 31.12.2000 / EUR-12 from 1.1.2001)</v>
          </cell>
          <cell r="C10">
            <v>1019783</v>
          </cell>
          <cell r="D10">
            <v>1038006</v>
          </cell>
          <cell r="E10">
            <v>1031586</v>
          </cell>
          <cell r="F10">
            <v>1027386</v>
          </cell>
          <cell r="G10">
            <v>1022242</v>
          </cell>
          <cell r="H10">
            <v>1049870</v>
          </cell>
          <cell r="I10">
            <v>1084597</v>
          </cell>
          <cell r="J10">
            <v>1085912</v>
          </cell>
          <cell r="K10">
            <v>1106598</v>
          </cell>
          <cell r="L10">
            <v>1111588</v>
          </cell>
          <cell r="M10">
            <v>1129256</v>
          </cell>
          <cell r="N10">
            <v>1180689</v>
          </cell>
          <cell r="O10">
            <v>1179947</v>
          </cell>
        </row>
        <row r="11">
          <cell r="A11" t="str">
            <v>eurozone12 Euro-zone (EUR-11 plus GR up to 31.12.2000 / EUR-12 from 1.1.2001)</v>
          </cell>
          <cell r="C11">
            <v>1042028</v>
          </cell>
          <cell r="D11">
            <v>1060420</v>
          </cell>
          <cell r="E11">
            <v>1054627</v>
          </cell>
          <cell r="F11">
            <v>1049992</v>
          </cell>
          <cell r="G11">
            <v>1045848</v>
          </cell>
          <cell r="H11">
            <v>1074007</v>
          </cell>
          <cell r="I11">
            <v>1110002</v>
          </cell>
          <cell r="J11">
            <v>1111497</v>
          </cell>
          <cell r="K11">
            <v>1133473</v>
          </cell>
          <cell r="L11">
            <v>1138347</v>
          </cell>
          <cell r="M11">
            <v>1157331</v>
          </cell>
          <cell r="N11">
            <v>1180689</v>
          </cell>
          <cell r="O11">
            <v>1179947</v>
          </cell>
        </row>
        <row r="12">
          <cell r="A12" t="str">
            <v>BE Belgium</v>
          </cell>
          <cell r="C12">
            <v>47257</v>
          </cell>
          <cell r="D12">
            <v>49493</v>
          </cell>
          <cell r="E12">
            <v>50259</v>
          </cell>
          <cell r="F12">
            <v>48887</v>
          </cell>
          <cell r="G12">
            <v>49758</v>
          </cell>
          <cell r="H12">
            <v>50459</v>
          </cell>
          <cell r="I12">
            <v>53981</v>
          </cell>
          <cell r="J12">
            <v>55120</v>
          </cell>
          <cell r="K12">
            <v>56210</v>
          </cell>
          <cell r="L12">
            <v>56876</v>
          </cell>
          <cell r="M12">
            <v>57168</v>
          </cell>
          <cell r="N12">
            <v>55617</v>
          </cell>
          <cell r="O12">
            <v>52570</v>
          </cell>
        </row>
        <row r="13">
          <cell r="A13" t="str">
            <v>DK Denmark</v>
          </cell>
          <cell r="C13">
            <v>18537</v>
          </cell>
          <cell r="D13">
            <v>20366</v>
          </cell>
          <cell r="E13">
            <v>19514</v>
          </cell>
          <cell r="F13">
            <v>20225</v>
          </cell>
          <cell r="G13">
            <v>20448</v>
          </cell>
          <cell r="H13">
            <v>20441</v>
          </cell>
          <cell r="I13">
            <v>22881</v>
          </cell>
          <cell r="J13">
            <v>21308</v>
          </cell>
          <cell r="K13">
            <v>20980</v>
          </cell>
          <cell r="L13">
            <v>20215</v>
          </cell>
          <cell r="M13">
            <v>19666</v>
          </cell>
          <cell r="N13">
            <v>20213</v>
          </cell>
          <cell r="O13">
            <v>19839</v>
          </cell>
        </row>
        <row r="14">
          <cell r="A14" t="str">
            <v>DE Germany (including ex-GDR from 1991)</v>
          </cell>
          <cell r="C14">
            <v>356084</v>
          </cell>
          <cell r="D14">
            <v>347151</v>
          </cell>
          <cell r="E14">
            <v>340438</v>
          </cell>
          <cell r="F14">
            <v>339059</v>
          </cell>
          <cell r="G14">
            <v>336045</v>
          </cell>
          <cell r="H14">
            <v>337142</v>
          </cell>
          <cell r="I14">
            <v>348921</v>
          </cell>
          <cell r="J14">
            <v>345465</v>
          </cell>
          <cell r="K14">
            <v>344484</v>
          </cell>
          <cell r="L14">
            <v>338421</v>
          </cell>
          <cell r="M14">
            <v>340225</v>
          </cell>
          <cell r="N14">
            <v>350118</v>
          </cell>
          <cell r="O14">
            <v>343671</v>
          </cell>
        </row>
        <row r="15">
          <cell r="A15" t="str">
            <v>GR Greece</v>
          </cell>
          <cell r="C15">
            <v>22245</v>
          </cell>
          <cell r="D15">
            <v>22414</v>
          </cell>
          <cell r="E15">
            <v>23040</v>
          </cell>
          <cell r="F15">
            <v>22605</v>
          </cell>
          <cell r="G15">
            <v>23606</v>
          </cell>
          <cell r="H15">
            <v>24137</v>
          </cell>
          <cell r="I15">
            <v>25405</v>
          </cell>
          <cell r="J15">
            <v>25585</v>
          </cell>
          <cell r="K15">
            <v>26875</v>
          </cell>
          <cell r="L15">
            <v>26759</v>
          </cell>
          <cell r="M15">
            <v>28076</v>
          </cell>
          <cell r="N15">
            <v>28937</v>
          </cell>
          <cell r="O15">
            <v>29736</v>
          </cell>
        </row>
        <row r="16">
          <cell r="A16" t="str">
            <v>ES Spain</v>
          </cell>
          <cell r="C16">
            <v>89401</v>
          </cell>
          <cell r="D16">
            <v>94160</v>
          </cell>
          <cell r="E16">
            <v>95158</v>
          </cell>
          <cell r="F16">
            <v>91395</v>
          </cell>
          <cell r="G16">
            <v>97110</v>
          </cell>
          <cell r="H16">
            <v>102207</v>
          </cell>
          <cell r="I16">
            <v>100825</v>
          </cell>
          <cell r="J16">
            <v>106054</v>
          </cell>
          <cell r="K16">
            <v>111099</v>
          </cell>
          <cell r="L16">
            <v>117567</v>
          </cell>
          <cell r="M16">
            <v>122754</v>
          </cell>
          <cell r="N16">
            <v>126188</v>
          </cell>
          <cell r="O16">
            <v>129887</v>
          </cell>
        </row>
        <row r="17">
          <cell r="A17" t="str">
            <v>FR France</v>
          </cell>
          <cell r="C17">
            <v>223122</v>
          </cell>
          <cell r="D17">
            <v>235643</v>
          </cell>
          <cell r="E17">
            <v>232811</v>
          </cell>
          <cell r="F17">
            <v>235778</v>
          </cell>
          <cell r="G17">
            <v>226528</v>
          </cell>
          <cell r="H17">
            <v>235628</v>
          </cell>
          <cell r="I17">
            <v>249168</v>
          </cell>
          <cell r="J17">
            <v>243209</v>
          </cell>
          <cell r="K17">
            <v>250776</v>
          </cell>
          <cell r="L17">
            <v>250811</v>
          </cell>
          <cell r="M17">
            <v>258055</v>
          </cell>
          <cell r="N17">
            <v>261697</v>
          </cell>
          <cell r="O17">
            <v>261391</v>
          </cell>
        </row>
        <row r="18">
          <cell r="A18" t="str">
            <v>IE Ireland</v>
          </cell>
          <cell r="C18">
            <v>10343</v>
          </cell>
          <cell r="D18">
            <v>10263</v>
          </cell>
          <cell r="E18">
            <v>10185</v>
          </cell>
          <cell r="F18">
            <v>10459</v>
          </cell>
          <cell r="G18">
            <v>10946</v>
          </cell>
          <cell r="H18">
            <v>11027</v>
          </cell>
          <cell r="I18">
            <v>11722</v>
          </cell>
          <cell r="J18">
            <v>12247</v>
          </cell>
          <cell r="K18">
            <v>13041</v>
          </cell>
          <cell r="L18">
            <v>13804</v>
          </cell>
          <cell r="M18">
            <v>14242</v>
          </cell>
          <cell r="N18">
            <v>14806</v>
          </cell>
          <cell r="O18">
            <v>15156</v>
          </cell>
        </row>
        <row r="19">
          <cell r="A19" t="str">
            <v>IT Italy</v>
          </cell>
          <cell r="C19">
            <v>153076</v>
          </cell>
          <cell r="D19">
            <v>155194</v>
          </cell>
          <cell r="E19">
            <v>157349</v>
          </cell>
          <cell r="F19">
            <v>154734</v>
          </cell>
          <cell r="G19">
            <v>152679</v>
          </cell>
          <cell r="H19">
            <v>161499</v>
          </cell>
          <cell r="I19">
            <v>161290</v>
          </cell>
          <cell r="J19">
            <v>163539</v>
          </cell>
          <cell r="K19">
            <v>168534</v>
          </cell>
          <cell r="L19">
            <v>170914</v>
          </cell>
          <cell r="M19">
            <v>172478</v>
          </cell>
          <cell r="N19">
            <v>172713</v>
          </cell>
          <cell r="O19">
            <v>173550</v>
          </cell>
        </row>
        <row r="20">
          <cell r="A20" t="str">
            <v>lu Luxembourg (Grand-Duché)</v>
          </cell>
          <cell r="C20">
            <v>3551</v>
          </cell>
          <cell r="D20">
            <v>3773</v>
          </cell>
          <cell r="E20">
            <v>3790</v>
          </cell>
          <cell r="F20">
            <v>3843</v>
          </cell>
          <cell r="G20">
            <v>3755</v>
          </cell>
          <cell r="H20">
            <v>3335</v>
          </cell>
          <cell r="I20">
            <v>3401</v>
          </cell>
          <cell r="J20">
            <v>3351</v>
          </cell>
          <cell r="K20">
            <v>3274</v>
          </cell>
          <cell r="L20">
            <v>3440</v>
          </cell>
          <cell r="M20">
            <v>3628</v>
          </cell>
          <cell r="N20">
            <v>3765</v>
          </cell>
          <cell r="O20">
            <v>3979</v>
          </cell>
        </row>
        <row r="21">
          <cell r="A21" t="str">
            <v>NL Netherlands</v>
          </cell>
          <cell r="C21">
            <v>66841</v>
          </cell>
          <cell r="D21">
            <v>69936</v>
          </cell>
          <cell r="E21">
            <v>70067</v>
          </cell>
          <cell r="F21">
            <v>70785</v>
          </cell>
          <cell r="G21">
            <v>70609</v>
          </cell>
          <cell r="H21">
            <v>73355</v>
          </cell>
          <cell r="I21">
            <v>76254</v>
          </cell>
          <cell r="J21">
            <v>75127</v>
          </cell>
          <cell r="K21">
            <v>75006</v>
          </cell>
          <cell r="L21">
            <v>74475</v>
          </cell>
          <cell r="M21">
            <v>75655</v>
          </cell>
          <cell r="N21">
            <v>77587</v>
          </cell>
          <cell r="O21">
            <v>78195</v>
          </cell>
        </row>
        <row r="22">
          <cell r="A22" t="str">
            <v>AT Austria</v>
          </cell>
          <cell r="C22">
            <v>24517</v>
          </cell>
          <cell r="D22">
            <v>26214</v>
          </cell>
          <cell r="E22">
            <v>25277</v>
          </cell>
          <cell r="F22">
            <v>25598</v>
          </cell>
          <cell r="G22">
            <v>25663</v>
          </cell>
          <cell r="H22">
            <v>26774</v>
          </cell>
          <cell r="I22">
            <v>28314</v>
          </cell>
          <cell r="J22">
            <v>28296</v>
          </cell>
          <cell r="K22">
            <v>28699</v>
          </cell>
          <cell r="L22">
            <v>28581</v>
          </cell>
          <cell r="M22">
            <v>28433</v>
          </cell>
          <cell r="N22">
            <v>31179</v>
          </cell>
          <cell r="O22">
            <v>30733</v>
          </cell>
        </row>
        <row r="23">
          <cell r="A23" t="str">
            <v>PT Portugal</v>
          </cell>
          <cell r="C23">
            <v>16890</v>
          </cell>
          <cell r="D23">
            <v>17172</v>
          </cell>
          <cell r="E23">
            <v>18344</v>
          </cell>
          <cell r="F23">
            <v>17988</v>
          </cell>
          <cell r="G23">
            <v>18584</v>
          </cell>
          <cell r="H23">
            <v>19611</v>
          </cell>
          <cell r="I23">
            <v>19560</v>
          </cell>
          <cell r="J23">
            <v>20744</v>
          </cell>
          <cell r="K23">
            <v>22246</v>
          </cell>
          <cell r="L23">
            <v>23892</v>
          </cell>
          <cell r="M23">
            <v>24108</v>
          </cell>
          <cell r="N23">
            <v>24760</v>
          </cell>
          <cell r="O23">
            <v>25942</v>
          </cell>
        </row>
        <row r="24">
          <cell r="A24" t="str">
            <v>FI Finland</v>
          </cell>
          <cell r="C24">
            <v>28701</v>
          </cell>
          <cell r="D24">
            <v>29007</v>
          </cell>
          <cell r="E24">
            <v>27909</v>
          </cell>
          <cell r="F24">
            <v>28860</v>
          </cell>
          <cell r="G24">
            <v>30565</v>
          </cell>
          <cell r="H24">
            <v>28834</v>
          </cell>
          <cell r="I24">
            <v>31160</v>
          </cell>
          <cell r="J24">
            <v>32760</v>
          </cell>
          <cell r="K24">
            <v>33229</v>
          </cell>
          <cell r="L24">
            <v>32807</v>
          </cell>
          <cell r="M24">
            <v>32508</v>
          </cell>
          <cell r="N24">
            <v>33322</v>
          </cell>
          <cell r="O24">
            <v>35136</v>
          </cell>
        </row>
        <row r="25">
          <cell r="A25" t="str">
            <v>SE Sweden</v>
          </cell>
          <cell r="C25">
            <v>47118</v>
          </cell>
          <cell r="D25">
            <v>48741</v>
          </cell>
          <cell r="E25">
            <v>46333</v>
          </cell>
          <cell r="F25">
            <v>46609</v>
          </cell>
          <cell r="G25">
            <v>49650</v>
          </cell>
          <cell r="H25">
            <v>50370</v>
          </cell>
          <cell r="I25">
            <v>51576</v>
          </cell>
          <cell r="J25">
            <v>50271</v>
          </cell>
          <cell r="K25">
            <v>50699</v>
          </cell>
          <cell r="L25">
            <v>50812</v>
          </cell>
          <cell r="M25">
            <v>47863</v>
          </cell>
          <cell r="N25">
            <v>51453</v>
          </cell>
          <cell r="O25">
            <v>51465</v>
          </cell>
        </row>
        <row r="26">
          <cell r="A26" t="str">
            <v>UK United Kingdom</v>
          </cell>
          <cell r="C26">
            <v>211082</v>
          </cell>
          <cell r="D26">
            <v>215311</v>
          </cell>
          <cell r="E26">
            <v>215390</v>
          </cell>
          <cell r="F26">
            <v>217851</v>
          </cell>
          <cell r="G26">
            <v>218866</v>
          </cell>
          <cell r="H26">
            <v>218011</v>
          </cell>
          <cell r="I26">
            <v>228248</v>
          </cell>
          <cell r="J26">
            <v>222693</v>
          </cell>
          <cell r="K26">
            <v>230304</v>
          </cell>
          <cell r="L26">
            <v>228717</v>
          </cell>
          <cell r="M26">
            <v>230416</v>
          </cell>
          <cell r="N26">
            <v>231962</v>
          </cell>
          <cell r="O26">
            <v>224140</v>
          </cell>
        </row>
        <row r="27">
          <cell r="A27" t="str">
            <v>eea18 European Economic Area (EEA) (EU-15 plus IS, LI, NO)</v>
          </cell>
          <cell r="C27">
            <v>1342546</v>
          </cell>
          <cell r="D27">
            <v>1368867</v>
          </cell>
          <cell r="E27">
            <v>1360360</v>
          </cell>
          <cell r="F27">
            <v>1360625</v>
          </cell>
          <cell r="G27">
            <v>1360469</v>
          </cell>
          <cell r="H27">
            <v>1388655</v>
          </cell>
          <cell r="I27">
            <v>1438388</v>
          </cell>
          <cell r="J27">
            <v>1432725</v>
          </cell>
          <cell r="K27">
            <v>1463658</v>
          </cell>
          <cell r="L27">
            <v>1467877</v>
          </cell>
          <cell r="M27">
            <v>1484578</v>
          </cell>
          <cell r="N27">
            <v>1514571</v>
          </cell>
          <cell r="O27">
            <v>1505059</v>
          </cell>
        </row>
        <row r="28">
          <cell r="A28" t="str">
            <v>IS Iceland</v>
          </cell>
          <cell r="C28">
            <v>2214</v>
          </cell>
          <cell r="D28">
            <v>2033</v>
          </cell>
          <cell r="E28">
            <v>2076</v>
          </cell>
          <cell r="F28">
            <v>2154</v>
          </cell>
          <cell r="G28">
            <v>2139</v>
          </cell>
          <cell r="H28">
            <v>2141</v>
          </cell>
          <cell r="I28">
            <v>2468</v>
          </cell>
          <cell r="J28">
            <v>2517</v>
          </cell>
          <cell r="K28">
            <v>2685</v>
          </cell>
          <cell r="L28">
            <v>3074</v>
          </cell>
          <cell r="M28">
            <v>3230</v>
          </cell>
          <cell r="N28">
            <v>3349</v>
          </cell>
          <cell r="O28">
            <v>3390</v>
          </cell>
        </row>
        <row r="29">
          <cell r="A29" t="str">
            <v>NO Norway</v>
          </cell>
          <cell r="C29">
            <v>21568</v>
          </cell>
          <cell r="D29">
            <v>21995</v>
          </cell>
          <cell r="E29">
            <v>22420</v>
          </cell>
          <cell r="F29">
            <v>23794</v>
          </cell>
          <cell r="G29">
            <v>23518</v>
          </cell>
          <cell r="H29">
            <v>23684</v>
          </cell>
          <cell r="I29">
            <v>23212</v>
          </cell>
          <cell r="J29">
            <v>24439</v>
          </cell>
          <cell r="K29">
            <v>25517</v>
          </cell>
          <cell r="L29">
            <v>26712</v>
          </cell>
          <cell r="M29">
            <v>26071</v>
          </cell>
          <cell r="N29">
            <v>26904</v>
          </cell>
          <cell r="O29">
            <v>26278</v>
          </cell>
        </row>
        <row r="30">
          <cell r="A30" t="str">
            <v>EU15 European Union (15 countries)</v>
          </cell>
          <cell r="C30">
            <v>1318765</v>
          </cell>
          <cell r="D30">
            <v>1344838</v>
          </cell>
          <cell r="E30">
            <v>1335864</v>
          </cell>
          <cell r="F30">
            <v>1334677</v>
          </cell>
          <cell r="G30">
            <v>1334813</v>
          </cell>
          <cell r="H30">
            <v>1362830</v>
          </cell>
          <cell r="I30">
            <v>1412708</v>
          </cell>
          <cell r="J30">
            <v>1405769</v>
          </cell>
          <cell r="K30">
            <v>1435456</v>
          </cell>
          <cell r="L30">
            <v>1438090</v>
          </cell>
          <cell r="M30">
            <v>1455277</v>
          </cell>
          <cell r="N30">
            <v>1484317</v>
          </cell>
          <cell r="O30">
            <v>1475390</v>
          </cell>
        </row>
        <row r="31">
          <cell r="A31" t="str">
            <v>BG Bulgaria</v>
          </cell>
          <cell r="C31">
            <v>27961</v>
          </cell>
          <cell r="D31">
            <v>22426</v>
          </cell>
          <cell r="E31">
            <v>20724</v>
          </cell>
          <cell r="F31">
            <v>22056</v>
          </cell>
          <cell r="G31">
            <v>21352</v>
          </cell>
          <cell r="H31">
            <v>23304</v>
          </cell>
          <cell r="I31">
            <v>23091</v>
          </cell>
          <cell r="J31">
            <v>20549</v>
          </cell>
          <cell r="K31">
            <v>20086</v>
          </cell>
          <cell r="L31">
            <v>18145</v>
          </cell>
          <cell r="M31">
            <v>18296</v>
          </cell>
          <cell r="N31">
            <v>19062</v>
          </cell>
          <cell r="O31">
            <v>18721</v>
          </cell>
        </row>
        <row r="32">
          <cell r="A32" t="str">
            <v>CY Cyprus</v>
          </cell>
          <cell r="C32">
            <v>1823</v>
          </cell>
          <cell r="D32">
            <v>1568</v>
          </cell>
          <cell r="E32">
            <v>1815</v>
          </cell>
          <cell r="F32">
            <v>1865</v>
          </cell>
          <cell r="G32">
            <v>2144</v>
          </cell>
          <cell r="H32">
            <v>1948</v>
          </cell>
          <cell r="I32">
            <v>2093</v>
          </cell>
          <cell r="J32">
            <v>2043</v>
          </cell>
          <cell r="K32">
            <v>2291</v>
          </cell>
          <cell r="L32">
            <v>2265</v>
          </cell>
          <cell r="M32">
            <v>2392</v>
          </cell>
          <cell r="N32">
            <v>2410</v>
          </cell>
          <cell r="O32">
            <v>2411</v>
          </cell>
        </row>
        <row r="33">
          <cell r="A33" t="str">
            <v>CZ Czech Republic</v>
          </cell>
          <cell r="C33">
            <v>47203</v>
          </cell>
          <cell r="D33">
            <v>42847</v>
          </cell>
          <cell r="E33">
            <v>43146</v>
          </cell>
          <cell r="F33">
            <v>41687</v>
          </cell>
          <cell r="G33">
            <v>40277</v>
          </cell>
          <cell r="H33">
            <v>40588</v>
          </cell>
          <cell r="I33">
            <v>41805</v>
          </cell>
          <cell r="J33">
            <v>42048</v>
          </cell>
          <cell r="K33">
            <v>40624</v>
          </cell>
          <cell r="L33">
            <v>37750</v>
          </cell>
          <cell r="M33">
            <v>40103</v>
          </cell>
          <cell r="N33">
            <v>40977</v>
          </cell>
          <cell r="O33">
            <v>40933</v>
          </cell>
        </row>
        <row r="34">
          <cell r="A34" t="str">
            <v>EE Estonia</v>
          </cell>
          <cell r="C34">
            <v>9883</v>
          </cell>
          <cell r="D34">
            <v>9201</v>
          </cell>
          <cell r="E34">
            <v>6841</v>
          </cell>
          <cell r="F34">
            <v>5349</v>
          </cell>
          <cell r="G34">
            <v>5542</v>
          </cell>
          <cell r="H34">
            <v>5280</v>
          </cell>
          <cell r="I34">
            <v>5602</v>
          </cell>
          <cell r="J34">
            <v>5513</v>
          </cell>
          <cell r="K34">
            <v>5224</v>
          </cell>
          <cell r="L34">
            <v>4881</v>
          </cell>
          <cell r="M34">
            <v>4572</v>
          </cell>
          <cell r="N34">
            <v>5097</v>
          </cell>
          <cell r="O34">
            <v>4963</v>
          </cell>
        </row>
        <row r="35">
          <cell r="A35" t="str">
            <v>HU Hungary</v>
          </cell>
          <cell r="C35">
            <v>28101</v>
          </cell>
          <cell r="D35">
            <v>26903</v>
          </cell>
          <cell r="E35">
            <v>24555</v>
          </cell>
          <cell r="F35">
            <v>24746</v>
          </cell>
          <cell r="G35">
            <v>24522</v>
          </cell>
          <cell r="H35">
            <v>25223</v>
          </cell>
          <cell r="I35">
            <v>25800</v>
          </cell>
          <cell r="J35">
            <v>25307</v>
          </cell>
          <cell r="K35">
            <v>25089</v>
          </cell>
          <cell r="L35">
            <v>25347</v>
          </cell>
          <cell r="M35">
            <v>24941</v>
          </cell>
          <cell r="N35">
            <v>25389</v>
          </cell>
          <cell r="O35">
            <v>25168</v>
          </cell>
        </row>
        <row r="36">
          <cell r="A36" t="str">
            <v>LT Lithuania</v>
          </cell>
          <cell r="C36">
            <v>16051</v>
          </cell>
          <cell r="D36">
            <v>16159</v>
          </cell>
          <cell r="E36">
            <v>10889</v>
          </cell>
          <cell r="F36">
            <v>8751</v>
          </cell>
          <cell r="G36">
            <v>7683</v>
          </cell>
          <cell r="H36">
            <v>8314</v>
          </cell>
          <cell r="I36">
            <v>8881</v>
          </cell>
          <cell r="J36">
            <v>8352</v>
          </cell>
          <cell r="K36">
            <v>9341</v>
          </cell>
          <cell r="L36">
            <v>7929</v>
          </cell>
          <cell r="M36">
            <v>7226</v>
          </cell>
          <cell r="N36">
            <v>8178</v>
          </cell>
          <cell r="O36">
            <v>8673</v>
          </cell>
        </row>
        <row r="37">
          <cell r="A37" t="str">
            <v>LV Latvia</v>
          </cell>
          <cell r="C37">
            <v>4108</v>
          </cell>
          <cell r="D37">
            <v>6702</v>
          </cell>
          <cell r="E37">
            <v>5510</v>
          </cell>
          <cell r="F37">
            <v>4498</v>
          </cell>
          <cell r="G37">
            <v>4177</v>
          </cell>
          <cell r="H37">
            <v>3718</v>
          </cell>
          <cell r="I37">
            <v>3575</v>
          </cell>
          <cell r="J37">
            <v>3332</v>
          </cell>
          <cell r="K37">
            <v>3261</v>
          </cell>
          <cell r="L37">
            <v>3824</v>
          </cell>
          <cell r="M37">
            <v>3676</v>
          </cell>
          <cell r="N37">
            <v>4288</v>
          </cell>
          <cell r="O37">
            <v>4244</v>
          </cell>
        </row>
        <row r="38">
          <cell r="A38" t="str">
            <v>MT Malta</v>
          </cell>
          <cell r="C38">
            <v>581</v>
          </cell>
          <cell r="D38">
            <v>603</v>
          </cell>
          <cell r="E38">
            <v>618</v>
          </cell>
          <cell r="F38">
            <v>745</v>
          </cell>
          <cell r="G38">
            <v>725</v>
          </cell>
          <cell r="H38">
            <v>795</v>
          </cell>
          <cell r="I38">
            <v>877</v>
          </cell>
          <cell r="J38">
            <v>927</v>
          </cell>
          <cell r="K38">
            <v>974</v>
          </cell>
          <cell r="L38">
            <v>968</v>
          </cell>
          <cell r="M38">
            <v>940</v>
          </cell>
          <cell r="N38">
            <v>823</v>
          </cell>
          <cell r="O38">
            <v>823</v>
          </cell>
        </row>
        <row r="39">
          <cell r="A39" t="str">
            <v>PL Poland</v>
          </cell>
          <cell r="C39">
            <v>100005</v>
          </cell>
          <cell r="D39">
            <v>98407</v>
          </cell>
          <cell r="E39">
            <v>97411</v>
          </cell>
          <cell r="F39">
            <v>101512</v>
          </cell>
          <cell r="G39">
            <v>96724</v>
          </cell>
          <cell r="H39">
            <v>99992</v>
          </cell>
          <cell r="I39">
            <v>107114</v>
          </cell>
          <cell r="J39">
            <v>103189</v>
          </cell>
          <cell r="K39">
            <v>97294</v>
          </cell>
          <cell r="L39">
            <v>93275</v>
          </cell>
          <cell r="M39">
            <v>90194</v>
          </cell>
          <cell r="N39">
            <v>90218</v>
          </cell>
          <cell r="O39">
            <v>88838</v>
          </cell>
        </row>
        <row r="40">
          <cell r="A40" t="str">
            <v>RO Romania</v>
          </cell>
          <cell r="C40">
            <v>61319</v>
          </cell>
          <cell r="D40">
            <v>50508</v>
          </cell>
          <cell r="E40">
            <v>45912</v>
          </cell>
          <cell r="F40">
            <v>44043</v>
          </cell>
          <cell r="G40">
            <v>41619</v>
          </cell>
          <cell r="H40">
            <v>45063</v>
          </cell>
          <cell r="I40">
            <v>48356</v>
          </cell>
          <cell r="J40">
            <v>43614</v>
          </cell>
          <cell r="K40">
            <v>39381</v>
          </cell>
          <cell r="L40">
            <v>35328</v>
          </cell>
          <cell r="M40">
            <v>37015</v>
          </cell>
          <cell r="N40">
            <v>36773</v>
          </cell>
          <cell r="O40">
            <v>35753</v>
          </cell>
        </row>
        <row r="41">
          <cell r="A41" t="str">
            <v>SI Slovenia</v>
          </cell>
          <cell r="C41">
            <v>5516</v>
          </cell>
          <cell r="D41">
            <v>5376</v>
          </cell>
          <cell r="E41">
            <v>5263</v>
          </cell>
          <cell r="F41">
            <v>5468</v>
          </cell>
          <cell r="G41">
            <v>5678</v>
          </cell>
          <cell r="H41">
            <v>6087</v>
          </cell>
          <cell r="I41">
            <v>6382</v>
          </cell>
          <cell r="J41">
            <v>6461</v>
          </cell>
          <cell r="K41">
            <v>6404</v>
          </cell>
          <cell r="L41">
            <v>6330</v>
          </cell>
          <cell r="M41">
            <v>6367</v>
          </cell>
          <cell r="N41">
            <v>6737</v>
          </cell>
          <cell r="O41">
            <v>6878</v>
          </cell>
        </row>
        <row r="42">
          <cell r="A42" t="str">
            <v>SK Slovak Republic</v>
          </cell>
          <cell r="C42">
            <v>20976</v>
          </cell>
          <cell r="D42">
            <v>18781</v>
          </cell>
          <cell r="E42">
            <v>17555</v>
          </cell>
          <cell r="F42">
            <v>16568</v>
          </cell>
          <cell r="G42">
            <v>16318</v>
          </cell>
          <cell r="H42">
            <v>16664</v>
          </cell>
          <cell r="I42">
            <v>16059</v>
          </cell>
          <cell r="J42">
            <v>16881</v>
          </cell>
          <cell r="K42">
            <v>16608</v>
          </cell>
          <cell r="L42">
            <v>16485</v>
          </cell>
          <cell r="M42">
            <v>16463</v>
          </cell>
          <cell r="N42">
            <v>18397</v>
          </cell>
          <cell r="O42">
            <v>18563</v>
          </cell>
        </row>
        <row r="43">
          <cell r="A43" t="str">
            <v>TR Turkey</v>
          </cell>
          <cell r="C43">
            <v>52281</v>
          </cell>
          <cell r="D43">
            <v>53125</v>
          </cell>
          <cell r="E43">
            <v>54670</v>
          </cell>
          <cell r="F43">
            <v>57851</v>
          </cell>
          <cell r="G43">
            <v>56736</v>
          </cell>
          <cell r="H43">
            <v>62027</v>
          </cell>
          <cell r="I43">
            <v>67424</v>
          </cell>
          <cell r="J43">
            <v>71034</v>
          </cell>
          <cell r="K43">
            <v>72308</v>
          </cell>
          <cell r="L43">
            <v>71022</v>
          </cell>
          <cell r="M43">
            <v>77354</v>
          </cell>
          <cell r="N43">
            <v>71875</v>
          </cell>
          <cell r="O43">
            <v>74951</v>
          </cell>
        </row>
        <row r="46">
          <cell r="A46" t="str">
            <v>THEME</v>
          </cell>
          <cell r="B46" t="str">
            <v>THEME2</v>
          </cell>
          <cell r="C46" t="str">
            <v>Economy and Finance</v>
          </cell>
        </row>
        <row r="47">
          <cell r="A47" t="str">
            <v>DOMAIN</v>
          </cell>
          <cell r="B47" t="str">
            <v>AGGS</v>
          </cell>
          <cell r="C47" t="str">
            <v>National accounts - Aggregates - Annual data</v>
          </cell>
        </row>
        <row r="48">
          <cell r="A48" t="str">
            <v>COLLECT</v>
          </cell>
          <cell r="B48" t="str">
            <v>AGGS_GDP</v>
          </cell>
          <cell r="C48" t="str">
            <v>GDP and main aggregates</v>
          </cell>
        </row>
        <row r="49">
          <cell r="A49" t="str">
            <v>TABLE</v>
          </cell>
          <cell r="B49" t="str">
            <v>A_GDP_K</v>
          </cell>
          <cell r="C49" t="str">
            <v>GDP and main components - Constant prices</v>
          </cell>
        </row>
        <row r="52">
          <cell r="A52" t="str">
            <v>UNIT</v>
          </cell>
          <cell r="B52" t="str">
            <v>MIO_EUR_KP95 Millions of euro (at 1995 prices)</v>
          </cell>
        </row>
        <row r="53">
          <cell r="A53" t="str">
            <v>INDIC</v>
          </cell>
          <cell r="B53" t="str">
            <v>B1GM Gross domestic product at market prices</v>
          </cell>
        </row>
        <row r="55">
          <cell r="B55" t="str">
            <v>TIME</v>
          </cell>
          <cell r="C55" t="str">
            <v>1990A00</v>
          </cell>
          <cell r="D55" t="str">
            <v>1991A00</v>
          </cell>
          <cell r="E55" t="str">
            <v>1992A00</v>
          </cell>
          <cell r="F55" t="str">
            <v>1993A00</v>
          </cell>
          <cell r="G55" t="str">
            <v>1994A00</v>
          </cell>
          <cell r="H55" t="str">
            <v>1995A00</v>
          </cell>
          <cell r="I55" t="str">
            <v>1996A00</v>
          </cell>
          <cell r="J55" t="str">
            <v>1997A00</v>
          </cell>
          <cell r="K55" t="str">
            <v>1998A00</v>
          </cell>
          <cell r="L55" t="str">
            <v>1999A00</v>
          </cell>
          <cell r="M55" t="str">
            <v>2000A00</v>
          </cell>
          <cell r="N55" t="str">
            <v>2001A00</v>
          </cell>
          <cell r="O55" t="str">
            <v>2002A00</v>
          </cell>
          <cell r="P55" t="str">
            <v>2003A00</v>
          </cell>
          <cell r="Q55" t="str">
            <v>2004A00</v>
          </cell>
        </row>
        <row r="56">
          <cell r="A56" t="str">
            <v>GEO</v>
          </cell>
        </row>
        <row r="57">
          <cell r="A57" t="str">
            <v>eu25 European Union (25 countries)</v>
          </cell>
          <cell r="C57">
            <v>0</v>
          </cell>
          <cell r="D57">
            <v>0</v>
          </cell>
          <cell r="E57">
            <v>0</v>
          </cell>
          <cell r="F57">
            <v>0</v>
          </cell>
          <cell r="G57">
            <v>0</v>
          </cell>
          <cell r="H57">
            <v>6822875.5</v>
          </cell>
          <cell r="I57">
            <v>6939475.5999999996</v>
          </cell>
          <cell r="J57">
            <v>7117360.5999999996</v>
          </cell>
          <cell r="K57">
            <v>7327327.5</v>
          </cell>
          <cell r="L57">
            <v>7538141.2999999998</v>
          </cell>
          <cell r="M57">
            <v>7806436.2999999998</v>
          </cell>
          <cell r="N57">
            <v>7937047.7000000002</v>
          </cell>
          <cell r="O57">
            <v>8021323.2000000002</v>
          </cell>
          <cell r="P57">
            <v>8089261.5999999996</v>
          </cell>
          <cell r="Q57" t="str">
            <v>8246078.6 f</v>
          </cell>
          <cell r="R57" t="str">
            <v>8444115.1 f</v>
          </cell>
        </row>
        <row r="58">
          <cell r="A58" t="str">
            <v>eu15 European Union (15 countries)</v>
          </cell>
          <cell r="C58">
            <v>0</v>
          </cell>
          <cell r="D58">
            <v>6220392.5</v>
          </cell>
          <cell r="E58">
            <v>6298029.5</v>
          </cell>
          <cell r="F58">
            <v>6269425.9000000004</v>
          </cell>
          <cell r="G58">
            <v>6441829.0999999996</v>
          </cell>
          <cell r="H58">
            <v>6594580.5999999996</v>
          </cell>
          <cell r="I58">
            <v>6700626.5999999996</v>
          </cell>
          <cell r="J58">
            <v>6867062.0999999996</v>
          </cell>
          <cell r="K58">
            <v>7067612.5999999996</v>
          </cell>
          <cell r="L58">
            <v>7269938.5999999996</v>
          </cell>
          <cell r="M58">
            <v>7527394.9000000004</v>
          </cell>
          <cell r="N58">
            <v>7651321.5999999996</v>
          </cell>
          <cell r="O58">
            <v>7728691.4000000004</v>
          </cell>
          <cell r="P58">
            <v>7786280.2999999998</v>
          </cell>
          <cell r="Q58" t="str">
            <v>7939410.0 f</v>
          </cell>
          <cell r="R58" t="str">
            <v>8127679.1 f</v>
          </cell>
          <cell r="S58" t="e">
            <v>#DIV/0!</v>
          </cell>
        </row>
        <row r="59">
          <cell r="A59" t="str">
            <v>nms10 New Member States (CZ, EE, CY, LV, LT, HU, MT, PL, SI, SK)</v>
          </cell>
          <cell r="D59">
            <v>0</v>
          </cell>
          <cell r="E59">
            <v>0</v>
          </cell>
          <cell r="F59">
            <v>0</v>
          </cell>
          <cell r="G59">
            <v>209755.71799999999</v>
          </cell>
          <cell r="H59">
            <v>221177.59299999999</v>
          </cell>
          <cell r="I59">
            <v>231373.73800000001</v>
          </cell>
          <cell r="J59">
            <v>242299.13699999999</v>
          </cell>
          <cell r="K59">
            <v>251405.367</v>
          </cell>
          <cell r="L59">
            <v>268916.09999999998</v>
          </cell>
          <cell r="M59">
            <v>279824.3</v>
          </cell>
          <cell r="N59">
            <v>286567.5</v>
          </cell>
          <cell r="O59">
            <v>293535.2</v>
          </cell>
          <cell r="P59" t="str">
            <v>303989.4 f</v>
          </cell>
          <cell r="Q59" t="str">
            <v>316232.7 f</v>
          </cell>
          <cell r="R59" t="str">
            <v>329728.0 f</v>
          </cell>
        </row>
        <row r="60">
          <cell r="A60" t="str">
            <v>eurozone Euro-zone (EUR-11 up to 31.12.2000 / EUR-12 from 1.1.2001)</v>
          </cell>
          <cell r="D60">
            <v>5037898.5999999996</v>
          </cell>
          <cell r="E60">
            <v>5114933.8</v>
          </cell>
          <cell r="F60">
            <v>5072901.7</v>
          </cell>
          <cell r="G60">
            <v>5193602.9000000004</v>
          </cell>
          <cell r="H60">
            <v>5309458.5999999996</v>
          </cell>
          <cell r="I60">
            <v>5384127.7000000002</v>
          </cell>
          <cell r="J60">
            <v>5509010.7999999998</v>
          </cell>
          <cell r="K60">
            <v>5666877.0999999996</v>
          </cell>
          <cell r="L60">
            <v>5826002.4000000004</v>
          </cell>
          <cell r="M60">
            <v>6028503.0999999996</v>
          </cell>
          <cell r="N60">
            <v>6232784.0999999996</v>
          </cell>
          <cell r="O60">
            <v>6286887.2999999998</v>
          </cell>
          <cell r="P60">
            <v>6316764.9000000004</v>
          </cell>
          <cell r="Q60" t="str">
            <v>6425485.5 f</v>
          </cell>
          <cell r="R60" t="str">
            <v>6572121.8 f</v>
          </cell>
        </row>
        <row r="61">
          <cell r="A61" t="str">
            <v>eurozone12 Euro-zone (EUR-11 plus GR up to 31.12.2000 / EUR-12 from 1.1.2001)</v>
          </cell>
          <cell r="D61">
            <v>5125007.5</v>
          </cell>
          <cell r="E61">
            <v>5202650</v>
          </cell>
          <cell r="F61">
            <v>5159215.2</v>
          </cell>
          <cell r="G61">
            <v>5281642.5</v>
          </cell>
          <cell r="H61">
            <v>5399345.7000000002</v>
          </cell>
          <cell r="I61">
            <v>5476136</v>
          </cell>
          <cell r="J61">
            <v>5604365.9000000004</v>
          </cell>
          <cell r="K61">
            <v>5765439.7000000002</v>
          </cell>
          <cell r="L61">
            <v>5927935.5</v>
          </cell>
          <cell r="M61">
            <v>6134971.7999999998</v>
          </cell>
          <cell r="N61">
            <v>6232784.0999999996</v>
          </cell>
          <cell r="O61">
            <v>6286887.2999999998</v>
          </cell>
          <cell r="P61">
            <v>6316764.9000000004</v>
          </cell>
          <cell r="Q61" t="str">
            <v>6425485.5 f</v>
          </cell>
          <cell r="R61" t="str">
            <v>6572121.8 f</v>
          </cell>
        </row>
        <row r="62">
          <cell r="A62" t="str">
            <v>BE Belgium</v>
          </cell>
          <cell r="C62">
            <v>195504.9</v>
          </cell>
          <cell r="D62">
            <v>199088.7</v>
          </cell>
          <cell r="E62">
            <v>202136</v>
          </cell>
          <cell r="F62">
            <v>200191.7</v>
          </cell>
          <cell r="G62">
            <v>206651.9</v>
          </cell>
          <cell r="H62">
            <v>211550.7</v>
          </cell>
          <cell r="I62">
            <v>214046</v>
          </cell>
          <cell r="J62">
            <v>221436.3</v>
          </cell>
          <cell r="K62">
            <v>225907.20000000001</v>
          </cell>
          <cell r="L62">
            <v>233141.1</v>
          </cell>
          <cell r="M62">
            <v>242100.5</v>
          </cell>
          <cell r="N62">
            <v>243638.39999999999</v>
          </cell>
          <cell r="O62">
            <v>245343.3</v>
          </cell>
          <cell r="P62">
            <v>248066.3</v>
          </cell>
          <cell r="Q62" t="str">
            <v>252946.6 f</v>
          </cell>
          <cell r="R62" t="str">
            <v>259163.1 f</v>
          </cell>
          <cell r="S62">
            <v>0.24620099035880938</v>
          </cell>
        </row>
        <row r="63">
          <cell r="A63" t="str">
            <v>DK Denmark</v>
          </cell>
          <cell r="C63">
            <v>124988.1</v>
          </cell>
          <cell r="D63">
            <v>126381.6</v>
          </cell>
          <cell r="E63">
            <v>127153.5</v>
          </cell>
          <cell r="F63">
            <v>127151.7</v>
          </cell>
          <cell r="G63">
            <v>134101.79999999999</v>
          </cell>
          <cell r="H63">
            <v>137793.4</v>
          </cell>
          <cell r="I63">
            <v>141263.9</v>
          </cell>
          <cell r="J63">
            <v>145458.9</v>
          </cell>
          <cell r="K63">
            <v>149048.79999999999</v>
          </cell>
          <cell r="L63">
            <v>152976.5</v>
          </cell>
          <cell r="M63">
            <v>157309</v>
          </cell>
          <cell r="N63">
            <v>159758.79999999999</v>
          </cell>
          <cell r="O63">
            <v>161383.9</v>
          </cell>
          <cell r="P63">
            <v>162082.20000000001</v>
          </cell>
          <cell r="Q63" t="str">
            <v>165506.3 f</v>
          </cell>
          <cell r="R63" t="str">
            <v>169084.2 f</v>
          </cell>
          <cell r="S63">
            <v>0.27819208388638583</v>
          </cell>
        </row>
        <row r="64">
          <cell r="A64" t="str">
            <v>DE Germany (including ex-GDR from 1991)</v>
          </cell>
          <cell r="C64">
            <v>0</v>
          </cell>
          <cell r="D64">
            <v>1785742.2</v>
          </cell>
          <cell r="E64">
            <v>1825720</v>
          </cell>
          <cell r="F64">
            <v>1805887.7</v>
          </cell>
          <cell r="G64">
            <v>1848266.2</v>
          </cell>
          <cell r="H64">
            <v>1880206.6</v>
          </cell>
          <cell r="I64">
            <v>1894611.1</v>
          </cell>
          <cell r="J64">
            <v>1921019.4</v>
          </cell>
          <cell r="K64">
            <v>1958596.4</v>
          </cell>
          <cell r="L64">
            <v>1998678.5</v>
          </cell>
          <cell r="M64">
            <v>2055774.7</v>
          </cell>
          <cell r="N64">
            <v>2073206.2</v>
          </cell>
          <cell r="O64">
            <v>2076859.5</v>
          </cell>
          <cell r="P64">
            <v>2074771.9</v>
          </cell>
          <cell r="Q64" t="str">
            <v>2105655.0 f</v>
          </cell>
          <cell r="R64" t="str">
            <v>2142843.8 f</v>
          </cell>
          <cell r="S64" t="e">
            <v>#DIV/0!</v>
          </cell>
        </row>
        <row r="65">
          <cell r="A65" t="str">
            <v>GR Greece</v>
          </cell>
          <cell r="C65">
            <v>84488.3</v>
          </cell>
          <cell r="D65">
            <v>87108.9</v>
          </cell>
          <cell r="E65">
            <v>87716.2</v>
          </cell>
          <cell r="F65">
            <v>86313.5</v>
          </cell>
          <cell r="G65">
            <v>88039.6</v>
          </cell>
          <cell r="H65">
            <v>89887.2</v>
          </cell>
          <cell r="I65">
            <v>92008.2</v>
          </cell>
          <cell r="J65">
            <v>95355.1</v>
          </cell>
          <cell r="K65">
            <v>98562.6</v>
          </cell>
          <cell r="L65">
            <v>101933.1</v>
          </cell>
          <cell r="M65">
            <v>106468.7</v>
          </cell>
          <cell r="N65">
            <v>110770.4</v>
          </cell>
          <cell r="O65">
            <v>115046.3</v>
          </cell>
          <cell r="P65">
            <v>119973.3</v>
          </cell>
          <cell r="Q65" t="str">
            <v>124778.4 f</v>
          </cell>
          <cell r="R65" t="str">
            <v>128856.2 f</v>
          </cell>
          <cell r="S65">
            <v>0.31107384099336821</v>
          </cell>
        </row>
        <row r="66">
          <cell r="A66" t="str">
            <v>ES Spain</v>
          </cell>
          <cell r="C66">
            <v>414690.7</v>
          </cell>
          <cell r="D66">
            <v>425238</v>
          </cell>
          <cell r="E66">
            <v>429193.8</v>
          </cell>
          <cell r="F66">
            <v>424767.4</v>
          </cell>
          <cell r="G66">
            <v>434889.5</v>
          </cell>
          <cell r="H66">
            <v>446881.1</v>
          </cell>
          <cell r="I66">
            <v>457772.7</v>
          </cell>
          <cell r="J66">
            <v>476203.8</v>
          </cell>
          <cell r="K66">
            <v>496896.9</v>
          </cell>
          <cell r="L66">
            <v>517885</v>
          </cell>
          <cell r="M66">
            <v>539696.9</v>
          </cell>
          <cell r="N66">
            <v>555041.19999999995</v>
          </cell>
          <cell r="O66">
            <v>566377.9</v>
          </cell>
          <cell r="P66">
            <v>580116.4</v>
          </cell>
          <cell r="Q66" t="str">
            <v>596098.4 f</v>
          </cell>
          <cell r="R66" t="str">
            <v>615509.1 f</v>
          </cell>
          <cell r="S66">
            <v>0.338446220279355</v>
          </cell>
        </row>
        <row r="67">
          <cell r="A67" t="str">
            <v>FR France</v>
          </cell>
          <cell r="C67">
            <v>1126971.8999999999</v>
          </cell>
          <cell r="D67">
            <v>1138197.8999999999</v>
          </cell>
          <cell r="E67">
            <v>1155178.3</v>
          </cell>
          <cell r="F67">
            <v>1144929.3999999999</v>
          </cell>
          <cell r="G67">
            <v>1168583.8</v>
          </cell>
          <cell r="H67">
            <v>1188100.5</v>
          </cell>
          <cell r="I67">
            <v>1201204.5</v>
          </cell>
          <cell r="J67">
            <v>1224080.8</v>
          </cell>
          <cell r="K67">
            <v>1265714.8999999999</v>
          </cell>
          <cell r="L67">
            <v>1306383.8999999999</v>
          </cell>
          <cell r="M67">
            <v>1355935.6</v>
          </cell>
          <cell r="N67">
            <v>1384351.2</v>
          </cell>
          <cell r="O67">
            <v>1400755.5</v>
          </cell>
          <cell r="P67">
            <v>1407303.9</v>
          </cell>
          <cell r="Q67" t="str">
            <v>1431781.7 f</v>
          </cell>
          <cell r="R67" t="str">
            <v>1466738.6 f</v>
          </cell>
          <cell r="S67">
            <v>0.22838129326915779</v>
          </cell>
        </row>
        <row r="68">
          <cell r="A68" t="str">
            <v>IE Ireland</v>
          </cell>
          <cell r="C68">
            <v>40447.199999999997</v>
          </cell>
          <cell r="D68">
            <v>41227.699999999997</v>
          </cell>
          <cell r="E68">
            <v>42606</v>
          </cell>
          <cell r="F68">
            <v>43753.2</v>
          </cell>
          <cell r="G68">
            <v>46271.6</v>
          </cell>
          <cell r="H68">
            <v>50835.9</v>
          </cell>
          <cell r="I68">
            <v>54940.5</v>
          </cell>
          <cell r="J68">
            <v>61034.2</v>
          </cell>
          <cell r="K68">
            <v>66309</v>
          </cell>
          <cell r="L68">
            <v>73789.899999999994</v>
          </cell>
          <cell r="M68">
            <v>81228.7</v>
          </cell>
          <cell r="N68">
            <v>86257.600000000006</v>
          </cell>
          <cell r="O68">
            <v>92224.9</v>
          </cell>
          <cell r="P68">
            <v>93506.4</v>
          </cell>
          <cell r="Q68" t="str">
            <v>96957.0 f</v>
          </cell>
          <cell r="R68" t="str">
            <v>101401.0 f</v>
          </cell>
          <cell r="S68">
            <v>1.1325975592871695</v>
          </cell>
        </row>
        <row r="69">
          <cell r="A69" t="str">
            <v>IT Italy</v>
          </cell>
          <cell r="C69">
            <v>787686.6</v>
          </cell>
          <cell r="D69">
            <v>798636.7</v>
          </cell>
          <cell r="E69">
            <v>804710.9</v>
          </cell>
          <cell r="F69">
            <v>797599.3</v>
          </cell>
          <cell r="G69">
            <v>815205.9</v>
          </cell>
          <cell r="H69">
            <v>839041.5</v>
          </cell>
          <cell r="I69">
            <v>848213</v>
          </cell>
          <cell r="J69">
            <v>865400.3</v>
          </cell>
          <cell r="K69">
            <v>880925.4</v>
          </cell>
          <cell r="L69">
            <v>895581.4</v>
          </cell>
          <cell r="M69">
            <v>922690.9</v>
          </cell>
          <cell r="N69">
            <v>938969.2</v>
          </cell>
          <cell r="O69">
            <v>942346.4</v>
          </cell>
          <cell r="P69">
            <v>944769.9</v>
          </cell>
          <cell r="Q69" t="str">
            <v>956178.6 f</v>
          </cell>
          <cell r="R69" t="str">
            <v>976313.6 f</v>
          </cell>
          <cell r="S69">
            <v>0.19205937996152267</v>
          </cell>
        </row>
        <row r="70">
          <cell r="A70" t="str">
            <v>lu Luxembourg (Grand-Duché)</v>
          </cell>
          <cell r="C70">
            <v>11391</v>
          </cell>
          <cell r="D70">
            <v>12375.7</v>
          </cell>
          <cell r="E70">
            <v>12600.9</v>
          </cell>
          <cell r="F70">
            <v>13130.2</v>
          </cell>
          <cell r="G70">
            <v>13631.9</v>
          </cell>
          <cell r="H70">
            <v>13827.7</v>
          </cell>
          <cell r="I70">
            <v>14288.9</v>
          </cell>
          <cell r="J70">
            <v>15476.4</v>
          </cell>
          <cell r="K70">
            <v>16542.5</v>
          </cell>
          <cell r="L70">
            <v>17838.400000000001</v>
          </cell>
          <cell r="M70">
            <v>19451</v>
          </cell>
          <cell r="N70">
            <v>19713.3</v>
          </cell>
          <cell r="O70">
            <v>20050.900000000001</v>
          </cell>
          <cell r="P70">
            <v>20477.599999999999</v>
          </cell>
          <cell r="Q70" t="str">
            <v>20961.6 f</v>
          </cell>
          <cell r="R70" t="str">
            <v>21621.3 f</v>
          </cell>
          <cell r="S70">
            <v>0.73060310771661841</v>
          </cell>
        </row>
        <row r="71">
          <cell r="A71" t="str">
            <v>NL Netherlands</v>
          </cell>
          <cell r="C71">
            <v>286217.90000000002</v>
          </cell>
          <cell r="D71">
            <v>293102.3</v>
          </cell>
          <cell r="E71">
            <v>297467.90000000002</v>
          </cell>
          <cell r="F71">
            <v>299405</v>
          </cell>
          <cell r="G71">
            <v>307981.8</v>
          </cell>
          <cell r="H71">
            <v>317323.09999999998</v>
          </cell>
          <cell r="I71">
            <v>326967.7</v>
          </cell>
          <cell r="J71">
            <v>339518.5</v>
          </cell>
          <cell r="K71">
            <v>354285.8</v>
          </cell>
          <cell r="L71">
            <v>368442</v>
          </cell>
          <cell r="M71">
            <v>381214.4</v>
          </cell>
          <cell r="N71">
            <v>385847.7</v>
          </cell>
          <cell r="O71">
            <v>386785.3</v>
          </cell>
          <cell r="P71">
            <v>384009.3</v>
          </cell>
          <cell r="Q71" t="str">
            <v>387698.6 f</v>
          </cell>
          <cell r="R71" t="str">
            <v>393903.1 f</v>
          </cell>
          <cell r="S71">
            <v>0.34809073786090949</v>
          </cell>
        </row>
        <row r="72">
          <cell r="A72" t="str">
            <v>AT Austria</v>
          </cell>
          <cell r="C72">
            <v>162491.70000000001</v>
          </cell>
          <cell r="D72">
            <v>167889.6</v>
          </cell>
          <cell r="E72">
            <v>171758.5</v>
          </cell>
          <cell r="F72">
            <v>172474.2</v>
          </cell>
          <cell r="G72">
            <v>176967.8</v>
          </cell>
          <cell r="H72">
            <v>179840.4</v>
          </cell>
          <cell r="I72">
            <v>183439.9</v>
          </cell>
          <cell r="J72">
            <v>186363.4</v>
          </cell>
          <cell r="K72">
            <v>193671</v>
          </cell>
          <cell r="L72">
            <v>198821</v>
          </cell>
          <cell r="M72">
            <v>205620.9</v>
          </cell>
          <cell r="N72">
            <v>207164.5</v>
          </cell>
          <cell r="O72">
            <v>209993.3</v>
          </cell>
          <cell r="P72">
            <v>211566.1</v>
          </cell>
          <cell r="Q72" t="str">
            <v>215304.3 f</v>
          </cell>
          <cell r="R72" t="str">
            <v>220588.1 f</v>
          </cell>
          <cell r="S72">
            <v>0.27492358071212242</v>
          </cell>
        </row>
        <row r="73">
          <cell r="A73" t="str">
            <v>PT Portugal</v>
          </cell>
          <cell r="C73">
            <v>75936.800000000003</v>
          </cell>
          <cell r="D73">
            <v>79253.8</v>
          </cell>
          <cell r="E73">
            <v>80117.3</v>
          </cell>
          <cell r="F73">
            <v>78480.3</v>
          </cell>
          <cell r="G73">
            <v>79237.5</v>
          </cell>
          <cell r="H73">
            <v>82631</v>
          </cell>
          <cell r="I73">
            <v>85560.3</v>
          </cell>
          <cell r="J73">
            <v>88948.6</v>
          </cell>
          <cell r="K73">
            <v>93022.8</v>
          </cell>
          <cell r="L73">
            <v>96558.5</v>
          </cell>
          <cell r="M73">
            <v>99821.1</v>
          </cell>
          <cell r="N73">
            <v>101582.7</v>
          </cell>
          <cell r="O73">
            <v>102102.7</v>
          </cell>
          <cell r="P73">
            <v>100836.5</v>
          </cell>
          <cell r="Q73" t="str">
            <v>101673.8 f</v>
          </cell>
          <cell r="R73" t="str">
            <v>103916.6 f</v>
          </cell>
          <cell r="S73">
            <v>0.33772689921092258</v>
          </cell>
        </row>
        <row r="74">
          <cell r="A74" t="str">
            <v>FI Finland</v>
          </cell>
          <cell r="C74">
            <v>103774.39999999999</v>
          </cell>
          <cell r="D74">
            <v>97146</v>
          </cell>
          <cell r="E74">
            <v>93444.3</v>
          </cell>
          <cell r="F74">
            <v>92283.4</v>
          </cell>
          <cell r="G74">
            <v>95914.9</v>
          </cell>
          <cell r="H74">
            <v>99220</v>
          </cell>
          <cell r="I74">
            <v>103083</v>
          </cell>
          <cell r="J74">
            <v>109529</v>
          </cell>
          <cell r="K74">
            <v>115005.2</v>
          </cell>
          <cell r="L74">
            <v>118882.6</v>
          </cell>
          <cell r="M74">
            <v>124968.5</v>
          </cell>
          <cell r="N74">
            <v>126300.3</v>
          </cell>
          <cell r="O74">
            <v>129171.4</v>
          </cell>
          <cell r="P74">
            <v>131595</v>
          </cell>
          <cell r="Q74" t="str">
            <v>135018.3 f</v>
          </cell>
          <cell r="R74" t="str">
            <v>138720.6 f</v>
          </cell>
          <cell r="S74">
            <v>0.21706605868113926</v>
          </cell>
        </row>
        <row r="75">
          <cell r="A75" t="str">
            <v>SE Sweden</v>
          </cell>
          <cell r="C75">
            <v>182880.8</v>
          </cell>
          <cell r="D75">
            <v>180906.7</v>
          </cell>
          <cell r="E75">
            <v>178582.7</v>
          </cell>
          <cell r="F75">
            <v>175019.5</v>
          </cell>
          <cell r="G75">
            <v>182308.7</v>
          </cell>
          <cell r="H75">
            <v>189698.1</v>
          </cell>
          <cell r="I75">
            <v>192147.20000000001</v>
          </cell>
          <cell r="J75">
            <v>196831.1</v>
          </cell>
          <cell r="K75">
            <v>204006.6</v>
          </cell>
          <cell r="L75">
            <v>213346.8</v>
          </cell>
          <cell r="M75">
            <v>222578</v>
          </cell>
          <cell r="N75">
            <v>224635</v>
          </cell>
          <cell r="O75">
            <v>229349.2</v>
          </cell>
          <cell r="P75">
            <v>233044.2</v>
          </cell>
          <cell r="Q75" t="str">
            <v>238502.5 f</v>
          </cell>
          <cell r="R75" t="str">
            <v>244628.5 f</v>
          </cell>
          <cell r="S75">
            <v>0.22831374315947883</v>
          </cell>
        </row>
        <row r="76">
          <cell r="A76" t="str">
            <v>UK United Kingdom</v>
          </cell>
          <cell r="C76">
            <v>797993.6</v>
          </cell>
          <cell r="D76">
            <v>787101.2</v>
          </cell>
          <cell r="E76">
            <v>788637.4</v>
          </cell>
          <cell r="F76">
            <v>807027.5</v>
          </cell>
          <cell r="G76">
            <v>842746.9</v>
          </cell>
          <cell r="H76">
            <v>866786.6</v>
          </cell>
          <cell r="I76">
            <v>891204.8</v>
          </cell>
          <cell r="J76">
            <v>920412.1</v>
          </cell>
          <cell r="K76">
            <v>948881.1</v>
          </cell>
          <cell r="L76">
            <v>975996.4</v>
          </cell>
          <cell r="M76">
            <v>1013666.1</v>
          </cell>
          <cell r="N76">
            <v>1036998.6</v>
          </cell>
          <cell r="O76">
            <v>1055336.5</v>
          </cell>
          <cell r="P76">
            <v>1079038.2</v>
          </cell>
          <cell r="Q76" t="str">
            <v>1111483.9 f</v>
          </cell>
          <cell r="R76" t="str">
            <v>1142123.0 f</v>
          </cell>
          <cell r="S76">
            <v>0.29950741459580632</v>
          </cell>
        </row>
        <row r="77">
          <cell r="A77" t="str">
            <v>IS Iceland</v>
          </cell>
          <cell r="C77">
            <v>5289.5</v>
          </cell>
          <cell r="D77">
            <v>5313.4</v>
          </cell>
          <cell r="E77">
            <v>5226.7</v>
          </cell>
          <cell r="F77">
            <v>5249.1</v>
          </cell>
          <cell r="G77">
            <v>5366.2</v>
          </cell>
          <cell r="H77">
            <v>5339.1</v>
          </cell>
          <cell r="I77">
            <v>5783.3</v>
          </cell>
          <cell r="J77">
            <v>6051</v>
          </cell>
          <cell r="K77">
            <v>6393.9</v>
          </cell>
          <cell r="L77">
            <v>6738.8</v>
          </cell>
          <cell r="M77">
            <v>7177.3</v>
          </cell>
          <cell r="N77">
            <v>7389.4</v>
          </cell>
          <cell r="O77">
            <v>7341.9</v>
          </cell>
          <cell r="P77" t="str">
            <v>7481.4 f</v>
          </cell>
          <cell r="Q77" t="str">
            <v>7758.2 f</v>
          </cell>
          <cell r="R77" t="str">
            <v>8192.7 f</v>
          </cell>
          <cell r="S77">
            <v>0.39699404480574718</v>
          </cell>
        </row>
        <row r="78">
          <cell r="A78" t="str">
            <v>NO Norway</v>
          </cell>
          <cell r="C78">
            <v>93678</v>
          </cell>
          <cell r="D78">
            <v>97065.600000000006</v>
          </cell>
          <cell r="E78">
            <v>100268.8</v>
          </cell>
          <cell r="F78">
            <v>103001.5</v>
          </cell>
          <cell r="G78">
            <v>108415.5</v>
          </cell>
          <cell r="H78">
            <v>113139.5</v>
          </cell>
          <cell r="I78">
            <v>119084</v>
          </cell>
          <cell r="J78">
            <v>125263</v>
          </cell>
          <cell r="K78">
            <v>128556.7</v>
          </cell>
          <cell r="L78">
            <v>131299.20000000001</v>
          </cell>
          <cell r="M78">
            <v>135024.29999999999</v>
          </cell>
          <cell r="N78">
            <v>138705.60000000001</v>
          </cell>
          <cell r="O78">
            <v>140615.20000000001</v>
          </cell>
          <cell r="P78">
            <v>141203.4</v>
          </cell>
          <cell r="Q78" t="str">
            <v>145432.7 f</v>
          </cell>
          <cell r="R78" t="str">
            <v>149387.0 f</v>
          </cell>
          <cell r="S78">
            <v>0.48066354960609758</v>
          </cell>
        </row>
        <row r="79">
          <cell r="A79" t="str">
            <v>EU15 European Union (15 countries)</v>
          </cell>
          <cell r="C79">
            <v>0</v>
          </cell>
          <cell r="D79">
            <v>6220392.5</v>
          </cell>
          <cell r="E79">
            <v>6298029.5</v>
          </cell>
          <cell r="F79">
            <v>6269425.9000000004</v>
          </cell>
          <cell r="G79">
            <v>6441829.0999999996</v>
          </cell>
          <cell r="H79">
            <v>6594580.5999999996</v>
          </cell>
          <cell r="I79">
            <v>6700626.5999999996</v>
          </cell>
          <cell r="J79">
            <v>6867062.0999999996</v>
          </cell>
          <cell r="K79">
            <v>7067612.5999999996</v>
          </cell>
          <cell r="L79">
            <v>7269938.5999999996</v>
          </cell>
          <cell r="M79">
            <v>7527394.9000000004</v>
          </cell>
          <cell r="N79">
            <v>7651321.5999999996</v>
          </cell>
          <cell r="O79">
            <v>7728691.4000000004</v>
          </cell>
          <cell r="P79">
            <v>7786280.2999999998</v>
          </cell>
          <cell r="Q79" t="str">
            <v>7939410.0 f</v>
          </cell>
          <cell r="R79" t="str">
            <v>8127679.1 f</v>
          </cell>
          <cell r="S79" t="e">
            <v>#DIV/0!</v>
          </cell>
        </row>
        <row r="80">
          <cell r="A80" t="str">
            <v>BG Bulgaria</v>
          </cell>
          <cell r="C80">
            <v>0</v>
          </cell>
          <cell r="D80">
            <v>10469.4</v>
          </cell>
          <cell r="E80">
            <v>9710.1</v>
          </cell>
          <cell r="F80">
            <v>9566.4</v>
          </cell>
          <cell r="G80">
            <v>9740.2999999999993</v>
          </cell>
          <cell r="H80">
            <v>10018.9</v>
          </cell>
          <cell r="I80">
            <v>9077.4</v>
          </cell>
          <cell r="J80">
            <v>8589.9</v>
          </cell>
          <cell r="K80">
            <v>8924.5</v>
          </cell>
          <cell r="L80">
            <v>9133.7000000000007</v>
          </cell>
          <cell r="M80">
            <v>9626.1</v>
          </cell>
          <cell r="N80">
            <v>10018.6</v>
          </cell>
          <cell r="O80">
            <v>10509.8</v>
          </cell>
          <cell r="P80">
            <v>10959.3</v>
          </cell>
          <cell r="Q80" t="str">
            <v>11503.2 f</v>
          </cell>
          <cell r="R80" t="str">
            <v>12132.1 f</v>
          </cell>
          <cell r="S80" t="e">
            <v>#DIV/0!</v>
          </cell>
        </row>
        <row r="81">
          <cell r="A81" t="str">
            <v>CY Cyprus</v>
          </cell>
          <cell r="C81">
            <v>5413.1</v>
          </cell>
          <cell r="D81">
            <v>5453.2</v>
          </cell>
          <cell r="E81">
            <v>5981.4</v>
          </cell>
          <cell r="F81">
            <v>6023.3</v>
          </cell>
          <cell r="G81">
            <v>6378.6</v>
          </cell>
          <cell r="H81">
            <v>6794.9</v>
          </cell>
          <cell r="I81">
            <v>6923.9</v>
          </cell>
          <cell r="J81">
            <v>7083.1</v>
          </cell>
          <cell r="K81">
            <v>7422.5</v>
          </cell>
          <cell r="L81">
            <v>7773.1</v>
          </cell>
          <cell r="M81">
            <v>8160.7</v>
          </cell>
          <cell r="N81">
            <v>8486.4</v>
          </cell>
          <cell r="O81">
            <v>8655.7000000000007</v>
          </cell>
          <cell r="P81">
            <v>8829</v>
          </cell>
          <cell r="Q81" t="str">
            <v>9125.4 f</v>
          </cell>
          <cell r="R81" t="str">
            <v>9500.0 f</v>
          </cell>
          <cell r="S81">
            <v>0.56775230459440973</v>
          </cell>
        </row>
        <row r="82">
          <cell r="A82" t="str">
            <v>CZ Czech Republic</v>
          </cell>
          <cell r="C82">
            <v>41773.777999999998</v>
          </cell>
          <cell r="D82">
            <v>36921.777999999998</v>
          </cell>
          <cell r="E82">
            <v>36734.752999999997</v>
          </cell>
          <cell r="F82">
            <v>36757.493999999999</v>
          </cell>
          <cell r="G82">
            <v>37573.322999999997</v>
          </cell>
          <cell r="H82">
            <v>39804.271000000001</v>
          </cell>
          <cell r="I82">
            <v>41513.430999999997</v>
          </cell>
          <cell r="J82">
            <v>41195.786</v>
          </cell>
          <cell r="K82">
            <v>40766.14</v>
          </cell>
          <cell r="L82">
            <v>40957</v>
          </cell>
          <cell r="M82">
            <v>42289.8</v>
          </cell>
          <cell r="N82">
            <v>43596.6</v>
          </cell>
          <cell r="O82">
            <v>44449.599999999999</v>
          </cell>
          <cell r="P82">
            <v>45745.4</v>
          </cell>
          <cell r="Q82" t="str">
            <v>47079.0 f</v>
          </cell>
          <cell r="R82" t="str">
            <v>48673.9 f</v>
          </cell>
          <cell r="S82">
            <v>4.3635555299786466E-2</v>
          </cell>
        </row>
        <row r="83">
          <cell r="A83" t="str">
            <v>EE Estonia</v>
          </cell>
          <cell r="C83">
            <v>0</v>
          </cell>
          <cell r="D83">
            <v>0</v>
          </cell>
          <cell r="E83">
            <v>0</v>
          </cell>
          <cell r="F83">
            <v>2793.8</v>
          </cell>
          <cell r="G83">
            <v>2749</v>
          </cell>
          <cell r="H83">
            <v>2873.8</v>
          </cell>
          <cell r="I83">
            <v>3003.5</v>
          </cell>
          <cell r="J83">
            <v>3319.6</v>
          </cell>
          <cell r="K83">
            <v>3492.4</v>
          </cell>
          <cell r="L83">
            <v>3489.7</v>
          </cell>
          <cell r="M83">
            <v>3762.1</v>
          </cell>
          <cell r="N83">
            <v>4002.6</v>
          </cell>
          <cell r="O83">
            <v>4292.6000000000004</v>
          </cell>
          <cell r="P83">
            <v>4513.3999999999996</v>
          </cell>
          <cell r="Q83" t="str">
            <v>4755.2 f</v>
          </cell>
          <cell r="R83" t="str">
            <v>5037.8 f</v>
          </cell>
          <cell r="S83" t="e">
            <v>#DIV/0!</v>
          </cell>
        </row>
        <row r="84">
          <cell r="A84" t="str">
            <v>HU Hungary</v>
          </cell>
          <cell r="C84">
            <v>0</v>
          </cell>
          <cell r="D84">
            <v>33568.5</v>
          </cell>
          <cell r="E84">
            <v>32864.199999999997</v>
          </cell>
          <cell r="F84">
            <v>32667</v>
          </cell>
          <cell r="G84">
            <v>33614.400000000001</v>
          </cell>
          <cell r="H84">
            <v>34118.6</v>
          </cell>
          <cell r="I84">
            <v>34568.9</v>
          </cell>
          <cell r="J84">
            <v>36147.4</v>
          </cell>
          <cell r="K84">
            <v>37904.199999999997</v>
          </cell>
          <cell r="L84">
            <v>39478.6</v>
          </cell>
          <cell r="M84">
            <v>41533.1</v>
          </cell>
          <cell r="N84">
            <v>43131.9</v>
          </cell>
          <cell r="O84">
            <v>44641</v>
          </cell>
          <cell r="P84">
            <v>45952.4</v>
          </cell>
          <cell r="Q84" t="str">
            <v>47437.8 f</v>
          </cell>
          <cell r="R84" t="str">
            <v>49054.5 f</v>
          </cell>
          <cell r="S84" t="e">
            <v>#DIV/0!</v>
          </cell>
        </row>
        <row r="85">
          <cell r="A85" t="str">
            <v>LT Lithuania</v>
          </cell>
          <cell r="C85">
            <v>8427</v>
          </cell>
          <cell r="D85">
            <v>7948.6</v>
          </cell>
          <cell r="E85">
            <v>6258.9</v>
          </cell>
          <cell r="F85">
            <v>5243.2</v>
          </cell>
          <cell r="G85">
            <v>4731.1000000000004</v>
          </cell>
          <cell r="H85">
            <v>4886.8</v>
          </cell>
          <cell r="I85">
            <v>5115.3999999999996</v>
          </cell>
          <cell r="J85">
            <v>5473.8</v>
          </cell>
          <cell r="K85">
            <v>5872.3</v>
          </cell>
          <cell r="L85">
            <v>5772.7</v>
          </cell>
          <cell r="M85">
            <v>5998.9</v>
          </cell>
          <cell r="N85">
            <v>6381.4</v>
          </cell>
          <cell r="O85">
            <v>6812.6</v>
          </cell>
          <cell r="P85">
            <v>7423.2</v>
          </cell>
          <cell r="Q85" t="str">
            <v>7936.9 f</v>
          </cell>
          <cell r="R85" t="str">
            <v>8456.9 f</v>
          </cell>
          <cell r="S85">
            <v>-0.2427435623590839</v>
          </cell>
        </row>
        <row r="86">
          <cell r="A86" t="str">
            <v>LV Latvia</v>
          </cell>
          <cell r="C86">
            <v>0</v>
          </cell>
          <cell r="D86">
            <v>0</v>
          </cell>
          <cell r="E86">
            <v>0</v>
          </cell>
          <cell r="F86">
            <v>0</v>
          </cell>
          <cell r="G86">
            <v>0</v>
          </cell>
          <cell r="H86">
            <v>3741.8</v>
          </cell>
          <cell r="I86">
            <v>3883.6</v>
          </cell>
          <cell r="J86">
            <v>4205.3</v>
          </cell>
          <cell r="K86">
            <v>4403.8999999999996</v>
          </cell>
          <cell r="L86">
            <v>4548.7</v>
          </cell>
          <cell r="M86">
            <v>4862.2</v>
          </cell>
          <cell r="N86">
            <v>5251.6</v>
          </cell>
          <cell r="O86">
            <v>5590.1</v>
          </cell>
          <cell r="P86">
            <v>6006.9</v>
          </cell>
          <cell r="Q86" t="str">
            <v>6381.2 f</v>
          </cell>
          <cell r="R86" t="str">
            <v>6774.2 f</v>
          </cell>
          <cell r="S86" t="e">
            <v>#DIV/0!</v>
          </cell>
        </row>
        <row r="87">
          <cell r="A87" t="str">
            <v>MT Malta</v>
          </cell>
          <cell r="C87">
            <v>0</v>
          </cell>
          <cell r="D87">
            <v>0</v>
          </cell>
          <cell r="E87">
            <v>0</v>
          </cell>
          <cell r="F87">
            <v>0</v>
          </cell>
          <cell r="G87">
            <v>0</v>
          </cell>
          <cell r="H87">
            <v>0</v>
          </cell>
          <cell r="I87">
            <v>0</v>
          </cell>
          <cell r="J87">
            <v>0</v>
          </cell>
          <cell r="K87">
            <v>0</v>
          </cell>
          <cell r="L87">
            <v>2913.2</v>
          </cell>
          <cell r="M87">
            <v>3100</v>
          </cell>
          <cell r="N87">
            <v>3063.9</v>
          </cell>
          <cell r="O87">
            <v>3116.7</v>
          </cell>
          <cell r="P87" t="str">
            <v>3128.9 f</v>
          </cell>
          <cell r="Q87" t="str">
            <v>3173.9 f</v>
          </cell>
          <cell r="R87" t="str">
            <v>3236.8 f</v>
          </cell>
          <cell r="S87" t="e">
            <v>#DIV/0!</v>
          </cell>
        </row>
        <row r="88">
          <cell r="A88" t="str">
            <v>PL Poland</v>
          </cell>
          <cell r="C88">
            <v>0</v>
          </cell>
          <cell r="D88">
            <v>0</v>
          </cell>
          <cell r="E88">
            <v>0</v>
          </cell>
          <cell r="F88">
            <v>0</v>
          </cell>
          <cell r="G88">
            <v>0</v>
          </cell>
          <cell r="H88">
            <v>103948.4</v>
          </cell>
          <cell r="I88">
            <v>110185.3</v>
          </cell>
          <cell r="J88">
            <v>117677.9</v>
          </cell>
          <cell r="K88">
            <v>123326.5</v>
          </cell>
          <cell r="L88">
            <v>128382.8</v>
          </cell>
          <cell r="M88">
            <v>133455.29999999999</v>
          </cell>
          <cell r="N88">
            <v>134811.9</v>
          </cell>
          <cell r="O88">
            <v>136658.9</v>
          </cell>
          <cell r="P88">
            <v>141807.4</v>
          </cell>
          <cell r="Q88" t="str">
            <v>148295.3 f</v>
          </cell>
          <cell r="R88" t="str">
            <v>155345.5 f</v>
          </cell>
          <cell r="S88" t="e">
            <v>#DIV/0!</v>
          </cell>
        </row>
        <row r="89">
          <cell r="A89" t="str">
            <v>RO Romania</v>
          </cell>
          <cell r="C89">
            <v>30215.868999999999</v>
          </cell>
          <cell r="D89">
            <v>26263.393</v>
          </cell>
          <cell r="E89">
            <v>23972.170999999998</v>
          </cell>
          <cell r="F89">
            <v>24336.79</v>
          </cell>
          <cell r="G89">
            <v>25294.351999999999</v>
          </cell>
          <cell r="H89">
            <v>27100.186000000002</v>
          </cell>
          <cell r="I89">
            <v>28170.118999999999</v>
          </cell>
          <cell r="J89">
            <v>26464.960999999999</v>
          </cell>
          <cell r="K89">
            <v>25190.004000000001</v>
          </cell>
          <cell r="L89">
            <v>24900.400000000001</v>
          </cell>
          <cell r="M89">
            <v>25435.5</v>
          </cell>
          <cell r="N89">
            <v>26896.7</v>
          </cell>
          <cell r="O89">
            <v>28229</v>
          </cell>
          <cell r="P89">
            <v>29598.3</v>
          </cell>
          <cell r="Q89" t="str">
            <v>31120.5 f</v>
          </cell>
          <cell r="R89" t="str">
            <v>32780.9 f</v>
          </cell>
          <cell r="S89">
            <v>-0.10984853687312446</v>
          </cell>
        </row>
        <row r="90">
          <cell r="A90" t="str">
            <v>SI Slovenia</v>
          </cell>
          <cell r="C90">
            <v>14768.2</v>
          </cell>
          <cell r="D90">
            <v>13453.8</v>
          </cell>
          <cell r="E90">
            <v>12718.8</v>
          </cell>
          <cell r="F90">
            <v>13080.4</v>
          </cell>
          <cell r="G90">
            <v>13777.3</v>
          </cell>
          <cell r="H90">
            <v>15319.3</v>
          </cell>
          <cell r="I90">
            <v>15877.4</v>
          </cell>
          <cell r="J90">
            <v>16633.400000000001</v>
          </cell>
          <cell r="K90">
            <v>17226.2</v>
          </cell>
          <cell r="L90">
            <v>18183</v>
          </cell>
          <cell r="M90">
            <v>18890.599999999999</v>
          </cell>
          <cell r="N90">
            <v>19396.599999999999</v>
          </cell>
          <cell r="O90">
            <v>20061.900000000001</v>
          </cell>
          <cell r="P90">
            <v>20516.400000000001</v>
          </cell>
          <cell r="Q90" t="str">
            <v>21172.6 f</v>
          </cell>
          <cell r="R90" t="str">
            <v>21925.9 f</v>
          </cell>
          <cell r="S90">
            <v>0.31340312292628747</v>
          </cell>
        </row>
        <row r="91">
          <cell r="A91" t="str">
            <v>SK Slovak Republic</v>
          </cell>
          <cell r="C91">
            <v>0</v>
          </cell>
          <cell r="D91">
            <v>0</v>
          </cell>
          <cell r="E91">
            <v>12311.9</v>
          </cell>
          <cell r="F91">
            <v>13195.7</v>
          </cell>
          <cell r="G91">
            <v>14014.5</v>
          </cell>
          <cell r="H91">
            <v>14833.5</v>
          </cell>
          <cell r="I91">
            <v>15745.2</v>
          </cell>
          <cell r="J91">
            <v>16471.2</v>
          </cell>
          <cell r="K91">
            <v>17164.8</v>
          </cell>
          <cell r="L91">
            <v>17417.2</v>
          </cell>
          <cell r="M91">
            <v>17771.7</v>
          </cell>
          <cell r="N91">
            <v>18444.5</v>
          </cell>
          <cell r="O91">
            <v>19256.099999999999</v>
          </cell>
          <cell r="P91">
            <v>20066.3</v>
          </cell>
          <cell r="Q91" t="str">
            <v>20875.5 f</v>
          </cell>
          <cell r="R91" t="str">
            <v>21722.4 f</v>
          </cell>
          <cell r="S91" t="e">
            <v>#DIV/0!</v>
          </cell>
        </row>
        <row r="92">
          <cell r="A92" t="str">
            <v>TR Turkey</v>
          </cell>
          <cell r="C92">
            <v>110624.3</v>
          </cell>
          <cell r="D92">
            <v>111649.2</v>
          </cell>
          <cell r="E92">
            <v>118330.6</v>
          </cell>
          <cell r="F92">
            <v>127846.8</v>
          </cell>
          <cell r="G92">
            <v>120871.9</v>
          </cell>
          <cell r="H92">
            <v>129564.1</v>
          </cell>
          <cell r="I92">
            <v>138640.5</v>
          </cell>
          <cell r="J92">
            <v>149078.39999999999</v>
          </cell>
          <cell r="K92">
            <v>153687.70000000001</v>
          </cell>
          <cell r="L92">
            <v>146450.70000000001</v>
          </cell>
          <cell r="M92">
            <v>157229</v>
          </cell>
          <cell r="N92">
            <v>145444</v>
          </cell>
          <cell r="O92">
            <v>156994.6</v>
          </cell>
          <cell r="P92">
            <v>166091.70000000001</v>
          </cell>
          <cell r="Q92" t="str">
            <v>173784.2 f</v>
          </cell>
          <cell r="R92" t="str">
            <v>182535.8 f</v>
          </cell>
          <cell r="S92">
            <v>0.31475634196103375</v>
          </cell>
        </row>
      </sheetData>
      <sheetData sheetId="15" refreshError="1"/>
      <sheetData sheetId="16" refreshError="1"/>
      <sheetData sheetId="1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index of GIEC, GDP, T (2)"/>
      <sheetName val="Chart annual growth rates 95-02"/>
      <sheetName val="Chart index of GIEC, GDP, TECI"/>
      <sheetName val="Indices"/>
      <sheetName val="Data for Graphs"/>
      <sheetName val="Total energy intensity"/>
      <sheetName val="GDP at current prices"/>
      <sheetName val="GDP at 1995 prices"/>
      <sheetName val="GIEC"/>
      <sheetName val="GDP at 2000 prices"/>
      <sheetName val="Total energy intensity proj"/>
      <sheetName val="GIEC Projections"/>
      <sheetName val="GDP projections (2000 prices)"/>
      <sheetName val="GDP projections (1995 prices)"/>
      <sheetName val="New Cronos"/>
      <sheetName val="a_gdp_c current prices"/>
      <sheetName val="a_gdp_c constant prices"/>
      <sheetName val="ES 100a All products 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
          <cell r="A1" t="str">
            <v>INDIC_EN</v>
          </cell>
          <cell r="B1" t="str">
            <v>100900 Gross inland consumption</v>
          </cell>
        </row>
        <row r="2">
          <cell r="A2" t="str">
            <v>UNIT</v>
          </cell>
          <cell r="B2" t="str">
            <v>1000TOE Thousands tons of oil equivalent (TOE)</v>
          </cell>
        </row>
        <row r="3">
          <cell r="A3" t="str">
            <v>PRODUCT</v>
          </cell>
          <cell r="B3" t="str">
            <v>0000 All Products</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row>
        <row r="5">
          <cell r="B5" t="str">
            <v>TIME</v>
          </cell>
          <cell r="C5" t="str">
            <v>1990A00</v>
          </cell>
          <cell r="D5" t="str">
            <v>1991A00</v>
          </cell>
          <cell r="E5" t="str">
            <v>1992A00</v>
          </cell>
          <cell r="F5" t="str">
            <v>1993A00</v>
          </cell>
          <cell r="G5" t="str">
            <v>1994A00</v>
          </cell>
          <cell r="H5" t="str">
            <v>1995A00</v>
          </cell>
          <cell r="I5" t="str">
            <v>1996A00</v>
          </cell>
          <cell r="J5" t="str">
            <v>1997A00</v>
          </cell>
          <cell r="K5" t="str">
            <v>1998A00</v>
          </cell>
          <cell r="L5" t="str">
            <v>1999A00</v>
          </cell>
          <cell r="M5" t="str">
            <v>2000A00</v>
          </cell>
          <cell r="N5" t="str">
            <v>2001A00</v>
          </cell>
        </row>
        <row r="6">
          <cell r="A6" t="str">
            <v>GEO</v>
          </cell>
        </row>
        <row r="7">
          <cell r="A7" t="str">
            <v>eu25 European Union (25 countries)</v>
          </cell>
          <cell r="C7">
            <v>1553010</v>
          </cell>
          <cell r="D7">
            <v>1571383</v>
          </cell>
          <cell r="E7">
            <v>1549468</v>
          </cell>
          <cell r="F7">
            <v>1545865</v>
          </cell>
          <cell r="G7">
            <v>1538603</v>
          </cell>
          <cell r="H7">
            <v>1571440</v>
          </cell>
          <cell r="I7">
            <v>1630897</v>
          </cell>
          <cell r="J7">
            <v>1619822</v>
          </cell>
          <cell r="K7">
            <v>1642566</v>
          </cell>
          <cell r="L7">
            <v>1637145</v>
          </cell>
          <cell r="M7">
            <v>1652151</v>
          </cell>
          <cell r="N7">
            <v>1686830</v>
          </cell>
          <cell r="O7">
            <v>1676885</v>
          </cell>
        </row>
        <row r="8">
          <cell r="A8" t="str">
            <v>eu15 European Union (15 countries)</v>
          </cell>
          <cell r="C8">
            <v>1318765</v>
          </cell>
          <cell r="D8">
            <v>1344838</v>
          </cell>
          <cell r="E8">
            <v>1335864</v>
          </cell>
          <cell r="F8">
            <v>1334677</v>
          </cell>
          <cell r="G8">
            <v>1334813</v>
          </cell>
          <cell r="H8">
            <v>1362830</v>
          </cell>
          <cell r="I8">
            <v>1412708</v>
          </cell>
          <cell r="J8">
            <v>1405769</v>
          </cell>
          <cell r="K8">
            <v>1435456</v>
          </cell>
          <cell r="L8">
            <v>1438090</v>
          </cell>
          <cell r="M8">
            <v>1455277</v>
          </cell>
          <cell r="N8">
            <v>1484317</v>
          </cell>
          <cell r="O8">
            <v>1475390</v>
          </cell>
        </row>
        <row r="9">
          <cell r="A9" t="str">
            <v>nms10 New Member States (CZ, EE, CY, LV, LT, HU, MT, PL, SI, SK)</v>
          </cell>
          <cell r="C9">
            <v>234246</v>
          </cell>
          <cell r="D9">
            <v>226545</v>
          </cell>
          <cell r="E9">
            <v>213605</v>
          </cell>
          <cell r="F9">
            <v>211188</v>
          </cell>
          <cell r="G9">
            <v>203790</v>
          </cell>
          <cell r="H9">
            <v>208610</v>
          </cell>
          <cell r="I9">
            <v>218189</v>
          </cell>
          <cell r="J9">
            <v>214053</v>
          </cell>
          <cell r="K9">
            <v>207110</v>
          </cell>
          <cell r="L9">
            <v>199055</v>
          </cell>
          <cell r="M9">
            <v>196873</v>
          </cell>
          <cell r="N9">
            <v>202513</v>
          </cell>
          <cell r="O9">
            <v>201495</v>
          </cell>
        </row>
        <row r="10">
          <cell r="A10" t="str">
            <v>eurozone Euro-zone (EUR-11 up to 31.12.2000 / EUR-12 from 1.1.2001)</v>
          </cell>
          <cell r="C10">
            <v>1019783</v>
          </cell>
          <cell r="D10">
            <v>1038006</v>
          </cell>
          <cell r="E10">
            <v>1031586</v>
          </cell>
          <cell r="F10">
            <v>1027386</v>
          </cell>
          <cell r="G10">
            <v>1022242</v>
          </cell>
          <cell r="H10">
            <v>1049870</v>
          </cell>
          <cell r="I10">
            <v>1084597</v>
          </cell>
          <cell r="J10">
            <v>1085912</v>
          </cell>
          <cell r="K10">
            <v>1106598</v>
          </cell>
          <cell r="L10">
            <v>1111588</v>
          </cell>
          <cell r="M10">
            <v>1129256</v>
          </cell>
          <cell r="N10">
            <v>1180689</v>
          </cell>
          <cell r="O10">
            <v>1179947</v>
          </cell>
        </row>
        <row r="11">
          <cell r="A11" t="str">
            <v>eurozone12 Euro-zone (EUR-11 plus GR up to 31.12.2000 / EUR-12 from 1.1.2001)</v>
          </cell>
          <cell r="C11">
            <v>1042028</v>
          </cell>
          <cell r="D11">
            <v>1060420</v>
          </cell>
          <cell r="E11">
            <v>1054627</v>
          </cell>
          <cell r="F11">
            <v>1049992</v>
          </cell>
          <cell r="G11">
            <v>1045848</v>
          </cell>
          <cell r="H11">
            <v>1074007</v>
          </cell>
          <cell r="I11">
            <v>1110002</v>
          </cell>
          <cell r="J11">
            <v>1111497</v>
          </cell>
          <cell r="K11">
            <v>1133473</v>
          </cell>
          <cell r="L11">
            <v>1138347</v>
          </cell>
          <cell r="M11">
            <v>1157331</v>
          </cell>
          <cell r="N11">
            <v>1180689</v>
          </cell>
          <cell r="O11">
            <v>1179947</v>
          </cell>
        </row>
        <row r="12">
          <cell r="A12" t="str">
            <v>BE Belgium</v>
          </cell>
          <cell r="C12">
            <v>47257</v>
          </cell>
          <cell r="D12">
            <v>49493</v>
          </cell>
          <cell r="E12">
            <v>50259</v>
          </cell>
          <cell r="F12">
            <v>48887</v>
          </cell>
          <cell r="G12">
            <v>49758</v>
          </cell>
          <cell r="H12">
            <v>50459</v>
          </cell>
          <cell r="I12">
            <v>53981</v>
          </cell>
          <cell r="J12">
            <v>55120</v>
          </cell>
          <cell r="K12">
            <v>56210</v>
          </cell>
          <cell r="L12">
            <v>56876</v>
          </cell>
          <cell r="M12">
            <v>57168</v>
          </cell>
          <cell r="N12">
            <v>55617</v>
          </cell>
          <cell r="O12">
            <v>52570</v>
          </cell>
        </row>
        <row r="13">
          <cell r="A13" t="str">
            <v>DK Denmark</v>
          </cell>
          <cell r="C13">
            <v>18537</v>
          </cell>
          <cell r="D13">
            <v>20366</v>
          </cell>
          <cell r="E13">
            <v>19514</v>
          </cell>
          <cell r="F13">
            <v>20225</v>
          </cell>
          <cell r="G13">
            <v>20448</v>
          </cell>
          <cell r="H13">
            <v>20441</v>
          </cell>
          <cell r="I13">
            <v>22881</v>
          </cell>
          <cell r="J13">
            <v>21308</v>
          </cell>
          <cell r="K13">
            <v>20980</v>
          </cell>
          <cell r="L13">
            <v>20215</v>
          </cell>
          <cell r="M13">
            <v>19666</v>
          </cell>
          <cell r="N13">
            <v>20213</v>
          </cell>
          <cell r="O13">
            <v>19839</v>
          </cell>
        </row>
        <row r="14">
          <cell r="A14" t="str">
            <v>DE Germany (including ex-GDR from 1991)</v>
          </cell>
          <cell r="C14">
            <v>356084</v>
          </cell>
          <cell r="D14">
            <v>347151</v>
          </cell>
          <cell r="E14">
            <v>340438</v>
          </cell>
          <cell r="F14">
            <v>339059</v>
          </cell>
          <cell r="G14">
            <v>336045</v>
          </cell>
          <cell r="H14">
            <v>337142</v>
          </cell>
          <cell r="I14">
            <v>348921</v>
          </cell>
          <cell r="J14">
            <v>345465</v>
          </cell>
          <cell r="K14">
            <v>344484</v>
          </cell>
          <cell r="L14">
            <v>338421</v>
          </cell>
          <cell r="M14">
            <v>340225</v>
          </cell>
          <cell r="N14">
            <v>350118</v>
          </cell>
          <cell r="O14">
            <v>343671</v>
          </cell>
        </row>
        <row r="15">
          <cell r="A15" t="str">
            <v>GR Greece</v>
          </cell>
          <cell r="C15">
            <v>22245</v>
          </cell>
          <cell r="D15">
            <v>22414</v>
          </cell>
          <cell r="E15">
            <v>23040</v>
          </cell>
          <cell r="F15">
            <v>22605</v>
          </cell>
          <cell r="G15">
            <v>23606</v>
          </cell>
          <cell r="H15">
            <v>24137</v>
          </cell>
          <cell r="I15">
            <v>25405</v>
          </cell>
          <cell r="J15">
            <v>25585</v>
          </cell>
          <cell r="K15">
            <v>26875</v>
          </cell>
          <cell r="L15">
            <v>26759</v>
          </cell>
          <cell r="M15">
            <v>28076</v>
          </cell>
          <cell r="N15">
            <v>28937</v>
          </cell>
          <cell r="O15">
            <v>29736</v>
          </cell>
        </row>
        <row r="16">
          <cell r="A16" t="str">
            <v>ES Spain</v>
          </cell>
          <cell r="C16">
            <v>89401</v>
          </cell>
          <cell r="D16">
            <v>94160</v>
          </cell>
          <cell r="E16">
            <v>95158</v>
          </cell>
          <cell r="F16">
            <v>91395</v>
          </cell>
          <cell r="G16">
            <v>97110</v>
          </cell>
          <cell r="H16">
            <v>102207</v>
          </cell>
          <cell r="I16">
            <v>100825</v>
          </cell>
          <cell r="J16">
            <v>106054</v>
          </cell>
          <cell r="K16">
            <v>111099</v>
          </cell>
          <cell r="L16">
            <v>117567</v>
          </cell>
          <cell r="M16">
            <v>122754</v>
          </cell>
          <cell r="N16">
            <v>126188</v>
          </cell>
          <cell r="O16">
            <v>129887</v>
          </cell>
        </row>
        <row r="17">
          <cell r="A17" t="str">
            <v>FR France</v>
          </cell>
          <cell r="C17">
            <v>223122</v>
          </cell>
          <cell r="D17">
            <v>235643</v>
          </cell>
          <cell r="E17">
            <v>232811</v>
          </cell>
          <cell r="F17">
            <v>235778</v>
          </cell>
          <cell r="G17">
            <v>226528</v>
          </cell>
          <cell r="H17">
            <v>235628</v>
          </cell>
          <cell r="I17">
            <v>249168</v>
          </cell>
          <cell r="J17">
            <v>243209</v>
          </cell>
          <cell r="K17">
            <v>250776</v>
          </cell>
          <cell r="L17">
            <v>250811</v>
          </cell>
          <cell r="M17">
            <v>258055</v>
          </cell>
          <cell r="N17">
            <v>261697</v>
          </cell>
          <cell r="O17">
            <v>261391</v>
          </cell>
        </row>
        <row r="18">
          <cell r="A18" t="str">
            <v>IE Ireland</v>
          </cell>
          <cell r="C18">
            <v>10343</v>
          </cell>
          <cell r="D18">
            <v>10263</v>
          </cell>
          <cell r="E18">
            <v>10185</v>
          </cell>
          <cell r="F18">
            <v>10459</v>
          </cell>
          <cell r="G18">
            <v>10946</v>
          </cell>
          <cell r="H18">
            <v>11027</v>
          </cell>
          <cell r="I18">
            <v>11722</v>
          </cell>
          <cell r="J18">
            <v>12247</v>
          </cell>
          <cell r="K18">
            <v>13041</v>
          </cell>
          <cell r="L18">
            <v>13804</v>
          </cell>
          <cell r="M18">
            <v>14242</v>
          </cell>
          <cell r="N18">
            <v>14806</v>
          </cell>
          <cell r="O18">
            <v>15156</v>
          </cell>
        </row>
        <row r="19">
          <cell r="A19" t="str">
            <v>IT Italy</v>
          </cell>
          <cell r="C19">
            <v>153076</v>
          </cell>
          <cell r="D19">
            <v>155194</v>
          </cell>
          <cell r="E19">
            <v>157349</v>
          </cell>
          <cell r="F19">
            <v>154734</v>
          </cell>
          <cell r="G19">
            <v>152679</v>
          </cell>
          <cell r="H19">
            <v>161499</v>
          </cell>
          <cell r="I19">
            <v>161290</v>
          </cell>
          <cell r="J19">
            <v>163539</v>
          </cell>
          <cell r="K19">
            <v>168534</v>
          </cell>
          <cell r="L19">
            <v>170914</v>
          </cell>
          <cell r="M19">
            <v>172478</v>
          </cell>
          <cell r="N19">
            <v>172713</v>
          </cell>
          <cell r="O19">
            <v>173550</v>
          </cell>
        </row>
        <row r="20">
          <cell r="A20" t="str">
            <v>lu Luxembourg (Grand-Duché)</v>
          </cell>
          <cell r="C20">
            <v>3551</v>
          </cell>
          <cell r="D20">
            <v>3773</v>
          </cell>
          <cell r="E20">
            <v>3790</v>
          </cell>
          <cell r="F20">
            <v>3843</v>
          </cell>
          <cell r="G20">
            <v>3755</v>
          </cell>
          <cell r="H20">
            <v>3335</v>
          </cell>
          <cell r="I20">
            <v>3401</v>
          </cell>
          <cell r="J20">
            <v>3351</v>
          </cell>
          <cell r="K20">
            <v>3274</v>
          </cell>
          <cell r="L20">
            <v>3440</v>
          </cell>
          <cell r="M20">
            <v>3628</v>
          </cell>
          <cell r="N20">
            <v>3765</v>
          </cell>
          <cell r="O20">
            <v>3979</v>
          </cell>
        </row>
        <row r="21">
          <cell r="A21" t="str">
            <v>NL Netherlands</v>
          </cell>
          <cell r="C21">
            <v>66841</v>
          </cell>
          <cell r="D21">
            <v>69936</v>
          </cell>
          <cell r="E21">
            <v>70067</v>
          </cell>
          <cell r="F21">
            <v>70785</v>
          </cell>
          <cell r="G21">
            <v>70609</v>
          </cell>
          <cell r="H21">
            <v>73355</v>
          </cell>
          <cell r="I21">
            <v>76254</v>
          </cell>
          <cell r="J21">
            <v>75127</v>
          </cell>
          <cell r="K21">
            <v>75006</v>
          </cell>
          <cell r="L21">
            <v>74475</v>
          </cell>
          <cell r="M21">
            <v>75655</v>
          </cell>
          <cell r="N21">
            <v>77587</v>
          </cell>
          <cell r="O21">
            <v>78195</v>
          </cell>
        </row>
        <row r="22">
          <cell r="A22" t="str">
            <v>AT Austria</v>
          </cell>
          <cell r="C22">
            <v>24517</v>
          </cell>
          <cell r="D22">
            <v>26214</v>
          </cell>
          <cell r="E22">
            <v>25277</v>
          </cell>
          <cell r="F22">
            <v>25598</v>
          </cell>
          <cell r="G22">
            <v>25663</v>
          </cell>
          <cell r="H22">
            <v>26774</v>
          </cell>
          <cell r="I22">
            <v>28314</v>
          </cell>
          <cell r="J22">
            <v>28296</v>
          </cell>
          <cell r="K22">
            <v>28699</v>
          </cell>
          <cell r="L22">
            <v>28581</v>
          </cell>
          <cell r="M22">
            <v>28433</v>
          </cell>
          <cell r="N22">
            <v>31179</v>
          </cell>
          <cell r="O22">
            <v>30733</v>
          </cell>
        </row>
        <row r="23">
          <cell r="A23" t="str">
            <v>PT Portugal</v>
          </cell>
          <cell r="C23">
            <v>16890</v>
          </cell>
          <cell r="D23">
            <v>17172</v>
          </cell>
          <cell r="E23">
            <v>18344</v>
          </cell>
          <cell r="F23">
            <v>17988</v>
          </cell>
          <cell r="G23">
            <v>18584</v>
          </cell>
          <cell r="H23">
            <v>19611</v>
          </cell>
          <cell r="I23">
            <v>19560</v>
          </cell>
          <cell r="J23">
            <v>20744</v>
          </cell>
          <cell r="K23">
            <v>22246</v>
          </cell>
          <cell r="L23">
            <v>23892</v>
          </cell>
          <cell r="M23">
            <v>24108</v>
          </cell>
          <cell r="N23">
            <v>24760</v>
          </cell>
          <cell r="O23">
            <v>25942</v>
          </cell>
        </row>
        <row r="24">
          <cell r="A24" t="str">
            <v>FI Finland</v>
          </cell>
          <cell r="C24">
            <v>28701</v>
          </cell>
          <cell r="D24">
            <v>29007</v>
          </cell>
          <cell r="E24">
            <v>27909</v>
          </cell>
          <cell r="F24">
            <v>28860</v>
          </cell>
          <cell r="G24">
            <v>30565</v>
          </cell>
          <cell r="H24">
            <v>28834</v>
          </cell>
          <cell r="I24">
            <v>31160</v>
          </cell>
          <cell r="J24">
            <v>32760</v>
          </cell>
          <cell r="K24">
            <v>33229</v>
          </cell>
          <cell r="L24">
            <v>32807</v>
          </cell>
          <cell r="M24">
            <v>32508</v>
          </cell>
          <cell r="N24">
            <v>33322</v>
          </cell>
          <cell r="O24">
            <v>35136</v>
          </cell>
        </row>
        <row r="25">
          <cell r="A25" t="str">
            <v>SE Sweden</v>
          </cell>
          <cell r="C25">
            <v>47118</v>
          </cell>
          <cell r="D25">
            <v>48741</v>
          </cell>
          <cell r="E25">
            <v>46333</v>
          </cell>
          <cell r="F25">
            <v>46609</v>
          </cell>
          <cell r="G25">
            <v>49650</v>
          </cell>
          <cell r="H25">
            <v>50370</v>
          </cell>
          <cell r="I25">
            <v>51576</v>
          </cell>
          <cell r="J25">
            <v>50271</v>
          </cell>
          <cell r="K25">
            <v>50699</v>
          </cell>
          <cell r="L25">
            <v>50812</v>
          </cell>
          <cell r="M25">
            <v>47863</v>
          </cell>
          <cell r="N25">
            <v>51453</v>
          </cell>
          <cell r="O25">
            <v>51465</v>
          </cell>
        </row>
        <row r="26">
          <cell r="A26" t="str">
            <v>UK United Kingdom</v>
          </cell>
          <cell r="C26">
            <v>211082</v>
          </cell>
          <cell r="D26">
            <v>215311</v>
          </cell>
          <cell r="E26">
            <v>215390</v>
          </cell>
          <cell r="F26">
            <v>217851</v>
          </cell>
          <cell r="G26">
            <v>218866</v>
          </cell>
          <cell r="H26">
            <v>218011</v>
          </cell>
          <cell r="I26">
            <v>228248</v>
          </cell>
          <cell r="J26">
            <v>222693</v>
          </cell>
          <cell r="K26">
            <v>230304</v>
          </cell>
          <cell r="L26">
            <v>228717</v>
          </cell>
          <cell r="M26">
            <v>230416</v>
          </cell>
          <cell r="N26">
            <v>231962</v>
          </cell>
          <cell r="O26">
            <v>224140</v>
          </cell>
        </row>
        <row r="27">
          <cell r="A27" t="str">
            <v>eea18 European Economic Area (EEA) (EU-15 plus IS, LI, NO)</v>
          </cell>
          <cell r="C27">
            <v>1342546</v>
          </cell>
          <cell r="D27">
            <v>1368867</v>
          </cell>
          <cell r="E27">
            <v>1360360</v>
          </cell>
          <cell r="F27">
            <v>1360625</v>
          </cell>
          <cell r="G27">
            <v>1360469</v>
          </cell>
          <cell r="H27">
            <v>1388655</v>
          </cell>
          <cell r="I27">
            <v>1438388</v>
          </cell>
          <cell r="J27">
            <v>1432725</v>
          </cell>
          <cell r="K27">
            <v>1463658</v>
          </cell>
          <cell r="L27">
            <v>1467877</v>
          </cell>
          <cell r="M27">
            <v>1484578</v>
          </cell>
          <cell r="N27">
            <v>1514571</v>
          </cell>
          <cell r="O27">
            <v>1505059</v>
          </cell>
        </row>
        <row r="28">
          <cell r="A28" t="str">
            <v>IS Iceland</v>
          </cell>
          <cell r="C28">
            <v>2214</v>
          </cell>
          <cell r="D28">
            <v>2033</v>
          </cell>
          <cell r="E28">
            <v>2076</v>
          </cell>
          <cell r="F28">
            <v>2154</v>
          </cell>
          <cell r="G28">
            <v>2139</v>
          </cell>
          <cell r="H28">
            <v>2141</v>
          </cell>
          <cell r="I28">
            <v>2468</v>
          </cell>
          <cell r="J28">
            <v>2517</v>
          </cell>
          <cell r="K28">
            <v>2685</v>
          </cell>
          <cell r="L28">
            <v>3074</v>
          </cell>
          <cell r="M28">
            <v>3230</v>
          </cell>
          <cell r="N28">
            <v>3349</v>
          </cell>
          <cell r="O28">
            <v>3390</v>
          </cell>
        </row>
        <row r="29">
          <cell r="A29" t="str">
            <v>NO Norway</v>
          </cell>
          <cell r="C29">
            <v>21568</v>
          </cell>
          <cell r="D29">
            <v>21995</v>
          </cell>
          <cell r="E29">
            <v>22420</v>
          </cell>
          <cell r="F29">
            <v>23794</v>
          </cell>
          <cell r="G29">
            <v>23518</v>
          </cell>
          <cell r="H29">
            <v>23684</v>
          </cell>
          <cell r="I29">
            <v>23212</v>
          </cell>
          <cell r="J29">
            <v>24439</v>
          </cell>
          <cell r="K29">
            <v>25517</v>
          </cell>
          <cell r="L29">
            <v>26712</v>
          </cell>
          <cell r="M29">
            <v>26071</v>
          </cell>
          <cell r="N29">
            <v>26904</v>
          </cell>
          <cell r="O29">
            <v>26278</v>
          </cell>
        </row>
        <row r="30">
          <cell r="A30" t="str">
            <v>EU15 European Union (15 countries)</v>
          </cell>
          <cell r="C30">
            <v>1318765</v>
          </cell>
          <cell r="D30">
            <v>1344838</v>
          </cell>
          <cell r="E30">
            <v>1335864</v>
          </cell>
          <cell r="F30">
            <v>1334677</v>
          </cell>
          <cell r="G30">
            <v>1334813</v>
          </cell>
          <cell r="H30">
            <v>1362830</v>
          </cell>
          <cell r="I30">
            <v>1412708</v>
          </cell>
          <cell r="J30">
            <v>1405769</v>
          </cell>
          <cell r="K30">
            <v>1435456</v>
          </cell>
          <cell r="L30">
            <v>1438090</v>
          </cell>
          <cell r="M30">
            <v>1455277</v>
          </cell>
          <cell r="N30">
            <v>1484317</v>
          </cell>
          <cell r="O30">
            <v>1475390</v>
          </cell>
        </row>
        <row r="31">
          <cell r="A31" t="str">
            <v>BG Bulgaria</v>
          </cell>
          <cell r="C31">
            <v>27961</v>
          </cell>
          <cell r="D31">
            <v>22426</v>
          </cell>
          <cell r="E31">
            <v>20724</v>
          </cell>
          <cell r="F31">
            <v>22056</v>
          </cell>
          <cell r="G31">
            <v>21352</v>
          </cell>
          <cell r="H31">
            <v>23304</v>
          </cell>
          <cell r="I31">
            <v>23091</v>
          </cell>
          <cell r="J31">
            <v>20549</v>
          </cell>
          <cell r="K31">
            <v>20086</v>
          </cell>
          <cell r="L31">
            <v>18145</v>
          </cell>
          <cell r="M31">
            <v>18296</v>
          </cell>
          <cell r="N31">
            <v>19062</v>
          </cell>
          <cell r="O31">
            <v>18721</v>
          </cell>
        </row>
        <row r="32">
          <cell r="A32" t="str">
            <v>CY Cyprus</v>
          </cell>
          <cell r="C32">
            <v>1823</v>
          </cell>
          <cell r="D32">
            <v>1568</v>
          </cell>
          <cell r="E32">
            <v>1815</v>
          </cell>
          <cell r="F32">
            <v>1865</v>
          </cell>
          <cell r="G32">
            <v>2144</v>
          </cell>
          <cell r="H32">
            <v>1948</v>
          </cell>
          <cell r="I32">
            <v>2093</v>
          </cell>
          <cell r="J32">
            <v>2043</v>
          </cell>
          <cell r="K32">
            <v>2291</v>
          </cell>
          <cell r="L32">
            <v>2265</v>
          </cell>
          <cell r="M32">
            <v>2392</v>
          </cell>
          <cell r="N32">
            <v>2410</v>
          </cell>
          <cell r="O32">
            <v>2411</v>
          </cell>
        </row>
        <row r="33">
          <cell r="A33" t="str">
            <v>CZ Czech Republic</v>
          </cell>
          <cell r="C33">
            <v>47203</v>
          </cell>
          <cell r="D33">
            <v>42847</v>
          </cell>
          <cell r="E33">
            <v>43146</v>
          </cell>
          <cell r="F33">
            <v>41687</v>
          </cell>
          <cell r="G33">
            <v>40277</v>
          </cell>
          <cell r="H33">
            <v>40588</v>
          </cell>
          <cell r="I33">
            <v>41805</v>
          </cell>
          <cell r="J33">
            <v>42048</v>
          </cell>
          <cell r="K33">
            <v>40624</v>
          </cell>
          <cell r="L33">
            <v>37750</v>
          </cell>
          <cell r="M33">
            <v>40103</v>
          </cell>
          <cell r="N33">
            <v>40977</v>
          </cell>
          <cell r="O33">
            <v>40933</v>
          </cell>
        </row>
        <row r="34">
          <cell r="A34" t="str">
            <v>EE Estonia</v>
          </cell>
          <cell r="C34">
            <v>9883</v>
          </cell>
          <cell r="D34">
            <v>9201</v>
          </cell>
          <cell r="E34">
            <v>6841</v>
          </cell>
          <cell r="F34">
            <v>5349</v>
          </cell>
          <cell r="G34">
            <v>5542</v>
          </cell>
          <cell r="H34">
            <v>5280</v>
          </cell>
          <cell r="I34">
            <v>5602</v>
          </cell>
          <cell r="J34">
            <v>5513</v>
          </cell>
          <cell r="K34">
            <v>5224</v>
          </cell>
          <cell r="L34">
            <v>4881</v>
          </cell>
          <cell r="M34">
            <v>4572</v>
          </cell>
          <cell r="N34">
            <v>5097</v>
          </cell>
          <cell r="O34">
            <v>4963</v>
          </cell>
        </row>
        <row r="35">
          <cell r="A35" t="str">
            <v>HU Hungary</v>
          </cell>
          <cell r="C35">
            <v>28101</v>
          </cell>
          <cell r="D35">
            <v>26903</v>
          </cell>
          <cell r="E35">
            <v>24555</v>
          </cell>
          <cell r="F35">
            <v>24746</v>
          </cell>
          <cell r="G35">
            <v>24522</v>
          </cell>
          <cell r="H35">
            <v>25223</v>
          </cell>
          <cell r="I35">
            <v>25800</v>
          </cell>
          <cell r="J35">
            <v>25307</v>
          </cell>
          <cell r="K35">
            <v>25089</v>
          </cell>
          <cell r="L35">
            <v>25347</v>
          </cell>
          <cell r="M35">
            <v>24941</v>
          </cell>
          <cell r="N35">
            <v>25389</v>
          </cell>
          <cell r="O35">
            <v>25168</v>
          </cell>
        </row>
        <row r="36">
          <cell r="A36" t="str">
            <v>LT Lithuania</v>
          </cell>
          <cell r="C36">
            <v>16051</v>
          </cell>
          <cell r="D36">
            <v>16159</v>
          </cell>
          <cell r="E36">
            <v>10889</v>
          </cell>
          <cell r="F36">
            <v>8751</v>
          </cell>
          <cell r="G36">
            <v>7683</v>
          </cell>
          <cell r="H36">
            <v>8314</v>
          </cell>
          <cell r="I36">
            <v>8881</v>
          </cell>
          <cell r="J36">
            <v>8352</v>
          </cell>
          <cell r="K36">
            <v>9341</v>
          </cell>
          <cell r="L36">
            <v>7929</v>
          </cell>
          <cell r="M36">
            <v>7226</v>
          </cell>
          <cell r="N36">
            <v>8178</v>
          </cell>
          <cell r="O36">
            <v>8673</v>
          </cell>
        </row>
        <row r="37">
          <cell r="A37" t="str">
            <v>LV Latvia</v>
          </cell>
          <cell r="C37">
            <v>4108</v>
          </cell>
          <cell r="D37">
            <v>6702</v>
          </cell>
          <cell r="E37">
            <v>5510</v>
          </cell>
          <cell r="F37">
            <v>4498</v>
          </cell>
          <cell r="G37">
            <v>4177</v>
          </cell>
          <cell r="H37">
            <v>3718</v>
          </cell>
          <cell r="I37">
            <v>3575</v>
          </cell>
          <cell r="J37">
            <v>3332</v>
          </cell>
          <cell r="K37">
            <v>3261</v>
          </cell>
          <cell r="L37">
            <v>3824</v>
          </cell>
          <cell r="M37">
            <v>3676</v>
          </cell>
          <cell r="N37">
            <v>4288</v>
          </cell>
          <cell r="O37">
            <v>4244</v>
          </cell>
        </row>
        <row r="38">
          <cell r="A38" t="str">
            <v>MT Malta</v>
          </cell>
          <cell r="C38">
            <v>581</v>
          </cell>
          <cell r="D38">
            <v>603</v>
          </cell>
          <cell r="E38">
            <v>618</v>
          </cell>
          <cell r="F38">
            <v>745</v>
          </cell>
          <cell r="G38">
            <v>725</v>
          </cell>
          <cell r="H38">
            <v>795</v>
          </cell>
          <cell r="I38">
            <v>877</v>
          </cell>
          <cell r="J38">
            <v>927</v>
          </cell>
          <cell r="K38">
            <v>974</v>
          </cell>
          <cell r="L38">
            <v>968</v>
          </cell>
          <cell r="M38">
            <v>940</v>
          </cell>
          <cell r="N38">
            <v>823</v>
          </cell>
          <cell r="O38">
            <v>823</v>
          </cell>
        </row>
        <row r="39">
          <cell r="A39" t="str">
            <v>PL Poland</v>
          </cell>
          <cell r="C39">
            <v>100005</v>
          </cell>
          <cell r="D39">
            <v>98407</v>
          </cell>
          <cell r="E39">
            <v>97411</v>
          </cell>
          <cell r="F39">
            <v>101512</v>
          </cell>
          <cell r="G39">
            <v>96724</v>
          </cell>
          <cell r="H39">
            <v>99992</v>
          </cell>
          <cell r="I39">
            <v>107114</v>
          </cell>
          <cell r="J39">
            <v>103189</v>
          </cell>
          <cell r="K39">
            <v>97294</v>
          </cell>
          <cell r="L39">
            <v>93275</v>
          </cell>
          <cell r="M39">
            <v>90194</v>
          </cell>
          <cell r="N39">
            <v>90218</v>
          </cell>
          <cell r="O39">
            <v>88838</v>
          </cell>
        </row>
        <row r="40">
          <cell r="A40" t="str">
            <v>RO Romania</v>
          </cell>
          <cell r="C40">
            <v>61319</v>
          </cell>
          <cell r="D40">
            <v>50508</v>
          </cell>
          <cell r="E40">
            <v>45912</v>
          </cell>
          <cell r="F40">
            <v>44043</v>
          </cell>
          <cell r="G40">
            <v>41619</v>
          </cell>
          <cell r="H40">
            <v>45063</v>
          </cell>
          <cell r="I40">
            <v>48356</v>
          </cell>
          <cell r="J40">
            <v>43614</v>
          </cell>
          <cell r="K40">
            <v>39381</v>
          </cell>
          <cell r="L40">
            <v>35328</v>
          </cell>
          <cell r="M40">
            <v>37015</v>
          </cell>
          <cell r="N40">
            <v>36773</v>
          </cell>
          <cell r="O40">
            <v>35753</v>
          </cell>
        </row>
        <row r="41">
          <cell r="A41" t="str">
            <v>SI Slovenia</v>
          </cell>
          <cell r="C41">
            <v>5516</v>
          </cell>
          <cell r="D41">
            <v>5376</v>
          </cell>
          <cell r="E41">
            <v>5263</v>
          </cell>
          <cell r="F41">
            <v>5468</v>
          </cell>
          <cell r="G41">
            <v>5678</v>
          </cell>
          <cell r="H41">
            <v>6087</v>
          </cell>
          <cell r="I41">
            <v>6382</v>
          </cell>
          <cell r="J41">
            <v>6461</v>
          </cell>
          <cell r="K41">
            <v>6404</v>
          </cell>
          <cell r="L41">
            <v>6330</v>
          </cell>
          <cell r="M41">
            <v>6367</v>
          </cell>
          <cell r="N41">
            <v>6737</v>
          </cell>
          <cell r="O41">
            <v>6878</v>
          </cell>
        </row>
        <row r="42">
          <cell r="A42" t="str">
            <v>SK Slovak Republic</v>
          </cell>
          <cell r="C42">
            <v>20976</v>
          </cell>
          <cell r="D42">
            <v>18781</v>
          </cell>
          <cell r="E42">
            <v>17555</v>
          </cell>
          <cell r="F42">
            <v>16568</v>
          </cell>
          <cell r="G42">
            <v>16318</v>
          </cell>
          <cell r="H42">
            <v>16664</v>
          </cell>
          <cell r="I42">
            <v>16059</v>
          </cell>
          <cell r="J42">
            <v>16881</v>
          </cell>
          <cell r="K42">
            <v>16608</v>
          </cell>
          <cell r="L42">
            <v>16485</v>
          </cell>
          <cell r="M42">
            <v>16463</v>
          </cell>
          <cell r="N42">
            <v>18397</v>
          </cell>
          <cell r="O42">
            <v>18563</v>
          </cell>
        </row>
        <row r="43">
          <cell r="A43" t="str">
            <v>TR Turkey</v>
          </cell>
          <cell r="C43">
            <v>52281</v>
          </cell>
          <cell r="D43">
            <v>53125</v>
          </cell>
          <cell r="E43">
            <v>54670</v>
          </cell>
          <cell r="F43">
            <v>57851</v>
          </cell>
          <cell r="G43">
            <v>56736</v>
          </cell>
          <cell r="H43">
            <v>62027</v>
          </cell>
          <cell r="I43">
            <v>67424</v>
          </cell>
          <cell r="J43">
            <v>71034</v>
          </cell>
          <cell r="K43">
            <v>72308</v>
          </cell>
          <cell r="L43">
            <v>71022</v>
          </cell>
          <cell r="M43">
            <v>77354</v>
          </cell>
          <cell r="N43">
            <v>71875</v>
          </cell>
          <cell r="O43">
            <v>74951</v>
          </cell>
        </row>
        <row r="46">
          <cell r="A46" t="str">
            <v>THEME</v>
          </cell>
          <cell r="B46" t="str">
            <v>THEME2</v>
          </cell>
          <cell r="C46" t="str">
            <v>Economy and Finance</v>
          </cell>
        </row>
        <row r="47">
          <cell r="A47" t="str">
            <v>DOMAIN</v>
          </cell>
          <cell r="B47" t="str">
            <v>AGGS</v>
          </cell>
          <cell r="C47" t="str">
            <v>National accounts - Aggregates - Annual data</v>
          </cell>
        </row>
        <row r="48">
          <cell r="A48" t="str">
            <v>COLLECT</v>
          </cell>
          <cell r="B48" t="str">
            <v>AGGS_GDP</v>
          </cell>
          <cell r="C48" t="str">
            <v>GDP and main aggregates</v>
          </cell>
        </row>
        <row r="49">
          <cell r="A49" t="str">
            <v>TABLE</v>
          </cell>
          <cell r="B49" t="str">
            <v>A_GDP_K</v>
          </cell>
          <cell r="C49" t="str">
            <v>GDP and main components - Constant prices</v>
          </cell>
        </row>
        <row r="52">
          <cell r="A52" t="str">
            <v>UNIT</v>
          </cell>
          <cell r="B52" t="str">
            <v>MIO_EUR_KP95 Millions of euro (at 1995 prices)</v>
          </cell>
        </row>
        <row r="53">
          <cell r="A53" t="str">
            <v>INDIC</v>
          </cell>
          <cell r="B53" t="str">
            <v>B1GM Gross domestic product at market prices</v>
          </cell>
        </row>
        <row r="55">
          <cell r="B55" t="str">
            <v>TIME</v>
          </cell>
          <cell r="C55" t="str">
            <v>1990A00</v>
          </cell>
          <cell r="D55" t="str">
            <v>1991A00</v>
          </cell>
          <cell r="E55" t="str">
            <v>1992A00</v>
          </cell>
          <cell r="F55" t="str">
            <v>1993A00</v>
          </cell>
          <cell r="G55" t="str">
            <v>1994A00</v>
          </cell>
          <cell r="H55" t="str">
            <v>1995A00</v>
          </cell>
          <cell r="I55" t="str">
            <v>1996A00</v>
          </cell>
          <cell r="J55" t="str">
            <v>1997A00</v>
          </cell>
          <cell r="K55" t="str">
            <v>1998A00</v>
          </cell>
          <cell r="L55" t="str">
            <v>1999A00</v>
          </cell>
          <cell r="M55" t="str">
            <v>2000A00</v>
          </cell>
          <cell r="N55" t="str">
            <v>2001A00</v>
          </cell>
          <cell r="O55" t="str">
            <v>2002A00</v>
          </cell>
          <cell r="P55" t="str">
            <v>2003A00</v>
          </cell>
          <cell r="Q55" t="str">
            <v>2004A00</v>
          </cell>
        </row>
        <row r="56">
          <cell r="A56" t="str">
            <v>GEO</v>
          </cell>
        </row>
        <row r="57">
          <cell r="A57" t="str">
            <v>eu25 European Union (25 countries)</v>
          </cell>
          <cell r="C57">
            <v>0</v>
          </cell>
          <cell r="D57">
            <v>0</v>
          </cell>
          <cell r="E57">
            <v>0</v>
          </cell>
          <cell r="F57">
            <v>0</v>
          </cell>
          <cell r="G57">
            <v>0</v>
          </cell>
          <cell r="H57">
            <v>6822875.5</v>
          </cell>
          <cell r="I57">
            <v>6939475.5999999996</v>
          </cell>
          <cell r="J57">
            <v>7117360.5999999996</v>
          </cell>
          <cell r="K57">
            <v>7327327.5</v>
          </cell>
          <cell r="L57">
            <v>7538141.2999999998</v>
          </cell>
          <cell r="M57">
            <v>7806436.2999999998</v>
          </cell>
          <cell r="N57">
            <v>7937047.7000000002</v>
          </cell>
          <cell r="O57">
            <v>8021323.2000000002</v>
          </cell>
          <cell r="P57">
            <v>8089261.5999999996</v>
          </cell>
          <cell r="Q57" t="str">
            <v>8246078.6 f</v>
          </cell>
          <cell r="R57" t="str">
            <v>8444115.1 f</v>
          </cell>
        </row>
        <row r="58">
          <cell r="A58" t="str">
            <v>eu15 European Union (15 countries)</v>
          </cell>
          <cell r="C58">
            <v>0</v>
          </cell>
          <cell r="D58">
            <v>6220392.5</v>
          </cell>
          <cell r="E58">
            <v>6298029.5</v>
          </cell>
          <cell r="F58">
            <v>6269425.9000000004</v>
          </cell>
          <cell r="G58">
            <v>6441829.0999999996</v>
          </cell>
          <cell r="H58">
            <v>6594580.5999999996</v>
          </cell>
          <cell r="I58">
            <v>6700626.5999999996</v>
          </cell>
          <cell r="J58">
            <v>6867062.0999999996</v>
          </cell>
          <cell r="K58">
            <v>7067612.5999999996</v>
          </cell>
          <cell r="L58">
            <v>7269938.5999999996</v>
          </cell>
          <cell r="M58">
            <v>7527394.9000000004</v>
          </cell>
          <cell r="N58">
            <v>7651321.5999999996</v>
          </cell>
          <cell r="O58">
            <v>7728691.4000000004</v>
          </cell>
          <cell r="P58">
            <v>7786280.2999999998</v>
          </cell>
          <cell r="Q58" t="str">
            <v>7939410.0 f</v>
          </cell>
          <cell r="R58" t="str">
            <v>8127679.1 f</v>
          </cell>
          <cell r="S58" t="e">
            <v>#DIV/0!</v>
          </cell>
        </row>
        <row r="59">
          <cell r="A59" t="str">
            <v>nms10 New Member States (CZ, EE, CY, LV, LT, HU, MT, PL, SI, SK)</v>
          </cell>
          <cell r="D59">
            <v>0</v>
          </cell>
          <cell r="E59">
            <v>0</v>
          </cell>
          <cell r="F59">
            <v>0</v>
          </cell>
          <cell r="G59">
            <v>209755.71799999999</v>
          </cell>
          <cell r="H59">
            <v>221177.59299999999</v>
          </cell>
          <cell r="I59">
            <v>231373.73800000001</v>
          </cell>
          <cell r="J59">
            <v>242299.13699999999</v>
          </cell>
          <cell r="K59">
            <v>251405.367</v>
          </cell>
          <cell r="L59">
            <v>268916.09999999998</v>
          </cell>
          <cell r="M59">
            <v>279824.3</v>
          </cell>
          <cell r="N59">
            <v>286567.5</v>
          </cell>
          <cell r="O59">
            <v>293535.2</v>
          </cell>
          <cell r="P59" t="str">
            <v>303989.4 f</v>
          </cell>
          <cell r="Q59" t="str">
            <v>316232.7 f</v>
          </cell>
          <cell r="R59" t="str">
            <v>329728.0 f</v>
          </cell>
        </row>
        <row r="60">
          <cell r="A60" t="str">
            <v>eurozone Euro-zone (EUR-11 up to 31.12.2000 / EUR-12 from 1.1.2001)</v>
          </cell>
          <cell r="D60">
            <v>5037898.5999999996</v>
          </cell>
          <cell r="E60">
            <v>5114933.8</v>
          </cell>
          <cell r="F60">
            <v>5072901.7</v>
          </cell>
          <cell r="G60">
            <v>5193602.9000000004</v>
          </cell>
          <cell r="H60">
            <v>5309458.5999999996</v>
          </cell>
          <cell r="I60">
            <v>5384127.7000000002</v>
          </cell>
          <cell r="J60">
            <v>5509010.7999999998</v>
          </cell>
          <cell r="K60">
            <v>5666877.0999999996</v>
          </cell>
          <cell r="L60">
            <v>5826002.4000000004</v>
          </cell>
          <cell r="M60">
            <v>6028503.0999999996</v>
          </cell>
          <cell r="N60">
            <v>6232784.0999999996</v>
          </cell>
          <cell r="O60">
            <v>6286887.2999999998</v>
          </cell>
          <cell r="P60">
            <v>6316764.9000000004</v>
          </cell>
          <cell r="Q60" t="str">
            <v>6425485.5 f</v>
          </cell>
          <cell r="R60" t="str">
            <v>6572121.8 f</v>
          </cell>
        </row>
        <row r="61">
          <cell r="A61" t="str">
            <v>eurozone12 Euro-zone (EUR-11 plus GR up to 31.12.2000 / EUR-12 from 1.1.2001)</v>
          </cell>
          <cell r="D61">
            <v>5125007.5</v>
          </cell>
          <cell r="E61">
            <v>5202650</v>
          </cell>
          <cell r="F61">
            <v>5159215.2</v>
          </cell>
          <cell r="G61">
            <v>5281642.5</v>
          </cell>
          <cell r="H61">
            <v>5399345.7000000002</v>
          </cell>
          <cell r="I61">
            <v>5476136</v>
          </cell>
          <cell r="J61">
            <v>5604365.9000000004</v>
          </cell>
          <cell r="K61">
            <v>5765439.7000000002</v>
          </cell>
          <cell r="L61">
            <v>5927935.5</v>
          </cell>
          <cell r="M61">
            <v>6134971.7999999998</v>
          </cell>
          <cell r="N61">
            <v>6232784.0999999996</v>
          </cell>
          <cell r="O61">
            <v>6286887.2999999998</v>
          </cell>
          <cell r="P61">
            <v>6316764.9000000004</v>
          </cell>
          <cell r="Q61" t="str">
            <v>6425485.5 f</v>
          </cell>
          <cell r="R61" t="str">
            <v>6572121.8 f</v>
          </cell>
        </row>
        <row r="62">
          <cell r="A62" t="str">
            <v>BE Belgium</v>
          </cell>
          <cell r="C62">
            <v>195504.9</v>
          </cell>
          <cell r="D62">
            <v>199088.7</v>
          </cell>
          <cell r="E62">
            <v>202136</v>
          </cell>
          <cell r="F62">
            <v>200191.7</v>
          </cell>
          <cell r="G62">
            <v>206651.9</v>
          </cell>
          <cell r="H62">
            <v>211550.7</v>
          </cell>
          <cell r="I62">
            <v>214046</v>
          </cell>
          <cell r="J62">
            <v>221436.3</v>
          </cell>
          <cell r="K62">
            <v>225907.20000000001</v>
          </cell>
          <cell r="L62">
            <v>233141.1</v>
          </cell>
          <cell r="M62">
            <v>242100.5</v>
          </cell>
          <cell r="N62">
            <v>243638.39999999999</v>
          </cell>
          <cell r="O62">
            <v>245343.3</v>
          </cell>
          <cell r="P62">
            <v>248066.3</v>
          </cell>
          <cell r="Q62" t="str">
            <v>252946.6 f</v>
          </cell>
          <cell r="R62" t="str">
            <v>259163.1 f</v>
          </cell>
          <cell r="S62">
            <v>0.24620099035880938</v>
          </cell>
        </row>
        <row r="63">
          <cell r="A63" t="str">
            <v>DK Denmark</v>
          </cell>
          <cell r="C63">
            <v>124988.1</v>
          </cell>
          <cell r="D63">
            <v>126381.6</v>
          </cell>
          <cell r="E63">
            <v>127153.5</v>
          </cell>
          <cell r="F63">
            <v>127151.7</v>
          </cell>
          <cell r="G63">
            <v>134101.79999999999</v>
          </cell>
          <cell r="H63">
            <v>137793.4</v>
          </cell>
          <cell r="I63">
            <v>141263.9</v>
          </cell>
          <cell r="J63">
            <v>145458.9</v>
          </cell>
          <cell r="K63">
            <v>149048.79999999999</v>
          </cell>
          <cell r="L63">
            <v>152976.5</v>
          </cell>
          <cell r="M63">
            <v>157309</v>
          </cell>
          <cell r="N63">
            <v>159758.79999999999</v>
          </cell>
          <cell r="O63">
            <v>161383.9</v>
          </cell>
          <cell r="P63">
            <v>162082.20000000001</v>
          </cell>
          <cell r="Q63" t="str">
            <v>165506.3 f</v>
          </cell>
          <cell r="R63" t="str">
            <v>169084.2 f</v>
          </cell>
          <cell r="S63">
            <v>0.27819208388638583</v>
          </cell>
        </row>
        <row r="64">
          <cell r="A64" t="str">
            <v>DE Germany (including ex-GDR from 1991)</v>
          </cell>
          <cell r="C64">
            <v>0</v>
          </cell>
          <cell r="D64">
            <v>1785742.2</v>
          </cell>
          <cell r="E64">
            <v>1825720</v>
          </cell>
          <cell r="F64">
            <v>1805887.7</v>
          </cell>
          <cell r="G64">
            <v>1848266.2</v>
          </cell>
          <cell r="H64">
            <v>1880206.6</v>
          </cell>
          <cell r="I64">
            <v>1894611.1</v>
          </cell>
          <cell r="J64">
            <v>1921019.4</v>
          </cell>
          <cell r="K64">
            <v>1958596.4</v>
          </cell>
          <cell r="L64">
            <v>1998678.5</v>
          </cell>
          <cell r="M64">
            <v>2055774.7</v>
          </cell>
          <cell r="N64">
            <v>2073206.2</v>
          </cell>
          <cell r="O64">
            <v>2076859.5</v>
          </cell>
          <cell r="P64">
            <v>2074771.9</v>
          </cell>
          <cell r="Q64" t="str">
            <v>2105655.0 f</v>
          </cell>
          <cell r="R64" t="str">
            <v>2142843.8 f</v>
          </cell>
          <cell r="S64" t="e">
            <v>#DIV/0!</v>
          </cell>
        </row>
        <row r="65">
          <cell r="A65" t="str">
            <v>GR Greece</v>
          </cell>
          <cell r="C65">
            <v>84488.3</v>
          </cell>
          <cell r="D65">
            <v>87108.9</v>
          </cell>
          <cell r="E65">
            <v>87716.2</v>
          </cell>
          <cell r="F65">
            <v>86313.5</v>
          </cell>
          <cell r="G65">
            <v>88039.6</v>
          </cell>
          <cell r="H65">
            <v>89887.2</v>
          </cell>
          <cell r="I65">
            <v>92008.2</v>
          </cell>
          <cell r="J65">
            <v>95355.1</v>
          </cell>
          <cell r="K65">
            <v>98562.6</v>
          </cell>
          <cell r="L65">
            <v>101933.1</v>
          </cell>
          <cell r="M65">
            <v>106468.7</v>
          </cell>
          <cell r="N65">
            <v>110770.4</v>
          </cell>
          <cell r="O65">
            <v>115046.3</v>
          </cell>
          <cell r="P65">
            <v>119973.3</v>
          </cell>
          <cell r="Q65" t="str">
            <v>124778.4 f</v>
          </cell>
          <cell r="R65" t="str">
            <v>128856.2 f</v>
          </cell>
          <cell r="S65">
            <v>0.31107384099336821</v>
          </cell>
        </row>
        <row r="66">
          <cell r="A66" t="str">
            <v>ES Spain</v>
          </cell>
          <cell r="C66">
            <v>414690.7</v>
          </cell>
          <cell r="D66">
            <v>425238</v>
          </cell>
          <cell r="E66">
            <v>429193.8</v>
          </cell>
          <cell r="F66">
            <v>424767.4</v>
          </cell>
          <cell r="G66">
            <v>434889.5</v>
          </cell>
          <cell r="H66">
            <v>446881.1</v>
          </cell>
          <cell r="I66">
            <v>457772.7</v>
          </cell>
          <cell r="J66">
            <v>476203.8</v>
          </cell>
          <cell r="K66">
            <v>496896.9</v>
          </cell>
          <cell r="L66">
            <v>517885</v>
          </cell>
          <cell r="M66">
            <v>539696.9</v>
          </cell>
          <cell r="N66">
            <v>555041.19999999995</v>
          </cell>
          <cell r="O66">
            <v>566377.9</v>
          </cell>
          <cell r="P66">
            <v>580116.4</v>
          </cell>
          <cell r="Q66" t="str">
            <v>596098.4 f</v>
          </cell>
          <cell r="R66" t="str">
            <v>615509.1 f</v>
          </cell>
          <cell r="S66">
            <v>0.338446220279355</v>
          </cell>
        </row>
        <row r="67">
          <cell r="A67" t="str">
            <v>FR France</v>
          </cell>
          <cell r="C67">
            <v>1126971.8999999999</v>
          </cell>
          <cell r="D67">
            <v>1138197.8999999999</v>
          </cell>
          <cell r="E67">
            <v>1155178.3</v>
          </cell>
          <cell r="F67">
            <v>1144929.3999999999</v>
          </cell>
          <cell r="G67">
            <v>1168583.8</v>
          </cell>
          <cell r="H67">
            <v>1188100.5</v>
          </cell>
          <cell r="I67">
            <v>1201204.5</v>
          </cell>
          <cell r="J67">
            <v>1224080.8</v>
          </cell>
          <cell r="K67">
            <v>1265714.8999999999</v>
          </cell>
          <cell r="L67">
            <v>1306383.8999999999</v>
          </cell>
          <cell r="M67">
            <v>1355935.6</v>
          </cell>
          <cell r="N67">
            <v>1384351.2</v>
          </cell>
          <cell r="O67">
            <v>1400755.5</v>
          </cell>
          <cell r="P67">
            <v>1407303.9</v>
          </cell>
          <cell r="Q67" t="str">
            <v>1431781.7 f</v>
          </cell>
          <cell r="R67" t="str">
            <v>1466738.6 f</v>
          </cell>
          <cell r="S67">
            <v>0.22838129326915779</v>
          </cell>
        </row>
        <row r="68">
          <cell r="A68" t="str">
            <v>IE Ireland</v>
          </cell>
          <cell r="C68">
            <v>40447.199999999997</v>
          </cell>
          <cell r="D68">
            <v>41227.699999999997</v>
          </cell>
          <cell r="E68">
            <v>42606</v>
          </cell>
          <cell r="F68">
            <v>43753.2</v>
          </cell>
          <cell r="G68">
            <v>46271.6</v>
          </cell>
          <cell r="H68">
            <v>50835.9</v>
          </cell>
          <cell r="I68">
            <v>54940.5</v>
          </cell>
          <cell r="J68">
            <v>61034.2</v>
          </cell>
          <cell r="K68">
            <v>66309</v>
          </cell>
          <cell r="L68">
            <v>73789.899999999994</v>
          </cell>
          <cell r="M68">
            <v>81228.7</v>
          </cell>
          <cell r="N68">
            <v>86257.600000000006</v>
          </cell>
          <cell r="O68">
            <v>92224.9</v>
          </cell>
          <cell r="P68">
            <v>93506.4</v>
          </cell>
          <cell r="Q68" t="str">
            <v>96957.0 f</v>
          </cell>
          <cell r="R68" t="str">
            <v>101401.0 f</v>
          </cell>
          <cell r="S68">
            <v>1.1325975592871695</v>
          </cell>
        </row>
        <row r="69">
          <cell r="A69" t="str">
            <v>IT Italy</v>
          </cell>
          <cell r="C69">
            <v>787686.6</v>
          </cell>
          <cell r="D69">
            <v>798636.7</v>
          </cell>
          <cell r="E69">
            <v>804710.9</v>
          </cell>
          <cell r="F69">
            <v>797599.3</v>
          </cell>
          <cell r="G69">
            <v>815205.9</v>
          </cell>
          <cell r="H69">
            <v>839041.5</v>
          </cell>
          <cell r="I69">
            <v>848213</v>
          </cell>
          <cell r="J69">
            <v>865400.3</v>
          </cell>
          <cell r="K69">
            <v>880925.4</v>
          </cell>
          <cell r="L69">
            <v>895581.4</v>
          </cell>
          <cell r="M69">
            <v>922690.9</v>
          </cell>
          <cell r="N69">
            <v>938969.2</v>
          </cell>
          <cell r="O69">
            <v>942346.4</v>
          </cell>
          <cell r="P69">
            <v>944769.9</v>
          </cell>
          <cell r="Q69" t="str">
            <v>956178.6 f</v>
          </cell>
          <cell r="R69" t="str">
            <v>976313.6 f</v>
          </cell>
          <cell r="S69">
            <v>0.19205937996152267</v>
          </cell>
        </row>
        <row r="70">
          <cell r="A70" t="str">
            <v>lu Luxembourg (Grand-Duché)</v>
          </cell>
          <cell r="C70">
            <v>11391</v>
          </cell>
          <cell r="D70">
            <v>12375.7</v>
          </cell>
          <cell r="E70">
            <v>12600.9</v>
          </cell>
          <cell r="F70">
            <v>13130.2</v>
          </cell>
          <cell r="G70">
            <v>13631.9</v>
          </cell>
          <cell r="H70">
            <v>13827.7</v>
          </cell>
          <cell r="I70">
            <v>14288.9</v>
          </cell>
          <cell r="J70">
            <v>15476.4</v>
          </cell>
          <cell r="K70">
            <v>16542.5</v>
          </cell>
          <cell r="L70">
            <v>17838.400000000001</v>
          </cell>
          <cell r="M70">
            <v>19451</v>
          </cell>
          <cell r="N70">
            <v>19713.3</v>
          </cell>
          <cell r="O70">
            <v>20050.900000000001</v>
          </cell>
          <cell r="P70">
            <v>20477.599999999999</v>
          </cell>
          <cell r="Q70" t="str">
            <v>20961.6 f</v>
          </cell>
          <cell r="R70" t="str">
            <v>21621.3 f</v>
          </cell>
          <cell r="S70">
            <v>0.73060310771661841</v>
          </cell>
        </row>
        <row r="71">
          <cell r="A71" t="str">
            <v>NL Netherlands</v>
          </cell>
          <cell r="C71">
            <v>286217.90000000002</v>
          </cell>
          <cell r="D71">
            <v>293102.3</v>
          </cell>
          <cell r="E71">
            <v>297467.90000000002</v>
          </cell>
          <cell r="F71">
            <v>299405</v>
          </cell>
          <cell r="G71">
            <v>307981.8</v>
          </cell>
          <cell r="H71">
            <v>317323.09999999998</v>
          </cell>
          <cell r="I71">
            <v>326967.7</v>
          </cell>
          <cell r="J71">
            <v>339518.5</v>
          </cell>
          <cell r="K71">
            <v>354285.8</v>
          </cell>
          <cell r="L71">
            <v>368442</v>
          </cell>
          <cell r="M71">
            <v>381214.4</v>
          </cell>
          <cell r="N71">
            <v>385847.7</v>
          </cell>
          <cell r="O71">
            <v>386785.3</v>
          </cell>
          <cell r="P71">
            <v>384009.3</v>
          </cell>
          <cell r="Q71" t="str">
            <v>387698.6 f</v>
          </cell>
          <cell r="R71" t="str">
            <v>393903.1 f</v>
          </cell>
          <cell r="S71">
            <v>0.34809073786090949</v>
          </cell>
        </row>
        <row r="72">
          <cell r="A72" t="str">
            <v>AT Austria</v>
          </cell>
          <cell r="C72">
            <v>162491.70000000001</v>
          </cell>
          <cell r="D72">
            <v>167889.6</v>
          </cell>
          <cell r="E72">
            <v>171758.5</v>
          </cell>
          <cell r="F72">
            <v>172474.2</v>
          </cell>
          <cell r="G72">
            <v>176967.8</v>
          </cell>
          <cell r="H72">
            <v>179840.4</v>
          </cell>
          <cell r="I72">
            <v>183439.9</v>
          </cell>
          <cell r="J72">
            <v>186363.4</v>
          </cell>
          <cell r="K72">
            <v>193671</v>
          </cell>
          <cell r="L72">
            <v>198821</v>
          </cell>
          <cell r="M72">
            <v>205620.9</v>
          </cell>
          <cell r="N72">
            <v>207164.5</v>
          </cell>
          <cell r="O72">
            <v>209993.3</v>
          </cell>
          <cell r="P72">
            <v>211566.1</v>
          </cell>
          <cell r="Q72" t="str">
            <v>215304.3 f</v>
          </cell>
          <cell r="R72" t="str">
            <v>220588.1 f</v>
          </cell>
          <cell r="S72">
            <v>0.27492358071212242</v>
          </cell>
        </row>
        <row r="73">
          <cell r="A73" t="str">
            <v>PT Portugal</v>
          </cell>
          <cell r="C73">
            <v>75936.800000000003</v>
          </cell>
          <cell r="D73">
            <v>79253.8</v>
          </cell>
          <cell r="E73">
            <v>80117.3</v>
          </cell>
          <cell r="F73">
            <v>78480.3</v>
          </cell>
          <cell r="G73">
            <v>79237.5</v>
          </cell>
          <cell r="H73">
            <v>82631</v>
          </cell>
          <cell r="I73">
            <v>85560.3</v>
          </cell>
          <cell r="J73">
            <v>88948.6</v>
          </cell>
          <cell r="K73">
            <v>93022.8</v>
          </cell>
          <cell r="L73">
            <v>96558.5</v>
          </cell>
          <cell r="M73">
            <v>99821.1</v>
          </cell>
          <cell r="N73">
            <v>101582.7</v>
          </cell>
          <cell r="O73">
            <v>102102.7</v>
          </cell>
          <cell r="P73">
            <v>100836.5</v>
          </cell>
          <cell r="Q73" t="str">
            <v>101673.8 f</v>
          </cell>
          <cell r="R73" t="str">
            <v>103916.6 f</v>
          </cell>
          <cell r="S73">
            <v>0.33772689921092258</v>
          </cell>
        </row>
        <row r="74">
          <cell r="A74" t="str">
            <v>FI Finland</v>
          </cell>
          <cell r="C74">
            <v>103774.39999999999</v>
          </cell>
          <cell r="D74">
            <v>97146</v>
          </cell>
          <cell r="E74">
            <v>93444.3</v>
          </cell>
          <cell r="F74">
            <v>92283.4</v>
          </cell>
          <cell r="G74">
            <v>95914.9</v>
          </cell>
          <cell r="H74">
            <v>99220</v>
          </cell>
          <cell r="I74">
            <v>103083</v>
          </cell>
          <cell r="J74">
            <v>109529</v>
          </cell>
          <cell r="K74">
            <v>115005.2</v>
          </cell>
          <cell r="L74">
            <v>118882.6</v>
          </cell>
          <cell r="M74">
            <v>124968.5</v>
          </cell>
          <cell r="N74">
            <v>126300.3</v>
          </cell>
          <cell r="O74">
            <v>129171.4</v>
          </cell>
          <cell r="P74">
            <v>131595</v>
          </cell>
          <cell r="Q74" t="str">
            <v>135018.3 f</v>
          </cell>
          <cell r="R74" t="str">
            <v>138720.6 f</v>
          </cell>
          <cell r="S74">
            <v>0.21706605868113926</v>
          </cell>
        </row>
        <row r="75">
          <cell r="A75" t="str">
            <v>SE Sweden</v>
          </cell>
          <cell r="C75">
            <v>182880.8</v>
          </cell>
          <cell r="D75">
            <v>180906.7</v>
          </cell>
          <cell r="E75">
            <v>178582.7</v>
          </cell>
          <cell r="F75">
            <v>175019.5</v>
          </cell>
          <cell r="G75">
            <v>182308.7</v>
          </cell>
          <cell r="H75">
            <v>189698.1</v>
          </cell>
          <cell r="I75">
            <v>192147.20000000001</v>
          </cell>
          <cell r="J75">
            <v>196831.1</v>
          </cell>
          <cell r="K75">
            <v>204006.6</v>
          </cell>
          <cell r="L75">
            <v>213346.8</v>
          </cell>
          <cell r="M75">
            <v>222578</v>
          </cell>
          <cell r="N75">
            <v>224635</v>
          </cell>
          <cell r="O75">
            <v>229349.2</v>
          </cell>
          <cell r="P75">
            <v>233044.2</v>
          </cell>
          <cell r="Q75" t="str">
            <v>238502.5 f</v>
          </cell>
          <cell r="R75" t="str">
            <v>244628.5 f</v>
          </cell>
          <cell r="S75">
            <v>0.22831374315947883</v>
          </cell>
        </row>
        <row r="76">
          <cell r="A76" t="str">
            <v>UK United Kingdom</v>
          </cell>
          <cell r="C76">
            <v>797993.6</v>
          </cell>
          <cell r="D76">
            <v>787101.2</v>
          </cell>
          <cell r="E76">
            <v>788637.4</v>
          </cell>
          <cell r="F76">
            <v>807027.5</v>
          </cell>
          <cell r="G76">
            <v>842746.9</v>
          </cell>
          <cell r="H76">
            <v>866786.6</v>
          </cell>
          <cell r="I76">
            <v>891204.8</v>
          </cell>
          <cell r="J76">
            <v>920412.1</v>
          </cell>
          <cell r="K76">
            <v>948881.1</v>
          </cell>
          <cell r="L76">
            <v>975996.4</v>
          </cell>
          <cell r="M76">
            <v>1013666.1</v>
          </cell>
          <cell r="N76">
            <v>1036998.6</v>
          </cell>
          <cell r="O76">
            <v>1055336.5</v>
          </cell>
          <cell r="P76">
            <v>1079038.2</v>
          </cell>
          <cell r="Q76" t="str">
            <v>1111483.9 f</v>
          </cell>
          <cell r="R76" t="str">
            <v>1142123.0 f</v>
          </cell>
          <cell r="S76">
            <v>0.29950741459580632</v>
          </cell>
        </row>
        <row r="77">
          <cell r="A77" t="str">
            <v>IS Iceland</v>
          </cell>
          <cell r="C77">
            <v>5289.5</v>
          </cell>
          <cell r="D77">
            <v>5313.4</v>
          </cell>
          <cell r="E77">
            <v>5226.7</v>
          </cell>
          <cell r="F77">
            <v>5249.1</v>
          </cell>
          <cell r="G77">
            <v>5366.2</v>
          </cell>
          <cell r="H77">
            <v>5339.1</v>
          </cell>
          <cell r="I77">
            <v>5783.3</v>
          </cell>
          <cell r="J77">
            <v>6051</v>
          </cell>
          <cell r="K77">
            <v>6393.9</v>
          </cell>
          <cell r="L77">
            <v>6738.8</v>
          </cell>
          <cell r="M77">
            <v>7177.3</v>
          </cell>
          <cell r="N77">
            <v>7389.4</v>
          </cell>
          <cell r="O77">
            <v>7341.9</v>
          </cell>
          <cell r="P77" t="str">
            <v>7481.4 f</v>
          </cell>
          <cell r="Q77" t="str">
            <v>7758.2 f</v>
          </cell>
          <cell r="R77" t="str">
            <v>8192.7 f</v>
          </cell>
          <cell r="S77">
            <v>0.39699404480574718</v>
          </cell>
        </row>
        <row r="78">
          <cell r="A78" t="str">
            <v>NO Norway</v>
          </cell>
          <cell r="C78">
            <v>93678</v>
          </cell>
          <cell r="D78">
            <v>97065.600000000006</v>
          </cell>
          <cell r="E78">
            <v>100268.8</v>
          </cell>
          <cell r="F78">
            <v>103001.5</v>
          </cell>
          <cell r="G78">
            <v>108415.5</v>
          </cell>
          <cell r="H78">
            <v>113139.5</v>
          </cell>
          <cell r="I78">
            <v>119084</v>
          </cell>
          <cell r="J78">
            <v>125263</v>
          </cell>
          <cell r="K78">
            <v>128556.7</v>
          </cell>
          <cell r="L78">
            <v>131299.20000000001</v>
          </cell>
          <cell r="M78">
            <v>135024.29999999999</v>
          </cell>
          <cell r="N78">
            <v>138705.60000000001</v>
          </cell>
          <cell r="O78">
            <v>140615.20000000001</v>
          </cell>
          <cell r="P78">
            <v>141203.4</v>
          </cell>
          <cell r="Q78" t="str">
            <v>145432.7 f</v>
          </cell>
          <cell r="R78" t="str">
            <v>149387.0 f</v>
          </cell>
          <cell r="S78">
            <v>0.48066354960609758</v>
          </cell>
        </row>
        <row r="79">
          <cell r="A79" t="str">
            <v>EU15 European Union (15 countries)</v>
          </cell>
          <cell r="C79">
            <v>0</v>
          </cell>
          <cell r="D79">
            <v>6220392.5</v>
          </cell>
          <cell r="E79">
            <v>6298029.5</v>
          </cell>
          <cell r="F79">
            <v>6269425.9000000004</v>
          </cell>
          <cell r="G79">
            <v>6441829.0999999996</v>
          </cell>
          <cell r="H79">
            <v>6594580.5999999996</v>
          </cell>
          <cell r="I79">
            <v>6700626.5999999996</v>
          </cell>
          <cell r="J79">
            <v>6867062.0999999996</v>
          </cell>
          <cell r="K79">
            <v>7067612.5999999996</v>
          </cell>
          <cell r="L79">
            <v>7269938.5999999996</v>
          </cell>
          <cell r="M79">
            <v>7527394.9000000004</v>
          </cell>
          <cell r="N79">
            <v>7651321.5999999996</v>
          </cell>
          <cell r="O79">
            <v>7728691.4000000004</v>
          </cell>
          <cell r="P79">
            <v>7786280.2999999998</v>
          </cell>
          <cell r="Q79" t="str">
            <v>7939410.0 f</v>
          </cell>
          <cell r="R79" t="str">
            <v>8127679.1 f</v>
          </cell>
          <cell r="S79" t="e">
            <v>#DIV/0!</v>
          </cell>
        </row>
        <row r="80">
          <cell r="A80" t="str">
            <v>BG Bulgaria</v>
          </cell>
          <cell r="C80">
            <v>0</v>
          </cell>
          <cell r="D80">
            <v>10469.4</v>
          </cell>
          <cell r="E80">
            <v>9710.1</v>
          </cell>
          <cell r="F80">
            <v>9566.4</v>
          </cell>
          <cell r="G80">
            <v>9740.2999999999993</v>
          </cell>
          <cell r="H80">
            <v>10018.9</v>
          </cell>
          <cell r="I80">
            <v>9077.4</v>
          </cell>
          <cell r="J80">
            <v>8589.9</v>
          </cell>
          <cell r="K80">
            <v>8924.5</v>
          </cell>
          <cell r="L80">
            <v>9133.7000000000007</v>
          </cell>
          <cell r="M80">
            <v>9626.1</v>
          </cell>
          <cell r="N80">
            <v>10018.6</v>
          </cell>
          <cell r="O80">
            <v>10509.8</v>
          </cell>
          <cell r="P80">
            <v>10959.3</v>
          </cell>
          <cell r="Q80" t="str">
            <v>11503.2 f</v>
          </cell>
          <cell r="R80" t="str">
            <v>12132.1 f</v>
          </cell>
          <cell r="S80" t="e">
            <v>#DIV/0!</v>
          </cell>
        </row>
        <row r="81">
          <cell r="A81" t="str">
            <v>CY Cyprus</v>
          </cell>
          <cell r="C81">
            <v>5413.1</v>
          </cell>
          <cell r="D81">
            <v>5453.2</v>
          </cell>
          <cell r="E81">
            <v>5981.4</v>
          </cell>
          <cell r="F81">
            <v>6023.3</v>
          </cell>
          <cell r="G81">
            <v>6378.6</v>
          </cell>
          <cell r="H81">
            <v>6794.9</v>
          </cell>
          <cell r="I81">
            <v>6923.9</v>
          </cell>
          <cell r="J81">
            <v>7083.1</v>
          </cell>
          <cell r="K81">
            <v>7422.5</v>
          </cell>
          <cell r="L81">
            <v>7773.1</v>
          </cell>
          <cell r="M81">
            <v>8160.7</v>
          </cell>
          <cell r="N81">
            <v>8486.4</v>
          </cell>
          <cell r="O81">
            <v>8655.7000000000007</v>
          </cell>
          <cell r="P81">
            <v>8829</v>
          </cell>
          <cell r="Q81" t="str">
            <v>9125.4 f</v>
          </cell>
          <cell r="R81" t="str">
            <v>9500.0 f</v>
          </cell>
          <cell r="S81">
            <v>0.56775230459440973</v>
          </cell>
        </row>
        <row r="82">
          <cell r="A82" t="str">
            <v>CZ Czech Republic</v>
          </cell>
          <cell r="C82">
            <v>41773.777999999998</v>
          </cell>
          <cell r="D82">
            <v>36921.777999999998</v>
          </cell>
          <cell r="E82">
            <v>36734.752999999997</v>
          </cell>
          <cell r="F82">
            <v>36757.493999999999</v>
          </cell>
          <cell r="G82">
            <v>37573.322999999997</v>
          </cell>
          <cell r="H82">
            <v>39804.271000000001</v>
          </cell>
          <cell r="I82">
            <v>41513.430999999997</v>
          </cell>
          <cell r="J82">
            <v>41195.786</v>
          </cell>
          <cell r="K82">
            <v>40766.14</v>
          </cell>
          <cell r="L82">
            <v>40957</v>
          </cell>
          <cell r="M82">
            <v>42289.8</v>
          </cell>
          <cell r="N82">
            <v>43596.6</v>
          </cell>
          <cell r="O82">
            <v>44449.599999999999</v>
          </cell>
          <cell r="P82">
            <v>45745.4</v>
          </cell>
          <cell r="Q82" t="str">
            <v>47079.0 f</v>
          </cell>
          <cell r="R82" t="str">
            <v>48673.9 f</v>
          </cell>
          <cell r="S82">
            <v>4.3635555299786466E-2</v>
          </cell>
        </row>
        <row r="83">
          <cell r="A83" t="str">
            <v>EE Estonia</v>
          </cell>
          <cell r="C83">
            <v>0</v>
          </cell>
          <cell r="D83">
            <v>0</v>
          </cell>
          <cell r="E83">
            <v>0</v>
          </cell>
          <cell r="F83">
            <v>2793.8</v>
          </cell>
          <cell r="G83">
            <v>2749</v>
          </cell>
          <cell r="H83">
            <v>2873.8</v>
          </cell>
          <cell r="I83">
            <v>3003.5</v>
          </cell>
          <cell r="J83">
            <v>3319.6</v>
          </cell>
          <cell r="K83">
            <v>3492.4</v>
          </cell>
          <cell r="L83">
            <v>3489.7</v>
          </cell>
          <cell r="M83">
            <v>3762.1</v>
          </cell>
          <cell r="N83">
            <v>4002.6</v>
          </cell>
          <cell r="O83">
            <v>4292.6000000000004</v>
          </cell>
          <cell r="P83">
            <v>4513.3999999999996</v>
          </cell>
          <cell r="Q83" t="str">
            <v>4755.2 f</v>
          </cell>
          <cell r="R83" t="str">
            <v>5037.8 f</v>
          </cell>
          <cell r="S83" t="e">
            <v>#DIV/0!</v>
          </cell>
        </row>
        <row r="84">
          <cell r="A84" t="str">
            <v>HU Hungary</v>
          </cell>
          <cell r="C84">
            <v>0</v>
          </cell>
          <cell r="D84">
            <v>33568.5</v>
          </cell>
          <cell r="E84">
            <v>32864.199999999997</v>
          </cell>
          <cell r="F84">
            <v>32667</v>
          </cell>
          <cell r="G84">
            <v>33614.400000000001</v>
          </cell>
          <cell r="H84">
            <v>34118.6</v>
          </cell>
          <cell r="I84">
            <v>34568.9</v>
          </cell>
          <cell r="J84">
            <v>36147.4</v>
          </cell>
          <cell r="K84">
            <v>37904.199999999997</v>
          </cell>
          <cell r="L84">
            <v>39478.6</v>
          </cell>
          <cell r="M84">
            <v>41533.1</v>
          </cell>
          <cell r="N84">
            <v>43131.9</v>
          </cell>
          <cell r="O84">
            <v>44641</v>
          </cell>
          <cell r="P84">
            <v>45952.4</v>
          </cell>
          <cell r="Q84" t="str">
            <v>47437.8 f</v>
          </cell>
          <cell r="R84" t="str">
            <v>49054.5 f</v>
          </cell>
          <cell r="S84" t="e">
            <v>#DIV/0!</v>
          </cell>
        </row>
        <row r="85">
          <cell r="A85" t="str">
            <v>LT Lithuania</v>
          </cell>
          <cell r="C85">
            <v>8427</v>
          </cell>
          <cell r="D85">
            <v>7948.6</v>
          </cell>
          <cell r="E85">
            <v>6258.9</v>
          </cell>
          <cell r="F85">
            <v>5243.2</v>
          </cell>
          <cell r="G85">
            <v>4731.1000000000004</v>
          </cell>
          <cell r="H85">
            <v>4886.8</v>
          </cell>
          <cell r="I85">
            <v>5115.3999999999996</v>
          </cell>
          <cell r="J85">
            <v>5473.8</v>
          </cell>
          <cell r="K85">
            <v>5872.3</v>
          </cell>
          <cell r="L85">
            <v>5772.7</v>
          </cell>
          <cell r="M85">
            <v>5998.9</v>
          </cell>
          <cell r="N85">
            <v>6381.4</v>
          </cell>
          <cell r="O85">
            <v>6812.6</v>
          </cell>
          <cell r="P85">
            <v>7423.2</v>
          </cell>
          <cell r="Q85" t="str">
            <v>7936.9 f</v>
          </cell>
          <cell r="R85" t="str">
            <v>8456.9 f</v>
          </cell>
          <cell r="S85">
            <v>-0.2427435623590839</v>
          </cell>
        </row>
        <row r="86">
          <cell r="A86" t="str">
            <v>LV Latvia</v>
          </cell>
          <cell r="C86">
            <v>0</v>
          </cell>
          <cell r="D86">
            <v>0</v>
          </cell>
          <cell r="E86">
            <v>0</v>
          </cell>
          <cell r="F86">
            <v>0</v>
          </cell>
          <cell r="G86">
            <v>0</v>
          </cell>
          <cell r="H86">
            <v>3741.8</v>
          </cell>
          <cell r="I86">
            <v>3883.6</v>
          </cell>
          <cell r="J86">
            <v>4205.3</v>
          </cell>
          <cell r="K86">
            <v>4403.8999999999996</v>
          </cell>
          <cell r="L86">
            <v>4548.7</v>
          </cell>
          <cell r="M86">
            <v>4862.2</v>
          </cell>
          <cell r="N86">
            <v>5251.6</v>
          </cell>
          <cell r="O86">
            <v>5590.1</v>
          </cell>
          <cell r="P86">
            <v>6006.9</v>
          </cell>
          <cell r="Q86" t="str">
            <v>6381.2 f</v>
          </cell>
          <cell r="R86" t="str">
            <v>6774.2 f</v>
          </cell>
          <cell r="S86" t="e">
            <v>#DIV/0!</v>
          </cell>
        </row>
        <row r="87">
          <cell r="A87" t="str">
            <v>MT Malta</v>
          </cell>
          <cell r="C87">
            <v>0</v>
          </cell>
          <cell r="D87">
            <v>0</v>
          </cell>
          <cell r="E87">
            <v>0</v>
          </cell>
          <cell r="F87">
            <v>0</v>
          </cell>
          <cell r="G87">
            <v>0</v>
          </cell>
          <cell r="H87">
            <v>0</v>
          </cell>
          <cell r="I87">
            <v>0</v>
          </cell>
          <cell r="J87">
            <v>0</v>
          </cell>
          <cell r="K87">
            <v>0</v>
          </cell>
          <cell r="L87">
            <v>2913.2</v>
          </cell>
          <cell r="M87">
            <v>3100</v>
          </cell>
          <cell r="N87">
            <v>3063.9</v>
          </cell>
          <cell r="O87">
            <v>3116.7</v>
          </cell>
          <cell r="P87" t="str">
            <v>3128.9 f</v>
          </cell>
          <cell r="Q87" t="str">
            <v>3173.9 f</v>
          </cell>
          <cell r="R87" t="str">
            <v>3236.8 f</v>
          </cell>
          <cell r="S87" t="e">
            <v>#DIV/0!</v>
          </cell>
        </row>
        <row r="88">
          <cell r="A88" t="str">
            <v>PL Poland</v>
          </cell>
          <cell r="C88">
            <v>0</v>
          </cell>
          <cell r="D88">
            <v>0</v>
          </cell>
          <cell r="E88">
            <v>0</v>
          </cell>
          <cell r="F88">
            <v>0</v>
          </cell>
          <cell r="G88">
            <v>0</v>
          </cell>
          <cell r="H88">
            <v>103948.4</v>
          </cell>
          <cell r="I88">
            <v>110185.3</v>
          </cell>
          <cell r="J88">
            <v>117677.9</v>
          </cell>
          <cell r="K88">
            <v>123326.5</v>
          </cell>
          <cell r="L88">
            <v>128382.8</v>
          </cell>
          <cell r="M88">
            <v>133455.29999999999</v>
          </cell>
          <cell r="N88">
            <v>134811.9</v>
          </cell>
          <cell r="O88">
            <v>136658.9</v>
          </cell>
          <cell r="P88">
            <v>141807.4</v>
          </cell>
          <cell r="Q88" t="str">
            <v>148295.3 f</v>
          </cell>
          <cell r="R88" t="str">
            <v>155345.5 f</v>
          </cell>
          <cell r="S88" t="e">
            <v>#DIV/0!</v>
          </cell>
        </row>
        <row r="89">
          <cell r="A89" t="str">
            <v>RO Romania</v>
          </cell>
          <cell r="C89">
            <v>30215.868999999999</v>
          </cell>
          <cell r="D89">
            <v>26263.393</v>
          </cell>
          <cell r="E89">
            <v>23972.170999999998</v>
          </cell>
          <cell r="F89">
            <v>24336.79</v>
          </cell>
          <cell r="G89">
            <v>25294.351999999999</v>
          </cell>
          <cell r="H89">
            <v>27100.186000000002</v>
          </cell>
          <cell r="I89">
            <v>28170.118999999999</v>
          </cell>
          <cell r="J89">
            <v>26464.960999999999</v>
          </cell>
          <cell r="K89">
            <v>25190.004000000001</v>
          </cell>
          <cell r="L89">
            <v>24900.400000000001</v>
          </cell>
          <cell r="M89">
            <v>25435.5</v>
          </cell>
          <cell r="N89">
            <v>26896.7</v>
          </cell>
          <cell r="O89">
            <v>28229</v>
          </cell>
          <cell r="P89">
            <v>29598.3</v>
          </cell>
          <cell r="Q89" t="str">
            <v>31120.5 f</v>
          </cell>
          <cell r="R89" t="str">
            <v>32780.9 f</v>
          </cell>
          <cell r="S89">
            <v>-0.10984853687312446</v>
          </cell>
        </row>
        <row r="90">
          <cell r="A90" t="str">
            <v>SI Slovenia</v>
          </cell>
          <cell r="C90">
            <v>14768.2</v>
          </cell>
          <cell r="D90">
            <v>13453.8</v>
          </cell>
          <cell r="E90">
            <v>12718.8</v>
          </cell>
          <cell r="F90">
            <v>13080.4</v>
          </cell>
          <cell r="G90">
            <v>13777.3</v>
          </cell>
          <cell r="H90">
            <v>15319.3</v>
          </cell>
          <cell r="I90">
            <v>15877.4</v>
          </cell>
          <cell r="J90">
            <v>16633.400000000001</v>
          </cell>
          <cell r="K90">
            <v>17226.2</v>
          </cell>
          <cell r="L90">
            <v>18183</v>
          </cell>
          <cell r="M90">
            <v>18890.599999999999</v>
          </cell>
          <cell r="N90">
            <v>19396.599999999999</v>
          </cell>
          <cell r="O90">
            <v>20061.900000000001</v>
          </cell>
          <cell r="P90">
            <v>20516.400000000001</v>
          </cell>
          <cell r="Q90" t="str">
            <v>21172.6 f</v>
          </cell>
          <cell r="R90" t="str">
            <v>21925.9 f</v>
          </cell>
          <cell r="S90">
            <v>0.31340312292628747</v>
          </cell>
        </row>
        <row r="91">
          <cell r="A91" t="str">
            <v>SK Slovak Republic</v>
          </cell>
          <cell r="C91">
            <v>0</v>
          </cell>
          <cell r="D91">
            <v>0</v>
          </cell>
          <cell r="E91">
            <v>12311.9</v>
          </cell>
          <cell r="F91">
            <v>13195.7</v>
          </cell>
          <cell r="G91">
            <v>14014.5</v>
          </cell>
          <cell r="H91">
            <v>14833.5</v>
          </cell>
          <cell r="I91">
            <v>15745.2</v>
          </cell>
          <cell r="J91">
            <v>16471.2</v>
          </cell>
          <cell r="K91">
            <v>17164.8</v>
          </cell>
          <cell r="L91">
            <v>17417.2</v>
          </cell>
          <cell r="M91">
            <v>17771.7</v>
          </cell>
          <cell r="N91">
            <v>18444.5</v>
          </cell>
          <cell r="O91">
            <v>19256.099999999999</v>
          </cell>
          <cell r="P91">
            <v>20066.3</v>
          </cell>
          <cell r="Q91" t="str">
            <v>20875.5 f</v>
          </cell>
          <cell r="R91" t="str">
            <v>21722.4 f</v>
          </cell>
          <cell r="S91" t="e">
            <v>#DIV/0!</v>
          </cell>
        </row>
        <row r="92">
          <cell r="A92" t="str">
            <v>TR Turkey</v>
          </cell>
          <cell r="C92">
            <v>110624.3</v>
          </cell>
          <cell r="D92">
            <v>111649.2</v>
          </cell>
          <cell r="E92">
            <v>118330.6</v>
          </cell>
          <cell r="F92">
            <v>127846.8</v>
          </cell>
          <cell r="G92">
            <v>120871.9</v>
          </cell>
          <cell r="H92">
            <v>129564.1</v>
          </cell>
          <cell r="I92">
            <v>138640.5</v>
          </cell>
          <cell r="J92">
            <v>149078.39999999999</v>
          </cell>
          <cell r="K92">
            <v>153687.70000000001</v>
          </cell>
          <cell r="L92">
            <v>146450.70000000001</v>
          </cell>
          <cell r="M92">
            <v>157229</v>
          </cell>
          <cell r="N92">
            <v>145444</v>
          </cell>
          <cell r="O92">
            <v>156994.6</v>
          </cell>
          <cell r="P92">
            <v>166091.70000000001</v>
          </cell>
          <cell r="Q92" t="str">
            <v>173784.2 f</v>
          </cell>
          <cell r="R92" t="str">
            <v>182535.8 f</v>
          </cell>
          <cell r="S92">
            <v>0.31475634196103375</v>
          </cell>
        </row>
      </sheetData>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10"/>
    </sheetNames>
    <sheetDataSet>
      <sheetData sheetId="0"/>
      <sheetData sheetId="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annual growth rates"/>
      <sheetName val="Chart index of GIEC, GDP, TECI"/>
      <sheetName val="Indices"/>
      <sheetName val="Data for Graphs"/>
      <sheetName val="Projections"/>
      <sheetName val="Total energy intensity"/>
      <sheetName val="GDP"/>
      <sheetName val="GIEC"/>
      <sheetName val="New Cronos"/>
      <sheetName val="GIEC Proje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annual growth rates"/>
      <sheetName val="Chart index of GIEC, GDP, TECI"/>
      <sheetName val="Indices"/>
      <sheetName val="Data for Graphs"/>
      <sheetName val="Projections"/>
      <sheetName val="Total energy intensity"/>
      <sheetName val="GDP"/>
      <sheetName val="GIEC"/>
      <sheetName val="New Cronos"/>
      <sheetName val="GIEC Proje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annual growth rates"/>
      <sheetName val="Chart index of GIEC, GDP, TECI"/>
      <sheetName val="Indices"/>
      <sheetName val="Data for Graphs"/>
      <sheetName val="Projections"/>
      <sheetName val="Total energy intensity"/>
      <sheetName val="GDP"/>
      <sheetName val="GIEC"/>
      <sheetName val="New Cronos"/>
      <sheetName val="GIEC Proje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78"/>
      <sheetName val="p83"/>
      <sheetName val="p86"/>
      <sheetName val="p94"/>
      <sheetName val="p99"/>
      <sheetName val="p105"/>
      <sheetName val="p110"/>
      <sheetName val="p115"/>
      <sheetName val="p118"/>
      <sheetName val="p122"/>
      <sheetName val="p126"/>
      <sheetName val="p140"/>
      <sheetName val="p147"/>
      <sheetName val="p152"/>
      <sheetName val="p159"/>
      <sheetName val="p162"/>
      <sheetName val="p231"/>
      <sheetName val="p246"/>
      <sheetName val="p276"/>
      <sheetName val="p297"/>
      <sheetName val="p337"/>
      <sheetName val="p352"/>
      <sheetName val="p360"/>
      <sheetName val="p370"/>
      <sheetName val="p149"/>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sheetData sheetId="29" refreshError="1"/>
      <sheetData sheetId="30" refreshError="1"/>
      <sheetData sheetId="31" refreshError="1"/>
      <sheetData sheetId="32"/>
      <sheetData sheetId="33" refreshError="1"/>
      <sheetData sheetId="34">
        <row r="34">
          <cell r="B34" t="str">
            <v>Caprino</v>
          </cell>
        </row>
      </sheetData>
      <sheetData sheetId="35" refreshError="1"/>
      <sheetData sheetId="36" refreshError="1"/>
      <sheetData sheetId="37"/>
      <sheetData sheetId="38" refreshError="1"/>
      <sheetData sheetId="39" refreshError="1"/>
      <sheetData sheetId="40"/>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NIR-1"/>
      <sheetName val="NIR-2"/>
      <sheetName val="NIR-3"/>
      <sheetName val="5(KP)"/>
      <sheetName val="5(KP-I)A.1.1"/>
      <sheetName val="5(KP-I)A.1.2"/>
      <sheetName val="5(KP-I)A.1.3"/>
      <sheetName val="5(KP-I)A.2."/>
      <sheetName val="5(KP-I)A.2.1"/>
      <sheetName val="5(KP-I)B.1"/>
      <sheetName val="5(KP-I)B.2"/>
      <sheetName val="5(KP-I)B.3"/>
      <sheetName val="5(KP-I)B.4"/>
      <sheetName val="5(KP-II)1"/>
      <sheetName val="5(KP-II)2"/>
      <sheetName val="5(KP-II)3"/>
      <sheetName val="5(KP-II)4"/>
      <sheetName val="5(KP-II)5"/>
      <sheetName val="Accounting"/>
      <sheetName val="ReporterHelpSheet"/>
    </sheetNames>
    <sheetDataSet>
      <sheetData sheetId="0"/>
      <sheetData sheetId="1"/>
      <sheetData sheetId="2"/>
      <sheetData sheetId="3">
        <row r="8">
          <cell r="C8" t="str">
            <v>Forest land remaining forest land</v>
          </cell>
          <cell r="D8" t="str">
            <v>No</v>
          </cell>
          <cell r="E8">
            <v>0</v>
          </cell>
          <cell r="F8">
            <v>0</v>
          </cell>
        </row>
        <row r="9">
          <cell r="C9">
            <v>0</v>
          </cell>
          <cell r="D9" t="str">
            <v>No</v>
          </cell>
          <cell r="E9">
            <v>0</v>
          </cell>
          <cell r="F9">
            <v>0</v>
          </cell>
        </row>
        <row r="10">
          <cell r="C10" t="str">
            <v>Croplands remaining croplands</v>
          </cell>
          <cell r="D10" t="str">
            <v>Yes</v>
          </cell>
          <cell r="E10">
            <v>0</v>
          </cell>
          <cell r="F10">
            <v>0</v>
          </cell>
        </row>
        <row r="11">
          <cell r="C11">
            <v>0</v>
          </cell>
          <cell r="D11" t="str">
            <v>No</v>
          </cell>
          <cell r="E11">
            <v>0</v>
          </cell>
          <cell r="F11">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NIR-1"/>
      <sheetName val="NIR-2"/>
      <sheetName val="NIR-3"/>
      <sheetName val="5(KP)"/>
      <sheetName val="5(KP-I)A.1.1"/>
      <sheetName val="5(KP-I)A.1.2"/>
      <sheetName val="5(KP-I)A.1.3"/>
      <sheetName val="5(KP-I)A.2."/>
      <sheetName val="5(KP-I)A.2.1"/>
      <sheetName val="5(KP-I)B.1"/>
      <sheetName val="5(KP-I)B.2"/>
      <sheetName val="5(KP-I)B.3"/>
      <sheetName val="5(KP-I)B.4"/>
      <sheetName val="5(KP-II)1"/>
      <sheetName val="5(KP-II)2"/>
      <sheetName val="5(KP-II)3"/>
      <sheetName val="5(KP-II)4"/>
      <sheetName val="5(KP-II)5"/>
      <sheetName val="Accounting"/>
      <sheetName val="ReporterHelpSheet"/>
    </sheetNames>
    <sheetDataSet>
      <sheetData sheetId="0"/>
      <sheetData sheetId="1"/>
      <sheetData sheetId="2"/>
      <sheetData sheetId="3">
        <row r="8">
          <cell r="C8" t="str">
            <v>Forest land remaining forest land</v>
          </cell>
          <cell r="D8" t="str">
            <v>Yes</v>
          </cell>
          <cell r="E8">
            <v>0</v>
          </cell>
          <cell r="F8">
            <v>0</v>
          </cell>
        </row>
        <row r="9">
          <cell r="C9" t="str">
            <v>Conversion to forest land</v>
          </cell>
          <cell r="D9" t="str">
            <v>Yes</v>
          </cell>
          <cell r="E9">
            <v>0</v>
          </cell>
          <cell r="F9">
            <v>0</v>
          </cell>
        </row>
        <row r="10">
          <cell r="C10" t="str">
            <v>Croplands remaining croplands, Conversion to grassland, Conversion to settlements</v>
          </cell>
          <cell r="D10" t="str">
            <v>Yes</v>
          </cell>
          <cell r="E10">
            <v>0</v>
          </cell>
          <cell r="F10" t="str">
            <v>CM contribution as a whole is bigger than the smallest UNFCCC key category, which could not be true for each associated LULUCF categories separately.</v>
          </cell>
        </row>
        <row r="11">
          <cell r="C11" t="str">
            <v>Conversion to settlements</v>
          </cell>
          <cell r="D11" t="str">
            <v>No</v>
          </cell>
          <cell r="E11">
            <v>0</v>
          </cell>
          <cell r="F11" t="str">
            <v>Forest land converted to settlements.</v>
          </cell>
        </row>
        <row r="12">
          <cell r="C12" t="str">
            <v>Forest land remaining forest land</v>
          </cell>
          <cell r="D12" t="str">
            <v>No</v>
          </cell>
          <cell r="E12">
            <v>0</v>
          </cell>
          <cell r="F12" t="str">
            <v>Emissions from Wildfires.</v>
          </cell>
        </row>
        <row r="13">
          <cell r="C13" t="str">
            <v>Forest land remaining forest land</v>
          </cell>
          <cell r="D13" t="str">
            <v>No</v>
          </cell>
          <cell r="E13">
            <v>0</v>
          </cell>
          <cell r="F13" t="str">
            <v>Emissions from Wildfires.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x emission factors"/>
      <sheetName val="SO2 emission factors"/>
      <sheetName val="OUT_FILE_SO2"/>
      <sheetName val="OUT_FILE_NO2"/>
    </sheetNames>
    <sheetDataSet>
      <sheetData sheetId="0" refreshError="1"/>
      <sheetData sheetId="1" refreshError="1"/>
      <sheetData sheetId="2" refreshError="1">
        <row r="12">
          <cell r="A12" t="str">
            <v>AUST_BC1</v>
          </cell>
          <cell r="B12" t="str">
            <v>AUST</v>
          </cell>
          <cell r="C12" t="str">
            <v>WHOL</v>
          </cell>
          <cell r="D12" t="str">
            <v>BC1</v>
          </cell>
          <cell r="E12">
            <v>0.71</v>
          </cell>
          <cell r="F12">
            <v>0.71</v>
          </cell>
          <cell r="G12">
            <v>0.71</v>
          </cell>
          <cell r="H12">
            <v>0</v>
          </cell>
          <cell r="I12">
            <v>0.71</v>
          </cell>
          <cell r="J12">
            <v>0</v>
          </cell>
          <cell r="K12">
            <v>0.71</v>
          </cell>
          <cell r="L12">
            <v>0.71</v>
          </cell>
        </row>
        <row r="13">
          <cell r="A13" t="str">
            <v>AUST_BC2</v>
          </cell>
          <cell r="B13" t="str">
            <v>AUST</v>
          </cell>
          <cell r="C13" t="str">
            <v>WHOL</v>
          </cell>
          <cell r="D13" t="str">
            <v>BC2</v>
          </cell>
          <cell r="E13">
            <v>1.01</v>
          </cell>
          <cell r="F13">
            <v>1.01</v>
          </cell>
          <cell r="G13">
            <v>1.01</v>
          </cell>
          <cell r="H13">
            <v>0</v>
          </cell>
          <cell r="I13">
            <v>1.01</v>
          </cell>
          <cell r="J13">
            <v>0</v>
          </cell>
          <cell r="K13">
            <v>1.01</v>
          </cell>
          <cell r="L13">
            <v>1.01</v>
          </cell>
        </row>
        <row r="14">
          <cell r="A14" t="str">
            <v>AUST_HC1</v>
          </cell>
          <cell r="B14" t="str">
            <v>AUST</v>
          </cell>
          <cell r="C14" t="str">
            <v>WHOL</v>
          </cell>
          <cell r="D14" t="str">
            <v>HC1</v>
          </cell>
          <cell r="E14">
            <v>0.65</v>
          </cell>
          <cell r="F14">
            <v>0.65</v>
          </cell>
          <cell r="G14">
            <v>0.61</v>
          </cell>
          <cell r="H14">
            <v>0</v>
          </cell>
          <cell r="I14">
            <v>0.61</v>
          </cell>
          <cell r="J14">
            <v>0</v>
          </cell>
          <cell r="K14">
            <v>0.49</v>
          </cell>
          <cell r="L14">
            <v>0.49</v>
          </cell>
        </row>
        <row r="15">
          <cell r="A15" t="str">
            <v>AUST_HC2</v>
          </cell>
          <cell r="B15" t="str">
            <v>AUST</v>
          </cell>
          <cell r="C15" t="str">
            <v>WHOL</v>
          </cell>
          <cell r="D15" t="str">
            <v>HC2</v>
          </cell>
          <cell r="E15">
            <v>0.65</v>
          </cell>
          <cell r="F15">
            <v>0.65</v>
          </cell>
          <cell r="G15">
            <v>0.61</v>
          </cell>
          <cell r="H15">
            <v>0</v>
          </cell>
          <cell r="I15">
            <v>0.61</v>
          </cell>
          <cell r="J15">
            <v>0</v>
          </cell>
          <cell r="K15">
            <v>0.65</v>
          </cell>
          <cell r="L15">
            <v>0.65</v>
          </cell>
        </row>
        <row r="16">
          <cell r="A16" t="str">
            <v>AUST_HC3</v>
          </cell>
          <cell r="B16" t="str">
            <v>AUST</v>
          </cell>
          <cell r="C16" t="str">
            <v>WHOL</v>
          </cell>
          <cell r="D16" t="str">
            <v>HC3</v>
          </cell>
          <cell r="E16">
            <v>0.65</v>
          </cell>
          <cell r="F16">
            <v>0.65</v>
          </cell>
          <cell r="G16">
            <v>0.61</v>
          </cell>
          <cell r="H16">
            <v>0</v>
          </cell>
          <cell r="I16">
            <v>0.61</v>
          </cell>
          <cell r="J16">
            <v>0</v>
          </cell>
          <cell r="K16">
            <v>0.65</v>
          </cell>
          <cell r="L16">
            <v>0.65</v>
          </cell>
        </row>
        <row r="17">
          <cell r="A17" t="str">
            <v>AUST_DC</v>
          </cell>
          <cell r="B17" t="str">
            <v>AUST</v>
          </cell>
          <cell r="C17" t="str">
            <v>WHOL</v>
          </cell>
          <cell r="D17" t="str">
            <v>DC</v>
          </cell>
          <cell r="E17">
            <v>0.32</v>
          </cell>
          <cell r="F17">
            <v>0.32</v>
          </cell>
          <cell r="G17">
            <v>0.31</v>
          </cell>
          <cell r="H17">
            <v>0</v>
          </cell>
          <cell r="I17">
            <v>0.31</v>
          </cell>
          <cell r="J17">
            <v>0</v>
          </cell>
          <cell r="K17">
            <v>0.36</v>
          </cell>
          <cell r="L17">
            <v>0.02</v>
          </cell>
        </row>
        <row r="18">
          <cell r="A18" t="str">
            <v>AUST_OS1</v>
          </cell>
          <cell r="B18" t="str">
            <v>AUST</v>
          </cell>
          <cell r="C18" t="str">
            <v>WHOL</v>
          </cell>
          <cell r="D18" t="str">
            <v>OS1</v>
          </cell>
          <cell r="E18">
            <v>0.04</v>
          </cell>
          <cell r="F18">
            <v>0.04</v>
          </cell>
          <cell r="G18">
            <v>0.04</v>
          </cell>
          <cell r="H18">
            <v>0</v>
          </cell>
          <cell r="I18">
            <v>0.04</v>
          </cell>
          <cell r="J18">
            <v>0</v>
          </cell>
          <cell r="K18">
            <v>0.04</v>
          </cell>
          <cell r="L18">
            <v>0.04</v>
          </cell>
        </row>
        <row r="19">
          <cell r="A19" t="str">
            <v>AUST_OS2</v>
          </cell>
          <cell r="B19" t="str">
            <v>AUST</v>
          </cell>
          <cell r="C19" t="str">
            <v>WHOL</v>
          </cell>
          <cell r="D19" t="str">
            <v>OS2</v>
          </cell>
          <cell r="E19">
            <v>0.13</v>
          </cell>
          <cell r="F19">
            <v>0.13</v>
          </cell>
          <cell r="G19">
            <v>0.13</v>
          </cell>
          <cell r="H19">
            <v>0</v>
          </cell>
          <cell r="I19">
            <v>0.13</v>
          </cell>
          <cell r="J19">
            <v>0</v>
          </cell>
          <cell r="K19">
            <v>0.13</v>
          </cell>
          <cell r="L19">
            <v>0.13</v>
          </cell>
        </row>
        <row r="20">
          <cell r="A20" t="str">
            <v>AUST_HF</v>
          </cell>
          <cell r="B20" t="str">
            <v>AUST</v>
          </cell>
          <cell r="C20" t="str">
            <v>WHOL</v>
          </cell>
          <cell r="D20" t="str">
            <v>HF</v>
          </cell>
          <cell r="E20">
            <v>2</v>
          </cell>
          <cell r="F20">
            <v>1.75</v>
          </cell>
          <cell r="G20">
            <v>1.69</v>
          </cell>
          <cell r="H20">
            <v>0</v>
          </cell>
          <cell r="I20">
            <v>1.69</v>
          </cell>
          <cell r="J20">
            <v>1.69</v>
          </cell>
          <cell r="K20">
            <v>1.1399999999999999</v>
          </cell>
          <cell r="L20">
            <v>1.1399999999999999</v>
          </cell>
        </row>
        <row r="21">
          <cell r="A21" t="str">
            <v>AUST_MD</v>
          </cell>
          <cell r="B21" t="str">
            <v>AUST</v>
          </cell>
          <cell r="C21" t="str">
            <v>WHOL</v>
          </cell>
          <cell r="D21" t="str">
            <v>MD</v>
          </cell>
          <cell r="E21">
            <v>0.24</v>
          </cell>
          <cell r="F21">
            <v>0.24</v>
          </cell>
          <cell r="G21">
            <v>0.24</v>
          </cell>
          <cell r="H21">
            <v>0.24</v>
          </cell>
          <cell r="I21">
            <v>0.24</v>
          </cell>
          <cell r="J21">
            <v>0.24</v>
          </cell>
          <cell r="K21">
            <v>0.24</v>
          </cell>
          <cell r="L21">
            <v>0.24</v>
          </cell>
        </row>
        <row r="22">
          <cell r="A22" t="str">
            <v>AUST_LF</v>
          </cell>
          <cell r="B22" t="str">
            <v>AUST</v>
          </cell>
          <cell r="C22" t="str">
            <v>WHOL</v>
          </cell>
          <cell r="D22" t="str">
            <v>LF</v>
          </cell>
          <cell r="E22">
            <v>0</v>
          </cell>
          <cell r="F22">
            <v>0</v>
          </cell>
          <cell r="G22">
            <v>0</v>
          </cell>
          <cell r="H22">
            <v>0</v>
          </cell>
          <cell r="I22">
            <v>0</v>
          </cell>
          <cell r="J22">
            <v>0</v>
          </cell>
          <cell r="K22">
            <v>0</v>
          </cell>
          <cell r="L22">
            <v>0</v>
          </cell>
        </row>
        <row r="23">
          <cell r="A23" t="str">
            <v>AUST_GAS</v>
          </cell>
          <cell r="B23" t="str">
            <v>AUST</v>
          </cell>
          <cell r="C23" t="str">
            <v>WHOL</v>
          </cell>
          <cell r="D23" t="str">
            <v>GAS</v>
          </cell>
          <cell r="E23">
            <v>0</v>
          </cell>
          <cell r="F23">
            <v>0</v>
          </cell>
          <cell r="G23">
            <v>0</v>
          </cell>
          <cell r="H23">
            <v>0</v>
          </cell>
          <cell r="I23">
            <v>0</v>
          </cell>
          <cell r="J23">
            <v>0</v>
          </cell>
          <cell r="K23">
            <v>0</v>
          </cell>
          <cell r="L23">
            <v>0</v>
          </cell>
        </row>
        <row r="24">
          <cell r="A24" t="str">
            <v>BELG_BC1</v>
          </cell>
          <cell r="B24" t="str">
            <v>BELG</v>
          </cell>
          <cell r="C24" t="str">
            <v>WHOL</v>
          </cell>
          <cell r="D24" t="str">
            <v>BC1</v>
          </cell>
          <cell r="E24">
            <v>0.62</v>
          </cell>
          <cell r="F24">
            <v>0.62</v>
          </cell>
          <cell r="G24">
            <v>0.62</v>
          </cell>
          <cell r="H24">
            <v>0</v>
          </cell>
          <cell r="I24">
            <v>0.62</v>
          </cell>
          <cell r="J24">
            <v>0</v>
          </cell>
          <cell r="K24">
            <v>0.62</v>
          </cell>
          <cell r="L24">
            <v>0.62</v>
          </cell>
        </row>
        <row r="25">
          <cell r="A25" t="str">
            <v>BELG_BC2</v>
          </cell>
          <cell r="B25" t="str">
            <v>BELG</v>
          </cell>
          <cell r="C25" t="str">
            <v>WHOL</v>
          </cell>
          <cell r="D25" t="str">
            <v>BC2</v>
          </cell>
          <cell r="E25">
            <v>1.24</v>
          </cell>
          <cell r="F25">
            <v>1.24</v>
          </cell>
          <cell r="G25">
            <v>1.24</v>
          </cell>
          <cell r="H25">
            <v>0</v>
          </cell>
          <cell r="I25">
            <v>1.24</v>
          </cell>
          <cell r="J25">
            <v>0</v>
          </cell>
          <cell r="K25">
            <v>1.24</v>
          </cell>
          <cell r="L25">
            <v>1.24</v>
          </cell>
        </row>
        <row r="26">
          <cell r="A26" t="str">
            <v>BELG_HC1</v>
          </cell>
          <cell r="B26" t="str">
            <v>BELG</v>
          </cell>
          <cell r="C26" t="str">
            <v>WHOL</v>
          </cell>
          <cell r="D26" t="str">
            <v>HC1</v>
          </cell>
          <cell r="E26">
            <v>0.64</v>
          </cell>
          <cell r="F26">
            <v>0.64</v>
          </cell>
          <cell r="G26">
            <v>0.6</v>
          </cell>
          <cell r="H26">
            <v>0</v>
          </cell>
          <cell r="I26">
            <v>0.6</v>
          </cell>
          <cell r="J26">
            <v>0</v>
          </cell>
          <cell r="K26">
            <v>0.65</v>
          </cell>
          <cell r="L26">
            <v>0.65</v>
          </cell>
        </row>
        <row r="27">
          <cell r="A27" t="str">
            <v>BELG_HC2</v>
          </cell>
          <cell r="B27" t="str">
            <v>BELG</v>
          </cell>
          <cell r="C27" t="str">
            <v>WHOL</v>
          </cell>
          <cell r="D27" t="str">
            <v>HC2</v>
          </cell>
          <cell r="E27">
            <v>0.71</v>
          </cell>
          <cell r="F27">
            <v>0.71</v>
          </cell>
          <cell r="G27">
            <v>0.67</v>
          </cell>
          <cell r="H27">
            <v>0</v>
          </cell>
          <cell r="I27">
            <v>0.67</v>
          </cell>
          <cell r="J27">
            <v>0</v>
          </cell>
          <cell r="K27">
            <v>0.72</v>
          </cell>
          <cell r="L27">
            <v>0.72</v>
          </cell>
        </row>
        <row r="28">
          <cell r="A28" t="str">
            <v>BELG_HC3</v>
          </cell>
          <cell r="B28" t="str">
            <v>BELG</v>
          </cell>
          <cell r="C28" t="str">
            <v>WHOL</v>
          </cell>
          <cell r="D28" t="str">
            <v>HC3</v>
          </cell>
          <cell r="E28">
            <v>0.71</v>
          </cell>
          <cell r="F28">
            <v>0.71</v>
          </cell>
          <cell r="G28">
            <v>0.67</v>
          </cell>
          <cell r="H28">
            <v>0</v>
          </cell>
          <cell r="I28">
            <v>0.67</v>
          </cell>
          <cell r="J28">
            <v>0</v>
          </cell>
          <cell r="K28">
            <v>0.72</v>
          </cell>
          <cell r="L28">
            <v>0.72</v>
          </cell>
        </row>
        <row r="29">
          <cell r="A29" t="str">
            <v>BELG_DC</v>
          </cell>
          <cell r="B29" t="str">
            <v>BELG</v>
          </cell>
          <cell r="C29" t="str">
            <v>WHOL</v>
          </cell>
          <cell r="D29" t="str">
            <v>DC</v>
          </cell>
          <cell r="E29">
            <v>0.52</v>
          </cell>
          <cell r="F29">
            <v>0.52</v>
          </cell>
          <cell r="G29">
            <v>0.49</v>
          </cell>
          <cell r="H29">
            <v>0</v>
          </cell>
          <cell r="I29">
            <v>0.49</v>
          </cell>
          <cell r="J29">
            <v>0</v>
          </cell>
          <cell r="K29">
            <v>0.52</v>
          </cell>
          <cell r="L29">
            <v>0.03</v>
          </cell>
        </row>
        <row r="30">
          <cell r="A30" t="str">
            <v>BELG_OS1</v>
          </cell>
          <cell r="B30" t="str">
            <v>BELG</v>
          </cell>
          <cell r="C30" t="str">
            <v>WHOL</v>
          </cell>
          <cell r="D30" t="str">
            <v>OS1</v>
          </cell>
          <cell r="E30">
            <v>0.04</v>
          </cell>
          <cell r="F30">
            <v>0.04</v>
          </cell>
          <cell r="G30">
            <v>0.04</v>
          </cell>
          <cell r="H30">
            <v>0</v>
          </cell>
          <cell r="I30">
            <v>0.04</v>
          </cell>
          <cell r="J30">
            <v>0</v>
          </cell>
          <cell r="K30">
            <v>0.04</v>
          </cell>
          <cell r="L30">
            <v>0.04</v>
          </cell>
        </row>
        <row r="31">
          <cell r="A31" t="str">
            <v>BELG_OS2</v>
          </cell>
          <cell r="B31" t="str">
            <v>BELG</v>
          </cell>
          <cell r="C31" t="str">
            <v>WHOL</v>
          </cell>
          <cell r="D31" t="str">
            <v>OS2</v>
          </cell>
          <cell r="E31">
            <v>0.13</v>
          </cell>
          <cell r="F31">
            <v>0.13</v>
          </cell>
          <cell r="G31">
            <v>0.13</v>
          </cell>
          <cell r="H31">
            <v>0</v>
          </cell>
          <cell r="I31">
            <v>0.13</v>
          </cell>
          <cell r="J31">
            <v>0</v>
          </cell>
          <cell r="K31">
            <v>0.13</v>
          </cell>
          <cell r="L31">
            <v>0.13</v>
          </cell>
        </row>
        <row r="32">
          <cell r="A32" t="str">
            <v>BELG_HF</v>
          </cell>
          <cell r="B32" t="str">
            <v>BELG</v>
          </cell>
          <cell r="C32" t="str">
            <v>WHOL</v>
          </cell>
          <cell r="D32" t="str">
            <v>HF</v>
          </cell>
          <cell r="E32">
            <v>1.76</v>
          </cell>
          <cell r="F32">
            <v>1.76</v>
          </cell>
          <cell r="G32">
            <v>1.2</v>
          </cell>
          <cell r="H32">
            <v>0</v>
          </cell>
          <cell r="I32">
            <v>1.2</v>
          </cell>
          <cell r="J32">
            <v>1.2</v>
          </cell>
          <cell r="K32">
            <v>1.76</v>
          </cell>
          <cell r="L32">
            <v>1.76</v>
          </cell>
        </row>
        <row r="33">
          <cell r="A33" t="str">
            <v>BELG_MD</v>
          </cell>
          <cell r="B33" t="str">
            <v>BELG</v>
          </cell>
          <cell r="C33" t="str">
            <v>WHOL</v>
          </cell>
          <cell r="D33" t="str">
            <v>MD</v>
          </cell>
          <cell r="E33">
            <v>0.24</v>
          </cell>
          <cell r="F33">
            <v>0.24</v>
          </cell>
          <cell r="G33">
            <v>0.24</v>
          </cell>
          <cell r="H33">
            <v>0.24</v>
          </cell>
          <cell r="I33">
            <v>0.24</v>
          </cell>
          <cell r="J33">
            <v>0.24</v>
          </cell>
          <cell r="K33">
            <v>0.24</v>
          </cell>
          <cell r="L33">
            <v>0.24</v>
          </cell>
        </row>
        <row r="34">
          <cell r="A34" t="str">
            <v>BELG_LF</v>
          </cell>
          <cell r="B34" t="str">
            <v>BELG</v>
          </cell>
          <cell r="C34" t="str">
            <v>WHOL</v>
          </cell>
          <cell r="D34" t="str">
            <v>LF</v>
          </cell>
          <cell r="E34">
            <v>0</v>
          </cell>
          <cell r="F34">
            <v>0</v>
          </cell>
          <cell r="G34">
            <v>0</v>
          </cell>
          <cell r="H34">
            <v>0</v>
          </cell>
          <cell r="I34">
            <v>0</v>
          </cell>
          <cell r="J34">
            <v>0</v>
          </cell>
          <cell r="K34">
            <v>0</v>
          </cell>
          <cell r="L34">
            <v>0</v>
          </cell>
        </row>
        <row r="35">
          <cell r="A35" t="str">
            <v>BELG_GAS</v>
          </cell>
          <cell r="B35" t="str">
            <v>BELG</v>
          </cell>
          <cell r="C35" t="str">
            <v>WHOL</v>
          </cell>
          <cell r="D35" t="str">
            <v>GAS</v>
          </cell>
          <cell r="E35">
            <v>0</v>
          </cell>
          <cell r="F35">
            <v>0</v>
          </cell>
          <cell r="G35">
            <v>0</v>
          </cell>
          <cell r="H35">
            <v>0</v>
          </cell>
          <cell r="I35">
            <v>0</v>
          </cell>
          <cell r="J35">
            <v>0</v>
          </cell>
          <cell r="K35">
            <v>0</v>
          </cell>
          <cell r="L35">
            <v>0</v>
          </cell>
        </row>
        <row r="36">
          <cell r="A36" t="str">
            <v>DENM_BC1</v>
          </cell>
          <cell r="B36" t="str">
            <v>DENM</v>
          </cell>
          <cell r="C36" t="str">
            <v>WHOL</v>
          </cell>
          <cell r="D36" t="str">
            <v>BC1</v>
          </cell>
          <cell r="E36">
            <v>0.76</v>
          </cell>
          <cell r="F36">
            <v>0.76</v>
          </cell>
          <cell r="G36">
            <v>0.76</v>
          </cell>
          <cell r="H36">
            <v>0</v>
          </cell>
          <cell r="I36">
            <v>0.76</v>
          </cell>
          <cell r="J36">
            <v>0</v>
          </cell>
          <cell r="K36">
            <v>0.76</v>
          </cell>
          <cell r="L36">
            <v>0.76</v>
          </cell>
        </row>
        <row r="37">
          <cell r="A37" t="str">
            <v>DENM_BC2</v>
          </cell>
          <cell r="B37" t="str">
            <v>DENM</v>
          </cell>
          <cell r="C37" t="str">
            <v>WHOL</v>
          </cell>
          <cell r="D37" t="str">
            <v>BC2</v>
          </cell>
          <cell r="E37">
            <v>1.52</v>
          </cell>
          <cell r="F37">
            <v>1.52</v>
          </cell>
          <cell r="G37">
            <v>1.52</v>
          </cell>
          <cell r="H37">
            <v>0</v>
          </cell>
          <cell r="I37">
            <v>1.52</v>
          </cell>
          <cell r="J37">
            <v>0</v>
          </cell>
          <cell r="K37">
            <v>1.52</v>
          </cell>
          <cell r="L37">
            <v>1.52</v>
          </cell>
        </row>
        <row r="38">
          <cell r="A38" t="str">
            <v>DENM_HC1</v>
          </cell>
          <cell r="B38" t="str">
            <v>DENM</v>
          </cell>
          <cell r="C38" t="str">
            <v>WHOL</v>
          </cell>
          <cell r="D38" t="str">
            <v>HC1</v>
          </cell>
          <cell r="E38">
            <v>0.73</v>
          </cell>
          <cell r="F38">
            <v>0.73</v>
          </cell>
          <cell r="G38">
            <v>0.69</v>
          </cell>
          <cell r="H38">
            <v>0</v>
          </cell>
          <cell r="I38">
            <v>0.69</v>
          </cell>
          <cell r="J38">
            <v>0</v>
          </cell>
          <cell r="K38">
            <v>0.67</v>
          </cell>
          <cell r="L38">
            <v>0.67</v>
          </cell>
        </row>
        <row r="39">
          <cell r="A39" t="str">
            <v>DENM_HC2</v>
          </cell>
          <cell r="B39" t="str">
            <v>DENM</v>
          </cell>
          <cell r="C39" t="str">
            <v>WHOL</v>
          </cell>
          <cell r="D39" t="str">
            <v>HC2</v>
          </cell>
          <cell r="E39">
            <v>0.67</v>
          </cell>
          <cell r="F39">
            <v>0.67</v>
          </cell>
          <cell r="G39">
            <v>0.63</v>
          </cell>
          <cell r="H39">
            <v>0</v>
          </cell>
          <cell r="I39">
            <v>0.63</v>
          </cell>
          <cell r="J39">
            <v>0</v>
          </cell>
          <cell r="K39">
            <v>0.67</v>
          </cell>
          <cell r="L39">
            <v>0.67</v>
          </cell>
        </row>
        <row r="40">
          <cell r="A40" t="str">
            <v>DENM_HC3</v>
          </cell>
          <cell r="B40" t="str">
            <v>DENM</v>
          </cell>
          <cell r="C40" t="str">
            <v>WHOL</v>
          </cell>
          <cell r="D40" t="str">
            <v>HC3</v>
          </cell>
          <cell r="E40">
            <v>0.67</v>
          </cell>
          <cell r="F40">
            <v>0.67</v>
          </cell>
          <cell r="G40">
            <v>0.63</v>
          </cell>
          <cell r="H40">
            <v>0</v>
          </cell>
          <cell r="I40">
            <v>0.63</v>
          </cell>
          <cell r="J40">
            <v>0</v>
          </cell>
          <cell r="K40">
            <v>0.67</v>
          </cell>
          <cell r="L40">
            <v>0.67</v>
          </cell>
        </row>
        <row r="41">
          <cell r="A41" t="str">
            <v>DENM_DC</v>
          </cell>
          <cell r="B41" t="str">
            <v>DENM</v>
          </cell>
          <cell r="C41" t="str">
            <v>WHOL</v>
          </cell>
          <cell r="D41" t="str">
            <v>DC</v>
          </cell>
          <cell r="E41">
            <v>0.55000000000000004</v>
          </cell>
          <cell r="F41">
            <v>0.55000000000000004</v>
          </cell>
          <cell r="G41">
            <v>0.52</v>
          </cell>
          <cell r="H41">
            <v>0</v>
          </cell>
          <cell r="I41">
            <v>0.52</v>
          </cell>
          <cell r="J41">
            <v>0</v>
          </cell>
          <cell r="K41">
            <v>0.55000000000000004</v>
          </cell>
          <cell r="L41">
            <v>0.03</v>
          </cell>
        </row>
        <row r="42">
          <cell r="A42" t="str">
            <v>DENM_OS1</v>
          </cell>
          <cell r="B42" t="str">
            <v>DENM</v>
          </cell>
          <cell r="C42" t="str">
            <v>WHOL</v>
          </cell>
          <cell r="D42" t="str">
            <v>OS1</v>
          </cell>
          <cell r="E42">
            <v>0.04</v>
          </cell>
          <cell r="F42">
            <v>0.04</v>
          </cell>
          <cell r="G42">
            <v>0.04</v>
          </cell>
          <cell r="H42">
            <v>0</v>
          </cell>
          <cell r="I42">
            <v>0.04</v>
          </cell>
          <cell r="J42">
            <v>0</v>
          </cell>
          <cell r="K42">
            <v>0.04</v>
          </cell>
          <cell r="L42">
            <v>0.04</v>
          </cell>
        </row>
        <row r="43">
          <cell r="A43" t="str">
            <v>DENM_OS2</v>
          </cell>
          <cell r="B43" t="str">
            <v>DENM</v>
          </cell>
          <cell r="C43" t="str">
            <v>WHOL</v>
          </cell>
          <cell r="D43" t="str">
            <v>OS2</v>
          </cell>
          <cell r="E43">
            <v>0.13</v>
          </cell>
          <cell r="F43">
            <v>0.13</v>
          </cell>
          <cell r="G43">
            <v>0.13</v>
          </cell>
          <cell r="H43">
            <v>0</v>
          </cell>
          <cell r="I43">
            <v>0.13</v>
          </cell>
          <cell r="J43">
            <v>0</v>
          </cell>
          <cell r="K43">
            <v>0.13</v>
          </cell>
          <cell r="L43">
            <v>0.13</v>
          </cell>
        </row>
        <row r="44">
          <cell r="A44" t="str">
            <v>DENM_HF</v>
          </cell>
          <cell r="B44" t="str">
            <v>DENM</v>
          </cell>
          <cell r="C44" t="str">
            <v>WHOL</v>
          </cell>
          <cell r="D44" t="str">
            <v>HF</v>
          </cell>
          <cell r="E44">
            <v>1.75</v>
          </cell>
          <cell r="F44">
            <v>1.75</v>
          </cell>
          <cell r="G44">
            <v>0.96</v>
          </cell>
          <cell r="H44">
            <v>0</v>
          </cell>
          <cell r="I44">
            <v>0.96</v>
          </cell>
          <cell r="J44">
            <v>0.96</v>
          </cell>
          <cell r="K44">
            <v>1.57</v>
          </cell>
          <cell r="L44">
            <v>1.57</v>
          </cell>
        </row>
        <row r="45">
          <cell r="A45" t="str">
            <v>DENM_MD</v>
          </cell>
          <cell r="B45" t="str">
            <v>DENM</v>
          </cell>
          <cell r="C45" t="str">
            <v>WHOL</v>
          </cell>
          <cell r="D45" t="str">
            <v>MD</v>
          </cell>
          <cell r="E45">
            <v>0.19</v>
          </cell>
          <cell r="F45">
            <v>0.19</v>
          </cell>
          <cell r="G45">
            <v>0.19</v>
          </cell>
          <cell r="H45">
            <v>0.19</v>
          </cell>
          <cell r="I45">
            <v>0.19</v>
          </cell>
          <cell r="J45">
            <v>0.19</v>
          </cell>
          <cell r="K45">
            <v>0.19</v>
          </cell>
          <cell r="L45">
            <v>0.19</v>
          </cell>
        </row>
        <row r="46">
          <cell r="A46" t="str">
            <v>DENM_LF</v>
          </cell>
          <cell r="B46" t="str">
            <v>DENM</v>
          </cell>
          <cell r="C46" t="str">
            <v>WHOL</v>
          </cell>
          <cell r="D46" t="str">
            <v>LF</v>
          </cell>
          <cell r="E46">
            <v>0</v>
          </cell>
          <cell r="F46">
            <v>0</v>
          </cell>
          <cell r="G46">
            <v>0</v>
          </cell>
          <cell r="H46">
            <v>0</v>
          </cell>
          <cell r="I46">
            <v>0</v>
          </cell>
          <cell r="J46">
            <v>0</v>
          </cell>
          <cell r="K46">
            <v>0</v>
          </cell>
          <cell r="L46">
            <v>0</v>
          </cell>
        </row>
        <row r="47">
          <cell r="A47" t="str">
            <v>DENM_GAS</v>
          </cell>
          <cell r="B47" t="str">
            <v>DENM</v>
          </cell>
          <cell r="C47" t="str">
            <v>WHOL</v>
          </cell>
          <cell r="D47" t="str">
            <v>GAS</v>
          </cell>
          <cell r="E47">
            <v>0</v>
          </cell>
          <cell r="F47">
            <v>0</v>
          </cell>
          <cell r="G47">
            <v>0</v>
          </cell>
          <cell r="H47">
            <v>0</v>
          </cell>
          <cell r="I47">
            <v>0</v>
          </cell>
          <cell r="J47">
            <v>0</v>
          </cell>
          <cell r="K47">
            <v>0</v>
          </cell>
          <cell r="L47">
            <v>0</v>
          </cell>
        </row>
        <row r="48">
          <cell r="A48" t="str">
            <v>FINL_BC1</v>
          </cell>
          <cell r="B48" t="str">
            <v>FINL</v>
          </cell>
          <cell r="C48" t="str">
            <v>WHOL</v>
          </cell>
          <cell r="D48" t="str">
            <v>BC1</v>
          </cell>
          <cell r="E48">
            <v>0.19</v>
          </cell>
          <cell r="F48">
            <v>0.2</v>
          </cell>
          <cell r="G48">
            <v>0.19</v>
          </cell>
          <cell r="H48">
            <v>0</v>
          </cell>
          <cell r="I48">
            <v>0.19</v>
          </cell>
          <cell r="J48">
            <v>0</v>
          </cell>
          <cell r="K48">
            <v>0.19</v>
          </cell>
          <cell r="L48">
            <v>0.19</v>
          </cell>
        </row>
        <row r="49">
          <cell r="A49" t="str">
            <v>FINL_BC2</v>
          </cell>
          <cell r="B49" t="str">
            <v>FINL</v>
          </cell>
          <cell r="C49" t="str">
            <v>WHOL</v>
          </cell>
          <cell r="D49" t="str">
            <v>BC2</v>
          </cell>
          <cell r="E49">
            <v>0.19</v>
          </cell>
          <cell r="F49">
            <v>0.2</v>
          </cell>
          <cell r="G49">
            <v>0.19</v>
          </cell>
          <cell r="H49">
            <v>0</v>
          </cell>
          <cell r="I49">
            <v>0.19</v>
          </cell>
          <cell r="J49">
            <v>0</v>
          </cell>
          <cell r="K49">
            <v>0.19</v>
          </cell>
          <cell r="L49">
            <v>0.19</v>
          </cell>
        </row>
        <row r="50">
          <cell r="A50" t="str">
            <v>FINL_HC1</v>
          </cell>
          <cell r="B50" t="str">
            <v>FINL</v>
          </cell>
          <cell r="C50" t="str">
            <v>WHOL</v>
          </cell>
          <cell r="D50" t="str">
            <v>HC1</v>
          </cell>
          <cell r="E50">
            <v>0.51</v>
          </cell>
          <cell r="F50">
            <v>0.54</v>
          </cell>
          <cell r="G50">
            <v>0.51</v>
          </cell>
          <cell r="H50">
            <v>0</v>
          </cell>
          <cell r="I50">
            <v>0.51</v>
          </cell>
          <cell r="J50">
            <v>0</v>
          </cell>
          <cell r="K50">
            <v>0.51</v>
          </cell>
          <cell r="L50">
            <v>0.51</v>
          </cell>
        </row>
        <row r="51">
          <cell r="A51" t="str">
            <v>FINL_HC2</v>
          </cell>
          <cell r="B51" t="str">
            <v>FINL</v>
          </cell>
          <cell r="C51" t="str">
            <v>WHOL</v>
          </cell>
          <cell r="D51" t="str">
            <v>HC2</v>
          </cell>
          <cell r="E51">
            <v>0.77</v>
          </cell>
          <cell r="F51">
            <v>0.81</v>
          </cell>
          <cell r="G51">
            <v>0.77</v>
          </cell>
          <cell r="H51">
            <v>0</v>
          </cell>
          <cell r="I51">
            <v>0.77</v>
          </cell>
          <cell r="J51">
            <v>0</v>
          </cell>
          <cell r="K51">
            <v>0.77</v>
          </cell>
          <cell r="L51">
            <v>0.77</v>
          </cell>
        </row>
        <row r="52">
          <cell r="A52" t="str">
            <v>FINL_HC3</v>
          </cell>
          <cell r="B52" t="str">
            <v>FINL</v>
          </cell>
          <cell r="C52" t="str">
            <v>WHOL</v>
          </cell>
          <cell r="D52" t="str">
            <v>HC3</v>
          </cell>
          <cell r="E52">
            <v>0.57999999999999996</v>
          </cell>
          <cell r="F52">
            <v>0.61</v>
          </cell>
          <cell r="G52">
            <v>0.57999999999999996</v>
          </cell>
          <cell r="H52">
            <v>0</v>
          </cell>
          <cell r="I52">
            <v>0.57999999999999996</v>
          </cell>
          <cell r="J52">
            <v>0</v>
          </cell>
          <cell r="K52">
            <v>0.57999999999999996</v>
          </cell>
          <cell r="L52">
            <v>0.57999999999999996</v>
          </cell>
        </row>
        <row r="53">
          <cell r="A53" t="str">
            <v>FINL_DC</v>
          </cell>
          <cell r="B53" t="str">
            <v>FINL</v>
          </cell>
          <cell r="C53" t="str">
            <v>WHOL</v>
          </cell>
          <cell r="D53" t="str">
            <v>DC</v>
          </cell>
          <cell r="E53">
            <v>0.61</v>
          </cell>
          <cell r="F53">
            <v>0.64</v>
          </cell>
          <cell r="G53">
            <v>0.61</v>
          </cell>
          <cell r="H53">
            <v>0</v>
          </cell>
          <cell r="I53">
            <v>0.61</v>
          </cell>
          <cell r="J53">
            <v>0</v>
          </cell>
          <cell r="K53">
            <v>0.61</v>
          </cell>
          <cell r="L53">
            <v>0.03</v>
          </cell>
        </row>
        <row r="54">
          <cell r="A54" t="str">
            <v>FINL_OS1</v>
          </cell>
          <cell r="B54" t="str">
            <v>FINL</v>
          </cell>
          <cell r="C54" t="str">
            <v>WHOL</v>
          </cell>
          <cell r="D54" t="str">
            <v>OS1</v>
          </cell>
          <cell r="E54">
            <v>0.03</v>
          </cell>
          <cell r="F54">
            <v>0.03</v>
          </cell>
          <cell r="G54">
            <v>0.03</v>
          </cell>
          <cell r="H54">
            <v>0</v>
          </cell>
          <cell r="I54">
            <v>0.03</v>
          </cell>
          <cell r="J54">
            <v>0</v>
          </cell>
          <cell r="K54">
            <v>0.04</v>
          </cell>
          <cell r="L54">
            <v>0.04</v>
          </cell>
        </row>
        <row r="55">
          <cell r="A55" t="str">
            <v>FINL_OS2</v>
          </cell>
          <cell r="B55" t="str">
            <v>FINL</v>
          </cell>
          <cell r="C55" t="str">
            <v>WHOL</v>
          </cell>
          <cell r="D55" t="str">
            <v>OS2</v>
          </cell>
          <cell r="E55">
            <v>0.24</v>
          </cell>
          <cell r="F55">
            <v>0.17</v>
          </cell>
          <cell r="G55">
            <v>0.17</v>
          </cell>
          <cell r="H55">
            <v>0</v>
          </cell>
          <cell r="I55">
            <v>0.17</v>
          </cell>
          <cell r="J55">
            <v>0</v>
          </cell>
          <cell r="K55">
            <v>0.24</v>
          </cell>
          <cell r="L55">
            <v>0.24</v>
          </cell>
        </row>
        <row r="56">
          <cell r="A56" t="str">
            <v>FINL_HF</v>
          </cell>
          <cell r="B56" t="str">
            <v>FINL</v>
          </cell>
          <cell r="C56" t="str">
            <v>WHOL</v>
          </cell>
          <cell r="D56" t="str">
            <v>HF</v>
          </cell>
          <cell r="E56">
            <v>1.4</v>
          </cell>
          <cell r="F56">
            <v>1.1399999999999999</v>
          </cell>
          <cell r="G56">
            <v>0.95</v>
          </cell>
          <cell r="H56">
            <v>0</v>
          </cell>
          <cell r="I56">
            <v>1.42</v>
          </cell>
          <cell r="J56">
            <v>1.48</v>
          </cell>
          <cell r="K56">
            <v>1.1399999999999999</v>
          </cell>
          <cell r="L56">
            <v>1.1200000000000001</v>
          </cell>
        </row>
        <row r="57">
          <cell r="A57" t="str">
            <v>FINL_MD</v>
          </cell>
          <cell r="B57" t="str">
            <v>FINL</v>
          </cell>
          <cell r="C57" t="str">
            <v>WHOL</v>
          </cell>
          <cell r="D57" t="str">
            <v>MD</v>
          </cell>
          <cell r="E57">
            <v>7.0000000000000007E-2</v>
          </cell>
          <cell r="F57">
            <v>7.0000000000000007E-2</v>
          </cell>
          <cell r="G57">
            <v>7.0000000000000007E-2</v>
          </cell>
          <cell r="H57">
            <v>0.05</v>
          </cell>
          <cell r="I57">
            <v>0.05</v>
          </cell>
          <cell r="J57">
            <v>0.05</v>
          </cell>
          <cell r="K57">
            <v>7.0000000000000007E-2</v>
          </cell>
          <cell r="L57">
            <v>7.0000000000000007E-2</v>
          </cell>
        </row>
        <row r="58">
          <cell r="A58" t="str">
            <v>FINL_LF</v>
          </cell>
          <cell r="B58" t="str">
            <v>FINL</v>
          </cell>
          <cell r="C58" t="str">
            <v>WHOL</v>
          </cell>
          <cell r="D58" t="str">
            <v>LF</v>
          </cell>
          <cell r="E58">
            <v>0</v>
          </cell>
          <cell r="F58">
            <v>0</v>
          </cell>
          <cell r="G58">
            <v>0</v>
          </cell>
          <cell r="H58">
            <v>0.01</v>
          </cell>
          <cell r="I58">
            <v>0.01</v>
          </cell>
          <cell r="J58">
            <v>0</v>
          </cell>
          <cell r="K58">
            <v>0</v>
          </cell>
          <cell r="L58">
            <v>0</v>
          </cell>
        </row>
        <row r="59">
          <cell r="A59" t="str">
            <v>FINL_GAS</v>
          </cell>
          <cell r="B59" t="str">
            <v>FINL</v>
          </cell>
          <cell r="C59" t="str">
            <v>WHOL</v>
          </cell>
          <cell r="D59" t="str">
            <v>GAS</v>
          </cell>
          <cell r="E59">
            <v>0.11</v>
          </cell>
          <cell r="F59">
            <v>0</v>
          </cell>
          <cell r="G59">
            <v>0</v>
          </cell>
          <cell r="H59">
            <v>0</v>
          </cell>
          <cell r="I59">
            <v>0</v>
          </cell>
          <cell r="J59">
            <v>0</v>
          </cell>
          <cell r="K59">
            <v>0.04</v>
          </cell>
          <cell r="L59">
            <v>0.04</v>
          </cell>
        </row>
        <row r="60">
          <cell r="A60" t="str">
            <v>FRAN_BC1</v>
          </cell>
          <cell r="B60" t="str">
            <v>FRAN</v>
          </cell>
          <cell r="C60" t="str">
            <v>WHOL</v>
          </cell>
          <cell r="D60" t="str">
            <v>BC1</v>
          </cell>
          <cell r="E60">
            <v>2.56</v>
          </cell>
          <cell r="F60">
            <v>2.56</v>
          </cell>
          <cell r="G60">
            <v>2.56</v>
          </cell>
          <cell r="H60">
            <v>0</v>
          </cell>
          <cell r="I60">
            <v>2.56</v>
          </cell>
          <cell r="J60">
            <v>0</v>
          </cell>
          <cell r="K60">
            <v>2.56</v>
          </cell>
          <cell r="L60">
            <v>2.56</v>
          </cell>
        </row>
        <row r="61">
          <cell r="A61" t="str">
            <v>FRAN_BC2</v>
          </cell>
          <cell r="B61" t="str">
            <v>FRAN</v>
          </cell>
          <cell r="C61" t="str">
            <v>WHOL</v>
          </cell>
          <cell r="D61" t="str">
            <v>BC2</v>
          </cell>
          <cell r="E61">
            <v>0.81</v>
          </cell>
          <cell r="F61">
            <v>0.81</v>
          </cell>
          <cell r="G61">
            <v>0.81</v>
          </cell>
          <cell r="H61">
            <v>0</v>
          </cell>
          <cell r="I61">
            <v>0.81</v>
          </cell>
          <cell r="J61">
            <v>0</v>
          </cell>
          <cell r="K61">
            <v>0.81</v>
          </cell>
          <cell r="L61">
            <v>0.81</v>
          </cell>
        </row>
        <row r="62">
          <cell r="A62" t="str">
            <v>FRAN_HC1</v>
          </cell>
          <cell r="B62" t="str">
            <v>FRAN</v>
          </cell>
          <cell r="C62" t="str">
            <v>WHOL</v>
          </cell>
          <cell r="D62" t="str">
            <v>HC1</v>
          </cell>
          <cell r="E62">
            <v>1.19</v>
          </cell>
          <cell r="F62">
            <v>0.68</v>
          </cell>
          <cell r="G62">
            <v>0.62</v>
          </cell>
          <cell r="H62">
            <v>0</v>
          </cell>
          <cell r="I62">
            <v>0.62</v>
          </cell>
          <cell r="J62">
            <v>0</v>
          </cell>
          <cell r="K62">
            <v>0.66</v>
          </cell>
          <cell r="L62">
            <v>0.66</v>
          </cell>
        </row>
        <row r="63">
          <cell r="A63" t="str">
            <v>FRAN_HC2</v>
          </cell>
          <cell r="B63" t="str">
            <v>FRAN</v>
          </cell>
          <cell r="C63" t="str">
            <v>WHOL</v>
          </cell>
          <cell r="D63" t="str">
            <v>HC2</v>
          </cell>
          <cell r="E63">
            <v>0.69</v>
          </cell>
          <cell r="F63">
            <v>0.69</v>
          </cell>
          <cell r="G63">
            <v>0.65</v>
          </cell>
          <cell r="H63">
            <v>0</v>
          </cell>
          <cell r="I63">
            <v>0.65</v>
          </cell>
          <cell r="J63">
            <v>0</v>
          </cell>
          <cell r="K63">
            <v>0.69</v>
          </cell>
          <cell r="L63">
            <v>0.69</v>
          </cell>
        </row>
        <row r="64">
          <cell r="A64" t="str">
            <v>FRAN_HC3</v>
          </cell>
          <cell r="B64" t="str">
            <v>FRAN</v>
          </cell>
          <cell r="C64" t="str">
            <v>WHOL</v>
          </cell>
          <cell r="D64" t="str">
            <v>HC3</v>
          </cell>
          <cell r="E64">
            <v>0.69</v>
          </cell>
          <cell r="F64">
            <v>0.69</v>
          </cell>
          <cell r="G64">
            <v>0.65</v>
          </cell>
          <cell r="H64">
            <v>0</v>
          </cell>
          <cell r="I64">
            <v>0.65</v>
          </cell>
          <cell r="J64">
            <v>0</v>
          </cell>
          <cell r="K64">
            <v>0.69</v>
          </cell>
          <cell r="L64">
            <v>0.69</v>
          </cell>
        </row>
        <row r="65">
          <cell r="A65" t="str">
            <v>FRAN_DC</v>
          </cell>
          <cell r="B65" t="str">
            <v>FRAN</v>
          </cell>
          <cell r="C65" t="str">
            <v>WHOL</v>
          </cell>
          <cell r="D65" t="str">
            <v>DC</v>
          </cell>
          <cell r="E65">
            <v>0.59</v>
          </cell>
          <cell r="F65">
            <v>0.59</v>
          </cell>
          <cell r="G65">
            <v>0.56000000000000005</v>
          </cell>
          <cell r="H65">
            <v>0</v>
          </cell>
          <cell r="I65">
            <v>0.56000000000000005</v>
          </cell>
          <cell r="J65">
            <v>0</v>
          </cell>
          <cell r="K65">
            <v>0.59</v>
          </cell>
          <cell r="L65">
            <v>0.03</v>
          </cell>
        </row>
        <row r="66">
          <cell r="A66" t="str">
            <v>FRAN_OS1</v>
          </cell>
          <cell r="B66" t="str">
            <v>FRAN</v>
          </cell>
          <cell r="C66" t="str">
            <v>WHOL</v>
          </cell>
          <cell r="D66" t="str">
            <v>OS1</v>
          </cell>
          <cell r="E66">
            <v>0.04</v>
          </cell>
          <cell r="F66">
            <v>0.04</v>
          </cell>
          <cell r="G66">
            <v>0.04</v>
          </cell>
          <cell r="H66">
            <v>0</v>
          </cell>
          <cell r="I66">
            <v>0.04</v>
          </cell>
          <cell r="J66">
            <v>0</v>
          </cell>
          <cell r="K66">
            <v>0.04</v>
          </cell>
          <cell r="L66">
            <v>0.04</v>
          </cell>
        </row>
        <row r="67">
          <cell r="A67" t="str">
            <v>FRAN_OS2</v>
          </cell>
          <cell r="B67" t="str">
            <v>FRAN</v>
          </cell>
          <cell r="C67" t="str">
            <v>WHOL</v>
          </cell>
          <cell r="D67" t="str">
            <v>OS2</v>
          </cell>
          <cell r="E67">
            <v>0.13</v>
          </cell>
          <cell r="F67">
            <v>0.13</v>
          </cell>
          <cell r="G67">
            <v>0.13</v>
          </cell>
          <cell r="H67">
            <v>0</v>
          </cell>
          <cell r="I67">
            <v>0.13</v>
          </cell>
          <cell r="J67">
            <v>0</v>
          </cell>
          <cell r="K67">
            <v>0.13</v>
          </cell>
          <cell r="L67">
            <v>0.13</v>
          </cell>
        </row>
        <row r="68">
          <cell r="A68" t="str">
            <v>FRAN_HF</v>
          </cell>
          <cell r="B68" t="str">
            <v>FRAN</v>
          </cell>
          <cell r="C68" t="str">
            <v>WHOL</v>
          </cell>
          <cell r="D68" t="str">
            <v>HF</v>
          </cell>
          <cell r="E68">
            <v>1.68</v>
          </cell>
          <cell r="F68">
            <v>1.42</v>
          </cell>
          <cell r="G68">
            <v>0.7</v>
          </cell>
          <cell r="H68">
            <v>0</v>
          </cell>
          <cell r="I68">
            <v>1.7</v>
          </cell>
          <cell r="J68">
            <v>1.7</v>
          </cell>
          <cell r="K68">
            <v>1.49</v>
          </cell>
          <cell r="L68">
            <v>1.49</v>
          </cell>
        </row>
        <row r="69">
          <cell r="A69" t="str">
            <v>FRAN_MD</v>
          </cell>
          <cell r="B69" t="str">
            <v>FRAN</v>
          </cell>
          <cell r="C69" t="str">
            <v>WHOL</v>
          </cell>
          <cell r="D69" t="str">
            <v>MD</v>
          </cell>
          <cell r="E69">
            <v>0.24</v>
          </cell>
          <cell r="F69">
            <v>0.24</v>
          </cell>
          <cell r="G69">
            <v>0.24</v>
          </cell>
          <cell r="H69">
            <v>0.24</v>
          </cell>
          <cell r="I69">
            <v>0.24</v>
          </cell>
          <cell r="J69">
            <v>0.24</v>
          </cell>
          <cell r="K69">
            <v>0.24</v>
          </cell>
          <cell r="L69">
            <v>0.24</v>
          </cell>
        </row>
        <row r="70">
          <cell r="A70" t="str">
            <v>FRAN_LF</v>
          </cell>
          <cell r="B70" t="str">
            <v>FRAN</v>
          </cell>
          <cell r="C70" t="str">
            <v>WHOL</v>
          </cell>
          <cell r="D70" t="str">
            <v>LF</v>
          </cell>
          <cell r="E70">
            <v>0</v>
          </cell>
          <cell r="F70">
            <v>0</v>
          </cell>
          <cell r="G70">
            <v>0</v>
          </cell>
          <cell r="H70">
            <v>0</v>
          </cell>
          <cell r="I70">
            <v>0</v>
          </cell>
          <cell r="J70">
            <v>0</v>
          </cell>
          <cell r="K70">
            <v>0</v>
          </cell>
          <cell r="L70">
            <v>0</v>
          </cell>
        </row>
        <row r="71">
          <cell r="A71" t="str">
            <v>FRAN_GAS</v>
          </cell>
          <cell r="B71" t="str">
            <v>FRAN</v>
          </cell>
          <cell r="C71" t="str">
            <v>WHOL</v>
          </cell>
          <cell r="D71" t="str">
            <v>GAS</v>
          </cell>
          <cell r="E71">
            <v>0.01</v>
          </cell>
          <cell r="F71">
            <v>0</v>
          </cell>
          <cell r="G71">
            <v>0</v>
          </cell>
          <cell r="H71">
            <v>0</v>
          </cell>
          <cell r="I71">
            <v>0</v>
          </cell>
          <cell r="J71">
            <v>0</v>
          </cell>
          <cell r="K71">
            <v>0</v>
          </cell>
          <cell r="L71">
            <v>0</v>
          </cell>
        </row>
        <row r="72">
          <cell r="A72" t="str">
            <v>GERM_BC1</v>
          </cell>
          <cell r="B72" t="str">
            <v>GERM</v>
          </cell>
          <cell r="C72" t="str">
            <v>OLDL</v>
          </cell>
          <cell r="D72" t="str">
            <v>BC1</v>
          </cell>
          <cell r="E72">
            <v>0.5</v>
          </cell>
          <cell r="F72">
            <v>0.75</v>
          </cell>
          <cell r="G72">
            <v>0.5</v>
          </cell>
          <cell r="H72">
            <v>0.5</v>
          </cell>
          <cell r="I72">
            <v>0.5</v>
          </cell>
          <cell r="J72">
            <v>0.5</v>
          </cell>
          <cell r="K72">
            <v>0.5</v>
          </cell>
          <cell r="L72">
            <v>0.5</v>
          </cell>
        </row>
        <row r="73">
          <cell r="A73" t="str">
            <v>GERM_BC2</v>
          </cell>
          <cell r="B73" t="str">
            <v>GERM</v>
          </cell>
          <cell r="C73" t="str">
            <v>OLDL</v>
          </cell>
          <cell r="D73" t="str">
            <v>BC2</v>
          </cell>
          <cell r="E73">
            <v>0.36</v>
          </cell>
          <cell r="F73">
            <v>0.56999999999999995</v>
          </cell>
          <cell r="G73">
            <v>0.25</v>
          </cell>
          <cell r="H73">
            <v>1</v>
          </cell>
          <cell r="I73">
            <v>1</v>
          </cell>
          <cell r="J73">
            <v>1</v>
          </cell>
          <cell r="K73">
            <v>0.57999999999999996</v>
          </cell>
          <cell r="L73">
            <v>0.57999999999999996</v>
          </cell>
        </row>
        <row r="74">
          <cell r="A74" t="str">
            <v>GERM_HC1</v>
          </cell>
          <cell r="B74" t="str">
            <v>GERM</v>
          </cell>
          <cell r="C74" t="str">
            <v>OLDL</v>
          </cell>
          <cell r="D74" t="str">
            <v>HC1</v>
          </cell>
          <cell r="E74">
            <v>0.65</v>
          </cell>
          <cell r="F74">
            <v>0.69</v>
          </cell>
          <cell r="G74">
            <v>0.62</v>
          </cell>
          <cell r="H74">
            <v>0.62</v>
          </cell>
          <cell r="I74">
            <v>0.62</v>
          </cell>
          <cell r="J74">
            <v>0.62</v>
          </cell>
          <cell r="K74">
            <v>0.56000000000000005</v>
          </cell>
          <cell r="L74">
            <v>0.56000000000000005</v>
          </cell>
        </row>
        <row r="75">
          <cell r="A75" t="str">
            <v>GERM_HC2</v>
          </cell>
          <cell r="B75" t="str">
            <v>GERM</v>
          </cell>
          <cell r="C75" t="str">
            <v>OLDL</v>
          </cell>
          <cell r="D75" t="str">
            <v>HC2</v>
          </cell>
          <cell r="E75">
            <v>0.65</v>
          </cell>
          <cell r="F75">
            <v>0.69</v>
          </cell>
          <cell r="G75">
            <v>0.55000000000000004</v>
          </cell>
          <cell r="H75">
            <v>0.62</v>
          </cell>
          <cell r="I75">
            <v>0.62</v>
          </cell>
          <cell r="J75">
            <v>0.62</v>
          </cell>
          <cell r="K75">
            <v>0.56000000000000005</v>
          </cell>
          <cell r="L75">
            <v>0.56000000000000005</v>
          </cell>
        </row>
        <row r="76">
          <cell r="A76" t="str">
            <v>GERM_HC3</v>
          </cell>
          <cell r="B76" t="str">
            <v>GERM</v>
          </cell>
          <cell r="C76" t="str">
            <v>OLDL</v>
          </cell>
          <cell r="D76" t="str">
            <v>HC3</v>
          </cell>
          <cell r="E76">
            <v>0.69</v>
          </cell>
          <cell r="F76">
            <v>0.69</v>
          </cell>
          <cell r="G76">
            <v>0.65</v>
          </cell>
          <cell r="H76">
            <v>0.65</v>
          </cell>
          <cell r="I76">
            <v>0.65</v>
          </cell>
          <cell r="J76">
            <v>0.65</v>
          </cell>
          <cell r="K76">
            <v>0.69</v>
          </cell>
          <cell r="L76">
            <v>0.69</v>
          </cell>
        </row>
        <row r="77">
          <cell r="A77" t="str">
            <v>GERM_DC</v>
          </cell>
          <cell r="B77" t="str">
            <v>GERM</v>
          </cell>
          <cell r="C77" t="str">
            <v>OLDL</v>
          </cell>
          <cell r="D77" t="str">
            <v>DC</v>
          </cell>
          <cell r="E77">
            <v>0.65</v>
          </cell>
          <cell r="F77">
            <v>0.65</v>
          </cell>
          <cell r="G77">
            <v>0.55000000000000004</v>
          </cell>
          <cell r="H77">
            <v>0.61</v>
          </cell>
          <cell r="I77">
            <v>0.61</v>
          </cell>
          <cell r="J77">
            <v>0.61</v>
          </cell>
          <cell r="K77">
            <v>0.65</v>
          </cell>
          <cell r="L77">
            <v>0.03</v>
          </cell>
        </row>
        <row r="78">
          <cell r="A78" t="str">
            <v>GERM_OS1</v>
          </cell>
          <cell r="B78" t="str">
            <v>GERM</v>
          </cell>
          <cell r="C78" t="str">
            <v>OLDL</v>
          </cell>
          <cell r="D78" t="str">
            <v>OS1</v>
          </cell>
          <cell r="E78">
            <v>0.03</v>
          </cell>
          <cell r="F78">
            <v>0.03</v>
          </cell>
          <cell r="G78">
            <v>0.03</v>
          </cell>
          <cell r="H78">
            <v>0.03</v>
          </cell>
          <cell r="I78">
            <v>0.03</v>
          </cell>
          <cell r="J78">
            <v>0.03</v>
          </cell>
          <cell r="K78">
            <v>0.03</v>
          </cell>
          <cell r="L78">
            <v>0.03</v>
          </cell>
        </row>
        <row r="79">
          <cell r="A79" t="str">
            <v>GERM_OS2</v>
          </cell>
          <cell r="B79" t="str">
            <v>GERM</v>
          </cell>
          <cell r="C79" t="str">
            <v>OLDL</v>
          </cell>
          <cell r="D79" t="str">
            <v>OS2</v>
          </cell>
          <cell r="E79">
            <v>0.13</v>
          </cell>
          <cell r="F79">
            <v>0.13</v>
          </cell>
          <cell r="G79">
            <v>0.13</v>
          </cell>
          <cell r="H79">
            <v>0.13</v>
          </cell>
          <cell r="I79">
            <v>0.13</v>
          </cell>
          <cell r="J79">
            <v>0.13</v>
          </cell>
          <cell r="K79">
            <v>0.13</v>
          </cell>
          <cell r="L79">
            <v>0.13</v>
          </cell>
        </row>
        <row r="80">
          <cell r="A80" t="str">
            <v>GERM_HF</v>
          </cell>
          <cell r="B80" t="str">
            <v>GERM</v>
          </cell>
          <cell r="C80" t="str">
            <v>OLDL</v>
          </cell>
          <cell r="D80" t="str">
            <v>HF</v>
          </cell>
          <cell r="E80">
            <v>1</v>
          </cell>
          <cell r="F80">
            <v>0.85</v>
          </cell>
          <cell r="G80">
            <v>0.48</v>
          </cell>
          <cell r="H80">
            <v>0.48</v>
          </cell>
          <cell r="I80">
            <v>0.48</v>
          </cell>
          <cell r="J80">
            <v>0.48</v>
          </cell>
          <cell r="K80">
            <v>0.74</v>
          </cell>
          <cell r="L80">
            <v>0.74</v>
          </cell>
        </row>
        <row r="81">
          <cell r="A81" t="str">
            <v>GERM_MD</v>
          </cell>
          <cell r="B81" t="str">
            <v>GERM</v>
          </cell>
          <cell r="C81" t="str">
            <v>OLDL</v>
          </cell>
          <cell r="D81" t="str">
            <v>MD</v>
          </cell>
          <cell r="E81">
            <v>0.09</v>
          </cell>
          <cell r="F81">
            <v>0.09</v>
          </cell>
          <cell r="G81">
            <v>0.09</v>
          </cell>
          <cell r="H81">
            <v>0.09</v>
          </cell>
          <cell r="I81">
            <v>0.09</v>
          </cell>
          <cell r="J81">
            <v>0.09</v>
          </cell>
          <cell r="K81">
            <v>0.09</v>
          </cell>
          <cell r="L81">
            <v>0.09</v>
          </cell>
        </row>
        <row r="82">
          <cell r="A82" t="str">
            <v>GERM_LF</v>
          </cell>
          <cell r="B82" t="str">
            <v>GERM</v>
          </cell>
          <cell r="C82" t="str">
            <v>OLDL</v>
          </cell>
          <cell r="D82" t="str">
            <v>LF</v>
          </cell>
          <cell r="E82">
            <v>0</v>
          </cell>
          <cell r="F82">
            <v>0</v>
          </cell>
          <cell r="G82">
            <v>0</v>
          </cell>
          <cell r="H82">
            <v>0</v>
          </cell>
          <cell r="I82">
            <v>0</v>
          </cell>
          <cell r="J82">
            <v>0</v>
          </cell>
          <cell r="K82">
            <v>0</v>
          </cell>
          <cell r="L82">
            <v>0</v>
          </cell>
        </row>
        <row r="83">
          <cell r="A83" t="str">
            <v>GERM_GAS</v>
          </cell>
          <cell r="B83" t="str">
            <v>GERM</v>
          </cell>
          <cell r="C83" t="str">
            <v>OLDL</v>
          </cell>
          <cell r="D83" t="str">
            <v>GAS</v>
          </cell>
          <cell r="E83">
            <v>0</v>
          </cell>
          <cell r="F83">
            <v>0</v>
          </cell>
          <cell r="G83">
            <v>0</v>
          </cell>
          <cell r="H83">
            <v>0</v>
          </cell>
          <cell r="I83">
            <v>0</v>
          </cell>
          <cell r="J83">
            <v>0</v>
          </cell>
          <cell r="K83">
            <v>0</v>
          </cell>
          <cell r="L83">
            <v>0</v>
          </cell>
        </row>
        <row r="84">
          <cell r="A84" t="str">
            <v>GREE_BC1</v>
          </cell>
          <cell r="B84" t="str">
            <v>GREE</v>
          </cell>
          <cell r="C84" t="str">
            <v>WHOL</v>
          </cell>
          <cell r="D84" t="str">
            <v>BC1</v>
          </cell>
          <cell r="E84">
            <v>1.0900000000000001</v>
          </cell>
          <cell r="F84">
            <v>4.1399999999999997</v>
          </cell>
          <cell r="G84">
            <v>1.0900000000000001</v>
          </cell>
          <cell r="H84">
            <v>0</v>
          </cell>
          <cell r="I84">
            <v>1.0900000000000001</v>
          </cell>
          <cell r="J84">
            <v>0</v>
          </cell>
          <cell r="K84">
            <v>1.0900000000000001</v>
          </cell>
          <cell r="L84">
            <v>1.0900000000000001</v>
          </cell>
        </row>
        <row r="85">
          <cell r="A85" t="str">
            <v>GREE_BC2</v>
          </cell>
          <cell r="B85" t="str">
            <v>GREE</v>
          </cell>
          <cell r="C85" t="str">
            <v>WHOL</v>
          </cell>
          <cell r="D85" t="str">
            <v>BC2</v>
          </cell>
          <cell r="E85">
            <v>2.5499999999999998</v>
          </cell>
          <cell r="F85">
            <v>2.94</v>
          </cell>
          <cell r="G85">
            <v>2.5499999999999998</v>
          </cell>
          <cell r="H85">
            <v>0</v>
          </cell>
          <cell r="I85">
            <v>2.5499999999999998</v>
          </cell>
          <cell r="J85">
            <v>0</v>
          </cell>
          <cell r="K85">
            <v>2.5499999999999998</v>
          </cell>
          <cell r="L85">
            <v>2.5499999999999998</v>
          </cell>
        </row>
        <row r="86">
          <cell r="A86" t="str">
            <v>GREE_HC1</v>
          </cell>
          <cell r="B86" t="str">
            <v>GREE</v>
          </cell>
          <cell r="C86" t="str">
            <v>WHOL</v>
          </cell>
          <cell r="D86" t="str">
            <v>HC1</v>
          </cell>
          <cell r="E86">
            <v>0.81</v>
          </cell>
          <cell r="F86">
            <v>0.73</v>
          </cell>
          <cell r="G86">
            <v>0.65</v>
          </cell>
          <cell r="H86">
            <v>0</v>
          </cell>
          <cell r="I86">
            <v>0.61</v>
          </cell>
          <cell r="J86">
            <v>0</v>
          </cell>
          <cell r="K86">
            <v>0.87</v>
          </cell>
          <cell r="L86">
            <v>0.87</v>
          </cell>
        </row>
        <row r="87">
          <cell r="A87" t="str">
            <v>GREE_HC2</v>
          </cell>
          <cell r="B87" t="str">
            <v>GREE</v>
          </cell>
          <cell r="C87" t="str">
            <v>WHOL</v>
          </cell>
          <cell r="D87" t="str">
            <v>HC2</v>
          </cell>
          <cell r="E87">
            <v>0.27</v>
          </cell>
          <cell r="F87">
            <v>0.86</v>
          </cell>
          <cell r="G87">
            <v>0.27</v>
          </cell>
          <cell r="H87">
            <v>0</v>
          </cell>
          <cell r="I87">
            <v>0.27</v>
          </cell>
          <cell r="J87">
            <v>0</v>
          </cell>
          <cell r="K87">
            <v>0.34</v>
          </cell>
          <cell r="L87">
            <v>0.34</v>
          </cell>
        </row>
        <row r="88">
          <cell r="A88" t="str">
            <v>GREE_HC3</v>
          </cell>
          <cell r="B88" t="str">
            <v>GREE</v>
          </cell>
          <cell r="C88" t="str">
            <v>WHOL</v>
          </cell>
          <cell r="D88" t="str">
            <v>HC3</v>
          </cell>
          <cell r="E88">
            <v>7.0000000000000007E-2</v>
          </cell>
          <cell r="F88">
            <v>0.26</v>
          </cell>
          <cell r="G88">
            <v>0.13</v>
          </cell>
          <cell r="H88">
            <v>0</v>
          </cell>
          <cell r="I88">
            <v>0.61</v>
          </cell>
          <cell r="J88">
            <v>0</v>
          </cell>
          <cell r="K88">
            <v>0.17</v>
          </cell>
          <cell r="L88">
            <v>0.17</v>
          </cell>
        </row>
        <row r="89">
          <cell r="A89" t="str">
            <v>GREE_DC</v>
          </cell>
          <cell r="B89" t="str">
            <v>GREE</v>
          </cell>
          <cell r="C89" t="str">
            <v>WHOL</v>
          </cell>
          <cell r="D89" t="str">
            <v>DC</v>
          </cell>
          <cell r="E89">
            <v>0.17</v>
          </cell>
          <cell r="F89">
            <v>0.08</v>
          </cell>
          <cell r="G89">
            <v>0.19</v>
          </cell>
          <cell r="H89">
            <v>0</v>
          </cell>
          <cell r="I89">
            <v>0.2</v>
          </cell>
          <cell r="J89">
            <v>0</v>
          </cell>
          <cell r="K89">
            <v>0.17</v>
          </cell>
          <cell r="L89">
            <v>0.17</v>
          </cell>
        </row>
        <row r="90">
          <cell r="A90" t="str">
            <v>GREE_OS1</v>
          </cell>
          <cell r="B90" t="str">
            <v>GREE</v>
          </cell>
          <cell r="C90" t="str">
            <v>WHOL</v>
          </cell>
          <cell r="D90" t="str">
            <v>OS1</v>
          </cell>
          <cell r="E90">
            <v>0.04</v>
          </cell>
          <cell r="F90">
            <v>0.04</v>
          </cell>
          <cell r="G90">
            <v>0.04</v>
          </cell>
          <cell r="H90">
            <v>0</v>
          </cell>
          <cell r="I90">
            <v>0.04</v>
          </cell>
          <cell r="J90">
            <v>0</v>
          </cell>
          <cell r="K90">
            <v>0.04</v>
          </cell>
          <cell r="L90">
            <v>0.04</v>
          </cell>
        </row>
        <row r="91">
          <cell r="A91" t="str">
            <v>GREE_OS2</v>
          </cell>
          <cell r="B91" t="str">
            <v>GREE</v>
          </cell>
          <cell r="C91" t="str">
            <v>WHOL</v>
          </cell>
          <cell r="D91" t="str">
            <v>OS2</v>
          </cell>
          <cell r="E91">
            <v>0.13</v>
          </cell>
          <cell r="F91">
            <v>0.13</v>
          </cell>
          <cell r="G91">
            <v>0.13</v>
          </cell>
          <cell r="H91">
            <v>0</v>
          </cell>
          <cell r="I91">
            <v>0.13</v>
          </cell>
          <cell r="J91">
            <v>0</v>
          </cell>
          <cell r="K91">
            <v>0.13</v>
          </cell>
          <cell r="L91">
            <v>0.13</v>
          </cell>
        </row>
        <row r="92">
          <cell r="A92" t="str">
            <v>GREE_HF</v>
          </cell>
          <cell r="B92" t="str">
            <v>GREE</v>
          </cell>
          <cell r="C92" t="str">
            <v>WHOL</v>
          </cell>
          <cell r="D92" t="str">
            <v>HF</v>
          </cell>
          <cell r="E92">
            <v>1.74</v>
          </cell>
          <cell r="F92">
            <v>1.74</v>
          </cell>
          <cell r="G92">
            <v>1.74</v>
          </cell>
          <cell r="H92">
            <v>1.74</v>
          </cell>
          <cell r="I92">
            <v>1.74</v>
          </cell>
          <cell r="J92">
            <v>1.49</v>
          </cell>
          <cell r="K92">
            <v>1.74</v>
          </cell>
          <cell r="L92">
            <v>1.74</v>
          </cell>
        </row>
        <row r="93">
          <cell r="A93" t="str">
            <v>GREE_MD</v>
          </cell>
          <cell r="B93" t="str">
            <v>GREE</v>
          </cell>
          <cell r="C93" t="str">
            <v>WHOL</v>
          </cell>
          <cell r="D93" t="str">
            <v>MD</v>
          </cell>
          <cell r="E93">
            <v>0.28000000000000003</v>
          </cell>
          <cell r="F93">
            <v>0.28000000000000003</v>
          </cell>
          <cell r="G93">
            <v>0.28000000000000003</v>
          </cell>
          <cell r="H93">
            <v>0.28000000000000003</v>
          </cell>
          <cell r="I93">
            <v>0.28000000000000003</v>
          </cell>
          <cell r="J93">
            <v>0.37</v>
          </cell>
          <cell r="K93">
            <v>0.28000000000000003</v>
          </cell>
          <cell r="L93">
            <v>0.28000000000000003</v>
          </cell>
        </row>
        <row r="94">
          <cell r="A94" t="str">
            <v>GREE_LF</v>
          </cell>
          <cell r="B94" t="str">
            <v>GREE</v>
          </cell>
          <cell r="C94" t="str">
            <v>WHOL</v>
          </cell>
          <cell r="D94" t="str">
            <v>LF</v>
          </cell>
          <cell r="E94">
            <v>0.02</v>
          </cell>
          <cell r="F94">
            <v>0.02</v>
          </cell>
          <cell r="G94">
            <v>0.02</v>
          </cell>
          <cell r="H94">
            <v>0.02</v>
          </cell>
          <cell r="I94">
            <v>0.02</v>
          </cell>
          <cell r="J94">
            <v>0.02</v>
          </cell>
          <cell r="K94">
            <v>0.02</v>
          </cell>
          <cell r="L94">
            <v>0.02</v>
          </cell>
        </row>
        <row r="95">
          <cell r="A95" t="str">
            <v>GREE_GAS</v>
          </cell>
          <cell r="B95" t="str">
            <v>GREE</v>
          </cell>
          <cell r="C95" t="str">
            <v>WHOL</v>
          </cell>
          <cell r="D95" t="str">
            <v>GAS</v>
          </cell>
          <cell r="E95">
            <v>0</v>
          </cell>
          <cell r="F95">
            <v>0</v>
          </cell>
          <cell r="G95">
            <v>0</v>
          </cell>
          <cell r="H95">
            <v>0</v>
          </cell>
          <cell r="I95">
            <v>0</v>
          </cell>
          <cell r="J95">
            <v>0</v>
          </cell>
          <cell r="K95">
            <v>0</v>
          </cell>
          <cell r="L95">
            <v>0</v>
          </cell>
        </row>
        <row r="96">
          <cell r="A96" t="str">
            <v>IREL_BC1</v>
          </cell>
          <cell r="B96" t="str">
            <v>IREL</v>
          </cell>
          <cell r="C96" t="str">
            <v>WHOL</v>
          </cell>
          <cell r="D96" t="str">
            <v>BC1</v>
          </cell>
          <cell r="E96">
            <v>0.56000000000000005</v>
          </cell>
          <cell r="F96">
            <v>0.19</v>
          </cell>
          <cell r="G96">
            <v>0.15</v>
          </cell>
          <cell r="H96">
            <v>0</v>
          </cell>
          <cell r="I96">
            <v>0.56000000000000005</v>
          </cell>
          <cell r="J96">
            <v>0</v>
          </cell>
          <cell r="K96">
            <v>0.56000000000000005</v>
          </cell>
          <cell r="L96">
            <v>0.56000000000000005</v>
          </cell>
        </row>
        <row r="97">
          <cell r="A97" t="str">
            <v>IREL_BC2</v>
          </cell>
          <cell r="B97" t="str">
            <v>IREL</v>
          </cell>
          <cell r="C97" t="str">
            <v>WHOL</v>
          </cell>
          <cell r="D97" t="str">
            <v>BC2</v>
          </cell>
          <cell r="E97">
            <v>1.24</v>
          </cell>
          <cell r="F97">
            <v>1.24</v>
          </cell>
          <cell r="G97">
            <v>1.24</v>
          </cell>
          <cell r="H97">
            <v>0</v>
          </cell>
          <cell r="I97">
            <v>1.24</v>
          </cell>
          <cell r="J97">
            <v>0</v>
          </cell>
          <cell r="K97">
            <v>1.24</v>
          </cell>
          <cell r="L97">
            <v>1.24</v>
          </cell>
        </row>
        <row r="98">
          <cell r="A98" t="str">
            <v>IREL_HC1</v>
          </cell>
          <cell r="B98" t="str">
            <v>IREL</v>
          </cell>
          <cell r="C98" t="str">
            <v>WHOL</v>
          </cell>
          <cell r="D98" t="str">
            <v>HC1</v>
          </cell>
          <cell r="E98">
            <v>0.85</v>
          </cell>
          <cell r="F98">
            <v>1.29</v>
          </cell>
          <cell r="G98">
            <v>0.52</v>
          </cell>
          <cell r="H98">
            <v>0</v>
          </cell>
          <cell r="I98">
            <v>0.81</v>
          </cell>
          <cell r="J98">
            <v>0</v>
          </cell>
          <cell r="K98">
            <v>0.93</v>
          </cell>
          <cell r="L98">
            <v>0.93</v>
          </cell>
        </row>
        <row r="99">
          <cell r="A99" t="str">
            <v>IREL_HC2</v>
          </cell>
          <cell r="B99" t="str">
            <v>IREL</v>
          </cell>
          <cell r="C99" t="str">
            <v>WHOL</v>
          </cell>
          <cell r="D99" t="str">
            <v>HC2</v>
          </cell>
          <cell r="E99">
            <v>0.65</v>
          </cell>
          <cell r="F99">
            <v>0.65</v>
          </cell>
          <cell r="G99">
            <v>0.61</v>
          </cell>
          <cell r="H99">
            <v>0</v>
          </cell>
          <cell r="I99">
            <v>0.61</v>
          </cell>
          <cell r="J99">
            <v>0</v>
          </cell>
          <cell r="K99">
            <v>0.65</v>
          </cell>
          <cell r="L99">
            <v>0.65</v>
          </cell>
        </row>
        <row r="100">
          <cell r="A100" t="str">
            <v>IREL_HC3</v>
          </cell>
          <cell r="B100" t="str">
            <v>IREL</v>
          </cell>
          <cell r="C100" t="str">
            <v>WHOL</v>
          </cell>
          <cell r="D100" t="str">
            <v>HC3</v>
          </cell>
          <cell r="E100">
            <v>0.65</v>
          </cell>
          <cell r="F100">
            <v>0.65</v>
          </cell>
          <cell r="G100">
            <v>0.61</v>
          </cell>
          <cell r="H100">
            <v>0</v>
          </cell>
          <cell r="I100">
            <v>0.61</v>
          </cell>
          <cell r="J100">
            <v>0</v>
          </cell>
          <cell r="K100">
            <v>0.65</v>
          </cell>
          <cell r="L100">
            <v>0.65</v>
          </cell>
        </row>
        <row r="101">
          <cell r="A101" t="str">
            <v>IREL_DC</v>
          </cell>
          <cell r="B101" t="str">
            <v>IREL</v>
          </cell>
          <cell r="C101" t="str">
            <v>WHOL</v>
          </cell>
          <cell r="D101" t="str">
            <v>DC</v>
          </cell>
          <cell r="E101">
            <v>0.78</v>
          </cell>
          <cell r="F101">
            <v>0.78</v>
          </cell>
          <cell r="G101">
            <v>0.46</v>
          </cell>
          <cell r="H101">
            <v>0</v>
          </cell>
          <cell r="I101">
            <v>0.73</v>
          </cell>
          <cell r="J101">
            <v>0</v>
          </cell>
          <cell r="K101">
            <v>0.78</v>
          </cell>
          <cell r="L101">
            <v>0.04</v>
          </cell>
        </row>
        <row r="102">
          <cell r="A102" t="str">
            <v>IREL_OS1</v>
          </cell>
          <cell r="B102" t="str">
            <v>IREL</v>
          </cell>
          <cell r="C102" t="str">
            <v>WHOL</v>
          </cell>
          <cell r="D102" t="str">
            <v>OS1</v>
          </cell>
          <cell r="E102">
            <v>0.04</v>
          </cell>
          <cell r="F102">
            <v>0.04</v>
          </cell>
          <cell r="G102">
            <v>0.04</v>
          </cell>
          <cell r="H102">
            <v>0</v>
          </cell>
          <cell r="I102">
            <v>0.04</v>
          </cell>
          <cell r="J102">
            <v>0</v>
          </cell>
          <cell r="K102">
            <v>0.04</v>
          </cell>
          <cell r="L102">
            <v>0.04</v>
          </cell>
        </row>
        <row r="103">
          <cell r="A103" t="str">
            <v>IREL_OS2</v>
          </cell>
          <cell r="B103" t="str">
            <v>IREL</v>
          </cell>
          <cell r="C103" t="str">
            <v>WHOL</v>
          </cell>
          <cell r="D103" t="str">
            <v>OS2</v>
          </cell>
          <cell r="E103">
            <v>0.2</v>
          </cell>
          <cell r="F103">
            <v>0.19</v>
          </cell>
          <cell r="G103">
            <v>0.15</v>
          </cell>
          <cell r="H103">
            <v>0</v>
          </cell>
          <cell r="I103">
            <v>0.2</v>
          </cell>
          <cell r="J103">
            <v>0</v>
          </cell>
          <cell r="K103">
            <v>0.2</v>
          </cell>
          <cell r="L103">
            <v>0.2</v>
          </cell>
        </row>
        <row r="104">
          <cell r="A104" t="str">
            <v>IREL_HF</v>
          </cell>
          <cell r="B104" t="str">
            <v>IREL</v>
          </cell>
          <cell r="C104" t="str">
            <v>WHOL</v>
          </cell>
          <cell r="D104" t="str">
            <v>HF</v>
          </cell>
          <cell r="E104">
            <v>2</v>
          </cell>
          <cell r="F104">
            <v>1.75</v>
          </cell>
          <cell r="G104">
            <v>0.72</v>
          </cell>
          <cell r="H104">
            <v>0</v>
          </cell>
          <cell r="I104">
            <v>1.69</v>
          </cell>
          <cell r="J104">
            <v>1.69</v>
          </cell>
          <cell r="K104">
            <v>1.4</v>
          </cell>
          <cell r="L104">
            <v>1.4</v>
          </cell>
        </row>
        <row r="105">
          <cell r="A105" t="str">
            <v>IREL_MD</v>
          </cell>
          <cell r="B105" t="str">
            <v>IREL</v>
          </cell>
          <cell r="C105" t="str">
            <v>WHOL</v>
          </cell>
          <cell r="D105" t="str">
            <v>MD</v>
          </cell>
          <cell r="E105">
            <v>0.24</v>
          </cell>
          <cell r="F105">
            <v>0.24</v>
          </cell>
          <cell r="G105">
            <v>0.24</v>
          </cell>
          <cell r="H105">
            <v>0.24</v>
          </cell>
          <cell r="I105">
            <v>0.24</v>
          </cell>
          <cell r="J105">
            <v>0.24</v>
          </cell>
          <cell r="K105">
            <v>0.24</v>
          </cell>
          <cell r="L105">
            <v>0.24</v>
          </cell>
        </row>
        <row r="106">
          <cell r="A106" t="str">
            <v>IREL_LF</v>
          </cell>
          <cell r="B106" t="str">
            <v>IREL</v>
          </cell>
          <cell r="C106" t="str">
            <v>WHOL</v>
          </cell>
          <cell r="D106" t="str">
            <v>LF</v>
          </cell>
          <cell r="E106">
            <v>0</v>
          </cell>
          <cell r="F106">
            <v>0</v>
          </cell>
          <cell r="G106">
            <v>0</v>
          </cell>
          <cell r="H106">
            <v>0</v>
          </cell>
          <cell r="I106">
            <v>0</v>
          </cell>
          <cell r="J106">
            <v>0</v>
          </cell>
          <cell r="K106">
            <v>0</v>
          </cell>
          <cell r="L106">
            <v>0</v>
          </cell>
        </row>
        <row r="107">
          <cell r="A107" t="str">
            <v>IREL_GAS</v>
          </cell>
          <cell r="B107" t="str">
            <v>IREL</v>
          </cell>
          <cell r="C107" t="str">
            <v>WHOL</v>
          </cell>
          <cell r="D107" t="str">
            <v>GAS</v>
          </cell>
          <cell r="E107">
            <v>0</v>
          </cell>
          <cell r="F107">
            <v>0</v>
          </cell>
          <cell r="G107">
            <v>0</v>
          </cell>
          <cell r="H107">
            <v>0</v>
          </cell>
          <cell r="I107">
            <v>0</v>
          </cell>
          <cell r="J107">
            <v>0</v>
          </cell>
          <cell r="K107">
            <v>0</v>
          </cell>
          <cell r="L107">
            <v>0</v>
          </cell>
        </row>
        <row r="108">
          <cell r="A108" t="str">
            <v>ITAL_BC1</v>
          </cell>
          <cell r="B108" t="str">
            <v>ITAL</v>
          </cell>
          <cell r="C108" t="str">
            <v>WHOL</v>
          </cell>
          <cell r="D108" t="str">
            <v>BC1</v>
          </cell>
          <cell r="E108">
            <v>1.6</v>
          </cell>
          <cell r="F108">
            <v>1.6</v>
          </cell>
          <cell r="G108">
            <v>1.6</v>
          </cell>
          <cell r="H108">
            <v>0</v>
          </cell>
          <cell r="I108">
            <v>1.6</v>
          </cell>
          <cell r="J108">
            <v>0</v>
          </cell>
          <cell r="K108">
            <v>1.6</v>
          </cell>
          <cell r="L108">
            <v>1.6</v>
          </cell>
        </row>
        <row r="109">
          <cell r="A109" t="str">
            <v>ITAL_BC2</v>
          </cell>
          <cell r="B109" t="str">
            <v>ITAL</v>
          </cell>
          <cell r="C109" t="str">
            <v>WHOL</v>
          </cell>
          <cell r="D109" t="str">
            <v>BC2</v>
          </cell>
          <cell r="E109">
            <v>1.33</v>
          </cell>
          <cell r="F109">
            <v>1.33</v>
          </cell>
          <cell r="G109">
            <v>1.33</v>
          </cell>
          <cell r="H109">
            <v>0</v>
          </cell>
          <cell r="I109">
            <v>1.33</v>
          </cell>
          <cell r="J109">
            <v>0</v>
          </cell>
          <cell r="K109">
            <v>1.33</v>
          </cell>
          <cell r="L109">
            <v>1.33</v>
          </cell>
        </row>
        <row r="110">
          <cell r="A110" t="str">
            <v>ITAL_HC1</v>
          </cell>
          <cell r="B110" t="str">
            <v>ITAL</v>
          </cell>
          <cell r="C110" t="str">
            <v>WHOL</v>
          </cell>
          <cell r="D110" t="str">
            <v>HC1</v>
          </cell>
          <cell r="E110">
            <v>0.65</v>
          </cell>
          <cell r="F110">
            <v>0.65</v>
          </cell>
          <cell r="G110">
            <v>0.72</v>
          </cell>
          <cell r="H110">
            <v>0</v>
          </cell>
          <cell r="I110">
            <v>0.72</v>
          </cell>
          <cell r="J110">
            <v>0</v>
          </cell>
          <cell r="K110">
            <v>0.35</v>
          </cell>
          <cell r="L110">
            <v>0.35</v>
          </cell>
        </row>
        <row r="111">
          <cell r="A111" t="str">
            <v>ITAL_HC2</v>
          </cell>
          <cell r="B111" t="str">
            <v>ITAL</v>
          </cell>
          <cell r="C111" t="str">
            <v>WHOL</v>
          </cell>
          <cell r="D111" t="str">
            <v>HC2</v>
          </cell>
          <cell r="E111">
            <v>0.65</v>
          </cell>
          <cell r="F111">
            <v>0.65</v>
          </cell>
          <cell r="G111">
            <v>0.61</v>
          </cell>
          <cell r="H111">
            <v>0</v>
          </cell>
          <cell r="I111">
            <v>0.61</v>
          </cell>
          <cell r="J111">
            <v>0</v>
          </cell>
          <cell r="K111">
            <v>0.65</v>
          </cell>
          <cell r="L111">
            <v>0.65</v>
          </cell>
        </row>
        <row r="112">
          <cell r="A112" t="str">
            <v>ITAL_HC3</v>
          </cell>
          <cell r="B112" t="str">
            <v>ITAL</v>
          </cell>
          <cell r="C112" t="str">
            <v>WHOL</v>
          </cell>
          <cell r="D112" t="str">
            <v>HC3</v>
          </cell>
          <cell r="E112">
            <v>0.65</v>
          </cell>
          <cell r="F112">
            <v>0.65</v>
          </cell>
          <cell r="G112">
            <v>0.61</v>
          </cell>
          <cell r="H112">
            <v>0</v>
          </cell>
          <cell r="I112">
            <v>0.61</v>
          </cell>
          <cell r="J112">
            <v>0</v>
          </cell>
          <cell r="K112">
            <v>0.65</v>
          </cell>
          <cell r="L112">
            <v>0.65</v>
          </cell>
        </row>
        <row r="113">
          <cell r="A113" t="str">
            <v>ITAL_DC</v>
          </cell>
          <cell r="B113" t="str">
            <v>ITAL</v>
          </cell>
          <cell r="C113" t="str">
            <v>WHOL</v>
          </cell>
          <cell r="D113" t="str">
            <v>DC</v>
          </cell>
          <cell r="E113">
            <v>0.52</v>
          </cell>
          <cell r="F113">
            <v>0.52</v>
          </cell>
          <cell r="G113">
            <v>0.49</v>
          </cell>
          <cell r="H113">
            <v>0</v>
          </cell>
          <cell r="I113">
            <v>0.49</v>
          </cell>
          <cell r="J113">
            <v>0</v>
          </cell>
          <cell r="K113">
            <v>0.52</v>
          </cell>
          <cell r="L113">
            <v>0.03</v>
          </cell>
        </row>
        <row r="114">
          <cell r="A114" t="str">
            <v>ITAL_OS1</v>
          </cell>
          <cell r="B114" t="str">
            <v>ITAL</v>
          </cell>
          <cell r="C114" t="str">
            <v>WHOL</v>
          </cell>
          <cell r="D114" t="str">
            <v>OS1</v>
          </cell>
          <cell r="E114">
            <v>0.04</v>
          </cell>
          <cell r="F114">
            <v>0.04</v>
          </cell>
          <cell r="G114">
            <v>0.04</v>
          </cell>
          <cell r="H114">
            <v>0</v>
          </cell>
          <cell r="I114">
            <v>0.04</v>
          </cell>
          <cell r="J114">
            <v>0</v>
          </cell>
          <cell r="K114">
            <v>0.04</v>
          </cell>
          <cell r="L114">
            <v>0.04</v>
          </cell>
        </row>
        <row r="115">
          <cell r="A115" t="str">
            <v>ITAL_OS2</v>
          </cell>
          <cell r="B115" t="str">
            <v>ITAL</v>
          </cell>
          <cell r="C115" t="str">
            <v>WHOL</v>
          </cell>
          <cell r="D115" t="str">
            <v>OS2</v>
          </cell>
          <cell r="E115">
            <v>0.13</v>
          </cell>
          <cell r="F115">
            <v>0.13</v>
          </cell>
          <cell r="G115">
            <v>0.13</v>
          </cell>
          <cell r="H115">
            <v>0</v>
          </cell>
          <cell r="I115">
            <v>0.13</v>
          </cell>
          <cell r="J115">
            <v>0</v>
          </cell>
          <cell r="K115">
            <v>0.13</v>
          </cell>
          <cell r="L115">
            <v>0.13</v>
          </cell>
        </row>
        <row r="116">
          <cell r="A116" t="str">
            <v>ITAL_HF</v>
          </cell>
          <cell r="B116" t="str">
            <v>ITAL</v>
          </cell>
          <cell r="C116" t="str">
            <v>WHOL</v>
          </cell>
          <cell r="D116" t="str">
            <v>HF</v>
          </cell>
          <cell r="E116">
            <v>2</v>
          </cell>
          <cell r="F116">
            <v>2</v>
          </cell>
          <cell r="G116">
            <v>0.77</v>
          </cell>
          <cell r="H116">
            <v>0</v>
          </cell>
          <cell r="I116">
            <v>0.77</v>
          </cell>
          <cell r="J116">
            <v>0.77</v>
          </cell>
          <cell r="K116">
            <v>1.65</v>
          </cell>
          <cell r="L116">
            <v>1.65</v>
          </cell>
        </row>
        <row r="117">
          <cell r="A117" t="str">
            <v>ITAL_MD</v>
          </cell>
          <cell r="B117" t="str">
            <v>ITAL</v>
          </cell>
          <cell r="C117" t="str">
            <v>WHOL</v>
          </cell>
          <cell r="D117" t="str">
            <v>MD</v>
          </cell>
          <cell r="E117">
            <v>0.38</v>
          </cell>
          <cell r="F117">
            <v>0.38</v>
          </cell>
          <cell r="G117">
            <v>0.38</v>
          </cell>
          <cell r="H117">
            <v>0.38</v>
          </cell>
          <cell r="I117">
            <v>0.38</v>
          </cell>
          <cell r="J117">
            <v>0.38</v>
          </cell>
          <cell r="K117">
            <v>0.38</v>
          </cell>
          <cell r="L117">
            <v>0.38</v>
          </cell>
        </row>
        <row r="118">
          <cell r="A118" t="str">
            <v>ITAL_LF</v>
          </cell>
          <cell r="B118" t="str">
            <v>ITAL</v>
          </cell>
          <cell r="C118" t="str">
            <v>WHOL</v>
          </cell>
          <cell r="D118" t="str">
            <v>LF</v>
          </cell>
          <cell r="E118">
            <v>0</v>
          </cell>
          <cell r="F118">
            <v>0</v>
          </cell>
          <cell r="G118">
            <v>0</v>
          </cell>
          <cell r="H118">
            <v>0</v>
          </cell>
          <cell r="I118">
            <v>0</v>
          </cell>
          <cell r="J118">
            <v>0</v>
          </cell>
          <cell r="K118">
            <v>0</v>
          </cell>
          <cell r="L118">
            <v>0</v>
          </cell>
        </row>
        <row r="119">
          <cell r="A119" t="str">
            <v>ITAL_GAS</v>
          </cell>
          <cell r="B119" t="str">
            <v>ITAL</v>
          </cell>
          <cell r="C119" t="str">
            <v>WHOL</v>
          </cell>
          <cell r="D119" t="str">
            <v>GAS</v>
          </cell>
          <cell r="E119">
            <v>0</v>
          </cell>
          <cell r="F119">
            <v>0</v>
          </cell>
          <cell r="G119">
            <v>0</v>
          </cell>
          <cell r="H119">
            <v>0</v>
          </cell>
          <cell r="I119">
            <v>0</v>
          </cell>
          <cell r="J119">
            <v>0</v>
          </cell>
          <cell r="K119">
            <v>0</v>
          </cell>
          <cell r="L119">
            <v>0</v>
          </cell>
        </row>
        <row r="120">
          <cell r="A120" t="str">
            <v>LUXE_BC1</v>
          </cell>
          <cell r="B120" t="str">
            <v>LUXE</v>
          </cell>
          <cell r="C120" t="str">
            <v>WHOL</v>
          </cell>
          <cell r="D120" t="str">
            <v>BC1</v>
          </cell>
          <cell r="E120">
            <v>0.56000000000000005</v>
          </cell>
          <cell r="F120">
            <v>0.56000000000000005</v>
          </cell>
          <cell r="G120">
            <v>0.56000000000000005</v>
          </cell>
          <cell r="H120">
            <v>0</v>
          </cell>
          <cell r="I120">
            <v>0.56000000000000005</v>
          </cell>
          <cell r="J120">
            <v>0</v>
          </cell>
          <cell r="K120">
            <v>0.56000000000000005</v>
          </cell>
          <cell r="L120">
            <v>0.56000000000000005</v>
          </cell>
        </row>
        <row r="121">
          <cell r="A121" t="str">
            <v>LUXE_BC2</v>
          </cell>
          <cell r="B121" t="str">
            <v>LUXE</v>
          </cell>
          <cell r="C121" t="str">
            <v>WHOL</v>
          </cell>
          <cell r="D121" t="str">
            <v>BC2</v>
          </cell>
          <cell r="E121">
            <v>1.24</v>
          </cell>
          <cell r="F121">
            <v>1.24</v>
          </cell>
          <cell r="G121">
            <v>1.24</v>
          </cell>
          <cell r="H121">
            <v>0</v>
          </cell>
          <cell r="I121">
            <v>1.24</v>
          </cell>
          <cell r="J121">
            <v>0</v>
          </cell>
          <cell r="K121">
            <v>1.24</v>
          </cell>
          <cell r="L121">
            <v>1.24</v>
          </cell>
        </row>
        <row r="122">
          <cell r="A122" t="str">
            <v>LUXE_HC1</v>
          </cell>
          <cell r="B122" t="str">
            <v>LUXE</v>
          </cell>
          <cell r="C122" t="str">
            <v>WHOL</v>
          </cell>
          <cell r="D122" t="str">
            <v>HC1</v>
          </cell>
          <cell r="E122">
            <v>0.57999999999999996</v>
          </cell>
          <cell r="F122">
            <v>0.57999999999999996</v>
          </cell>
          <cell r="G122">
            <v>0.65</v>
          </cell>
          <cell r="H122">
            <v>0</v>
          </cell>
          <cell r="I122">
            <v>0.65</v>
          </cell>
          <cell r="J122">
            <v>0</v>
          </cell>
          <cell r="K122">
            <v>0.57999999999999996</v>
          </cell>
          <cell r="L122">
            <v>0.57999999999999996</v>
          </cell>
        </row>
        <row r="123">
          <cell r="A123" t="str">
            <v>LUXE_HC2</v>
          </cell>
          <cell r="B123" t="str">
            <v>LUXE</v>
          </cell>
          <cell r="C123" t="str">
            <v>WHOL</v>
          </cell>
          <cell r="D123" t="str">
            <v>HC2</v>
          </cell>
          <cell r="E123">
            <v>0.65</v>
          </cell>
          <cell r="F123">
            <v>0.65</v>
          </cell>
          <cell r="G123">
            <v>0.61</v>
          </cell>
          <cell r="H123">
            <v>0</v>
          </cell>
          <cell r="I123">
            <v>0.61</v>
          </cell>
          <cell r="J123">
            <v>0</v>
          </cell>
          <cell r="K123">
            <v>0.65</v>
          </cell>
          <cell r="L123">
            <v>0.65</v>
          </cell>
        </row>
        <row r="124">
          <cell r="A124" t="str">
            <v>LUXE_HC3</v>
          </cell>
          <cell r="B124" t="str">
            <v>LUXE</v>
          </cell>
          <cell r="C124" t="str">
            <v>WHOL</v>
          </cell>
          <cell r="D124" t="str">
            <v>HC3</v>
          </cell>
          <cell r="E124">
            <v>0.65</v>
          </cell>
          <cell r="F124">
            <v>0.65</v>
          </cell>
          <cell r="G124">
            <v>0.61</v>
          </cell>
          <cell r="H124">
            <v>0</v>
          </cell>
          <cell r="I124">
            <v>0.61</v>
          </cell>
          <cell r="J124">
            <v>0</v>
          </cell>
          <cell r="K124">
            <v>0.65</v>
          </cell>
          <cell r="L124">
            <v>0.65</v>
          </cell>
        </row>
        <row r="125">
          <cell r="A125" t="str">
            <v>LUXE_DC</v>
          </cell>
          <cell r="B125" t="str">
            <v>LUXE</v>
          </cell>
          <cell r="C125" t="str">
            <v>WHOL</v>
          </cell>
          <cell r="D125" t="str">
            <v>DC</v>
          </cell>
          <cell r="E125">
            <v>0.52</v>
          </cell>
          <cell r="F125">
            <v>0.52</v>
          </cell>
          <cell r="G125">
            <v>0.49</v>
          </cell>
          <cell r="H125">
            <v>0</v>
          </cell>
          <cell r="I125">
            <v>0.49</v>
          </cell>
          <cell r="J125">
            <v>0</v>
          </cell>
          <cell r="K125">
            <v>0.52</v>
          </cell>
          <cell r="L125">
            <v>0.03</v>
          </cell>
        </row>
        <row r="126">
          <cell r="A126" t="str">
            <v>LUXE_OS1</v>
          </cell>
          <cell r="B126" t="str">
            <v>LUXE</v>
          </cell>
          <cell r="C126" t="str">
            <v>WHOL</v>
          </cell>
          <cell r="D126" t="str">
            <v>OS1</v>
          </cell>
          <cell r="E126">
            <v>0.04</v>
          </cell>
          <cell r="F126">
            <v>0.04</v>
          </cell>
          <cell r="G126">
            <v>0.04</v>
          </cell>
          <cell r="H126">
            <v>0</v>
          </cell>
          <cell r="I126">
            <v>0.04</v>
          </cell>
          <cell r="J126">
            <v>0</v>
          </cell>
          <cell r="K126">
            <v>0.04</v>
          </cell>
          <cell r="L126">
            <v>0.04</v>
          </cell>
        </row>
        <row r="127">
          <cell r="A127" t="str">
            <v>LUXE_OS2</v>
          </cell>
          <cell r="B127" t="str">
            <v>LUXE</v>
          </cell>
          <cell r="C127" t="str">
            <v>WHOL</v>
          </cell>
          <cell r="D127" t="str">
            <v>OS2</v>
          </cell>
          <cell r="E127">
            <v>0.13</v>
          </cell>
          <cell r="F127">
            <v>0.13</v>
          </cell>
          <cell r="G127">
            <v>0.13</v>
          </cell>
          <cell r="H127">
            <v>0</v>
          </cell>
          <cell r="I127">
            <v>0.13</v>
          </cell>
          <cell r="J127">
            <v>0</v>
          </cell>
          <cell r="K127">
            <v>0.13</v>
          </cell>
          <cell r="L127">
            <v>0.13</v>
          </cell>
        </row>
        <row r="128">
          <cell r="A128" t="str">
            <v>LUXE_HF</v>
          </cell>
          <cell r="B128" t="str">
            <v>LUXE</v>
          </cell>
          <cell r="C128" t="str">
            <v>WHOL</v>
          </cell>
          <cell r="D128" t="str">
            <v>HF</v>
          </cell>
          <cell r="E128">
            <v>1.75</v>
          </cell>
          <cell r="F128">
            <v>1.75</v>
          </cell>
          <cell r="G128">
            <v>1.69</v>
          </cell>
          <cell r="H128">
            <v>0</v>
          </cell>
          <cell r="I128">
            <v>1.69</v>
          </cell>
          <cell r="J128">
            <v>1.69</v>
          </cell>
          <cell r="K128">
            <v>1.31</v>
          </cell>
          <cell r="L128">
            <v>1.31</v>
          </cell>
        </row>
        <row r="129">
          <cell r="A129" t="str">
            <v>LUXE_MD</v>
          </cell>
          <cell r="B129" t="str">
            <v>LUXE</v>
          </cell>
          <cell r="C129" t="str">
            <v>WHOL</v>
          </cell>
          <cell r="D129" t="str">
            <v>MD</v>
          </cell>
          <cell r="E129">
            <v>0.19</v>
          </cell>
          <cell r="F129">
            <v>0.19</v>
          </cell>
          <cell r="G129">
            <v>0.19</v>
          </cell>
          <cell r="H129">
            <v>0.19</v>
          </cell>
          <cell r="I129">
            <v>0.19</v>
          </cell>
          <cell r="J129">
            <v>0.19</v>
          </cell>
          <cell r="K129">
            <v>0.19</v>
          </cell>
          <cell r="L129">
            <v>0.19</v>
          </cell>
        </row>
        <row r="130">
          <cell r="A130" t="str">
            <v>LUXE_LF</v>
          </cell>
          <cell r="B130" t="str">
            <v>LUXE</v>
          </cell>
          <cell r="C130" t="str">
            <v>WHOL</v>
          </cell>
          <cell r="D130" t="str">
            <v>LF</v>
          </cell>
          <cell r="E130">
            <v>0</v>
          </cell>
          <cell r="F130">
            <v>0</v>
          </cell>
          <cell r="G130">
            <v>0</v>
          </cell>
          <cell r="H130">
            <v>0</v>
          </cell>
          <cell r="I130">
            <v>0</v>
          </cell>
          <cell r="J130">
            <v>0</v>
          </cell>
          <cell r="K130">
            <v>0</v>
          </cell>
          <cell r="L130">
            <v>0</v>
          </cell>
        </row>
        <row r="131">
          <cell r="A131" t="str">
            <v>LUXE_GAS</v>
          </cell>
          <cell r="B131" t="str">
            <v>LUXE</v>
          </cell>
          <cell r="C131" t="str">
            <v>WHOL</v>
          </cell>
          <cell r="D131" t="str">
            <v>GAS</v>
          </cell>
          <cell r="E131">
            <v>0</v>
          </cell>
          <cell r="F131">
            <v>0</v>
          </cell>
          <cell r="G131">
            <v>0</v>
          </cell>
          <cell r="H131">
            <v>0</v>
          </cell>
          <cell r="I131">
            <v>0</v>
          </cell>
          <cell r="J131">
            <v>0</v>
          </cell>
          <cell r="K131">
            <v>0</v>
          </cell>
          <cell r="L131">
            <v>0</v>
          </cell>
        </row>
        <row r="132">
          <cell r="A132" t="str">
            <v>NETH_BC1</v>
          </cell>
          <cell r="B132" t="str">
            <v>NETH</v>
          </cell>
          <cell r="C132" t="str">
            <v>WHOL</v>
          </cell>
          <cell r="D132" t="str">
            <v>BC1</v>
          </cell>
          <cell r="E132">
            <v>0.53</v>
          </cell>
          <cell r="F132">
            <v>0.53</v>
          </cell>
          <cell r="G132">
            <v>0.53</v>
          </cell>
          <cell r="H132">
            <v>0</v>
          </cell>
          <cell r="I132">
            <v>0.53</v>
          </cell>
          <cell r="J132">
            <v>0</v>
          </cell>
          <cell r="K132">
            <v>0.53</v>
          </cell>
          <cell r="L132">
            <v>0.53</v>
          </cell>
        </row>
        <row r="133">
          <cell r="A133" t="str">
            <v>NETH_BC2</v>
          </cell>
          <cell r="B133" t="str">
            <v>NETH</v>
          </cell>
          <cell r="C133" t="str">
            <v>WHOL</v>
          </cell>
          <cell r="D133" t="str">
            <v>BC2</v>
          </cell>
          <cell r="E133">
            <v>1.24</v>
          </cell>
          <cell r="F133">
            <v>1.24</v>
          </cell>
          <cell r="G133">
            <v>1.24</v>
          </cell>
          <cell r="H133">
            <v>0</v>
          </cell>
          <cell r="I133">
            <v>1.24</v>
          </cell>
          <cell r="J133">
            <v>0</v>
          </cell>
          <cell r="K133">
            <v>1.24</v>
          </cell>
          <cell r="L133">
            <v>1.24</v>
          </cell>
        </row>
        <row r="134">
          <cell r="A134" t="str">
            <v>NETH_HC1</v>
          </cell>
          <cell r="B134" t="str">
            <v>NETH</v>
          </cell>
          <cell r="C134" t="str">
            <v>WHOL</v>
          </cell>
          <cell r="D134" t="str">
            <v>HC1</v>
          </cell>
          <cell r="E134">
            <v>0.49</v>
          </cell>
          <cell r="F134">
            <v>0.49</v>
          </cell>
          <cell r="G134">
            <v>0.54</v>
          </cell>
          <cell r="H134">
            <v>0</v>
          </cell>
          <cell r="I134">
            <v>0.54</v>
          </cell>
          <cell r="J134">
            <v>0</v>
          </cell>
          <cell r="K134">
            <v>0.49</v>
          </cell>
          <cell r="L134">
            <v>0.49</v>
          </cell>
        </row>
        <row r="135">
          <cell r="A135" t="str">
            <v>NETH_HC2</v>
          </cell>
          <cell r="B135" t="str">
            <v>NETH</v>
          </cell>
          <cell r="C135" t="str">
            <v>WHOL</v>
          </cell>
          <cell r="D135" t="str">
            <v>HC2</v>
          </cell>
          <cell r="E135">
            <v>0.65</v>
          </cell>
          <cell r="F135">
            <v>0.65</v>
          </cell>
          <cell r="G135">
            <v>0.61</v>
          </cell>
          <cell r="H135">
            <v>0</v>
          </cell>
          <cell r="I135">
            <v>0.61</v>
          </cell>
          <cell r="J135">
            <v>0</v>
          </cell>
          <cell r="K135">
            <v>0.65</v>
          </cell>
          <cell r="L135">
            <v>0.65</v>
          </cell>
        </row>
        <row r="136">
          <cell r="A136" t="str">
            <v>NETH_HC3</v>
          </cell>
          <cell r="B136" t="str">
            <v>NETH</v>
          </cell>
          <cell r="C136" t="str">
            <v>WHOL</v>
          </cell>
          <cell r="D136" t="str">
            <v>HC3</v>
          </cell>
          <cell r="E136">
            <v>0.65</v>
          </cell>
          <cell r="F136">
            <v>0.65</v>
          </cell>
          <cell r="G136">
            <v>0.61</v>
          </cell>
          <cell r="H136">
            <v>0</v>
          </cell>
          <cell r="I136">
            <v>0.61</v>
          </cell>
          <cell r="J136">
            <v>0</v>
          </cell>
          <cell r="K136">
            <v>0.65</v>
          </cell>
          <cell r="L136">
            <v>0.65</v>
          </cell>
        </row>
        <row r="137">
          <cell r="A137" t="str">
            <v>NETH_DC</v>
          </cell>
          <cell r="B137" t="str">
            <v>NETH</v>
          </cell>
          <cell r="C137" t="str">
            <v>WHOL</v>
          </cell>
          <cell r="D137" t="str">
            <v>DC</v>
          </cell>
          <cell r="E137">
            <v>0.52</v>
          </cell>
          <cell r="F137">
            <v>0.52</v>
          </cell>
          <cell r="G137">
            <v>0.49</v>
          </cell>
          <cell r="H137">
            <v>0</v>
          </cell>
          <cell r="I137">
            <v>0.49</v>
          </cell>
          <cell r="J137">
            <v>0</v>
          </cell>
          <cell r="K137">
            <v>0.52</v>
          </cell>
          <cell r="L137">
            <v>0.03</v>
          </cell>
        </row>
        <row r="138">
          <cell r="A138" t="str">
            <v>NETH_OS1</v>
          </cell>
          <cell r="B138" t="str">
            <v>NETH</v>
          </cell>
          <cell r="C138" t="str">
            <v>WHOL</v>
          </cell>
          <cell r="D138" t="str">
            <v>OS1</v>
          </cell>
          <cell r="E138">
            <v>0.05</v>
          </cell>
          <cell r="F138">
            <v>0.05</v>
          </cell>
          <cell r="G138">
            <v>0.05</v>
          </cell>
          <cell r="H138">
            <v>0</v>
          </cell>
          <cell r="I138">
            <v>0.05</v>
          </cell>
          <cell r="J138">
            <v>0</v>
          </cell>
          <cell r="K138">
            <v>0.05</v>
          </cell>
          <cell r="L138">
            <v>0.05</v>
          </cell>
        </row>
        <row r="139">
          <cell r="A139" t="str">
            <v>NETH_OS2</v>
          </cell>
          <cell r="B139" t="str">
            <v>NETH</v>
          </cell>
          <cell r="C139" t="str">
            <v>WHOL</v>
          </cell>
          <cell r="D139" t="str">
            <v>OS2</v>
          </cell>
          <cell r="E139">
            <v>0.13</v>
          </cell>
          <cell r="F139">
            <v>0.13</v>
          </cell>
          <cell r="G139">
            <v>0.13</v>
          </cell>
          <cell r="H139">
            <v>0</v>
          </cell>
          <cell r="I139">
            <v>0.13</v>
          </cell>
          <cell r="J139">
            <v>0</v>
          </cell>
          <cell r="K139">
            <v>0.13</v>
          </cell>
          <cell r="L139">
            <v>0.13</v>
          </cell>
        </row>
        <row r="140">
          <cell r="A140" t="str">
            <v>NETH_HF</v>
          </cell>
          <cell r="B140" t="str">
            <v>NETH</v>
          </cell>
          <cell r="C140" t="str">
            <v>WHOL</v>
          </cell>
          <cell r="D140" t="str">
            <v>HF</v>
          </cell>
          <cell r="E140">
            <v>1.25</v>
          </cell>
          <cell r="F140">
            <v>0.85</v>
          </cell>
          <cell r="G140">
            <v>0.82</v>
          </cell>
          <cell r="H140">
            <v>0</v>
          </cell>
          <cell r="I140">
            <v>0.82</v>
          </cell>
          <cell r="J140">
            <v>0.82</v>
          </cell>
          <cell r="K140">
            <v>0.8</v>
          </cell>
          <cell r="L140">
            <v>0.7</v>
          </cell>
        </row>
        <row r="141">
          <cell r="A141" t="str">
            <v>NETH_MD</v>
          </cell>
          <cell r="B141" t="str">
            <v>NETH</v>
          </cell>
          <cell r="C141" t="str">
            <v>WHOL</v>
          </cell>
          <cell r="D141" t="str">
            <v>MD</v>
          </cell>
          <cell r="E141">
            <v>0.14000000000000001</v>
          </cell>
          <cell r="F141">
            <v>0.14000000000000001</v>
          </cell>
          <cell r="G141">
            <v>0.14000000000000001</v>
          </cell>
          <cell r="H141">
            <v>0.14000000000000001</v>
          </cell>
          <cell r="I141">
            <v>0.14000000000000001</v>
          </cell>
          <cell r="J141">
            <v>0.28000000000000003</v>
          </cell>
          <cell r="K141">
            <v>0.14000000000000001</v>
          </cell>
          <cell r="L141">
            <v>0.14000000000000001</v>
          </cell>
        </row>
        <row r="142">
          <cell r="A142" t="str">
            <v>NETH_LF</v>
          </cell>
          <cell r="B142" t="str">
            <v>NETH</v>
          </cell>
          <cell r="C142" t="str">
            <v>WHOL</v>
          </cell>
          <cell r="D142" t="str">
            <v>LF</v>
          </cell>
          <cell r="E142">
            <v>0</v>
          </cell>
          <cell r="F142">
            <v>0</v>
          </cell>
          <cell r="G142">
            <v>0</v>
          </cell>
          <cell r="H142">
            <v>0</v>
          </cell>
          <cell r="I142">
            <v>0</v>
          </cell>
          <cell r="J142">
            <v>0</v>
          </cell>
          <cell r="K142">
            <v>0</v>
          </cell>
          <cell r="L142">
            <v>0</v>
          </cell>
        </row>
        <row r="143">
          <cell r="A143" t="str">
            <v>NETH_GAS</v>
          </cell>
          <cell r="B143" t="str">
            <v>NETH</v>
          </cell>
          <cell r="C143" t="str">
            <v>WHOL</v>
          </cell>
          <cell r="D143" t="str">
            <v>GAS</v>
          </cell>
          <cell r="E143">
            <v>0</v>
          </cell>
          <cell r="F143">
            <v>0</v>
          </cell>
          <cell r="G143">
            <v>0</v>
          </cell>
          <cell r="H143">
            <v>0</v>
          </cell>
          <cell r="I143">
            <v>0</v>
          </cell>
          <cell r="J143">
            <v>0</v>
          </cell>
          <cell r="K143">
            <v>0</v>
          </cell>
          <cell r="L143">
            <v>0.01</v>
          </cell>
        </row>
        <row r="144">
          <cell r="A144" t="str">
            <v>NORW_BC1</v>
          </cell>
          <cell r="B144" t="str">
            <v>NORW</v>
          </cell>
          <cell r="C144" t="str">
            <v>WHOL</v>
          </cell>
          <cell r="D144" t="str">
            <v>BC1</v>
          </cell>
          <cell r="E144">
            <v>0.56000000000000005</v>
          </cell>
          <cell r="F144">
            <v>0.56000000000000005</v>
          </cell>
          <cell r="G144">
            <v>0.56000000000000005</v>
          </cell>
          <cell r="H144">
            <v>0</v>
          </cell>
          <cell r="I144">
            <v>0.56000000000000005</v>
          </cell>
          <cell r="J144">
            <v>0</v>
          </cell>
          <cell r="K144">
            <v>0.56000000000000005</v>
          </cell>
          <cell r="L144">
            <v>0.56000000000000005</v>
          </cell>
        </row>
        <row r="145">
          <cell r="A145" t="str">
            <v>NORW_BC2</v>
          </cell>
          <cell r="B145" t="str">
            <v>NORW</v>
          </cell>
          <cell r="C145" t="str">
            <v>WHOL</v>
          </cell>
          <cell r="D145" t="str">
            <v>BC2</v>
          </cell>
          <cell r="E145">
            <v>1.24</v>
          </cell>
          <cell r="F145">
            <v>1.24</v>
          </cell>
          <cell r="G145">
            <v>1.24</v>
          </cell>
          <cell r="H145">
            <v>0</v>
          </cell>
          <cell r="I145">
            <v>1.24</v>
          </cell>
          <cell r="J145">
            <v>0</v>
          </cell>
          <cell r="K145">
            <v>1.24</v>
          </cell>
          <cell r="L145">
            <v>1.24</v>
          </cell>
        </row>
        <row r="146">
          <cell r="A146" t="str">
            <v>NORW_HC1</v>
          </cell>
          <cell r="B146" t="str">
            <v>NORW</v>
          </cell>
          <cell r="C146" t="str">
            <v>WHOL</v>
          </cell>
          <cell r="D146" t="str">
            <v>HC1</v>
          </cell>
          <cell r="E146">
            <v>0.47</v>
          </cell>
          <cell r="F146">
            <v>0.47</v>
          </cell>
          <cell r="G146">
            <v>0.45</v>
          </cell>
          <cell r="H146">
            <v>0</v>
          </cell>
          <cell r="I146">
            <v>0.45</v>
          </cell>
          <cell r="J146">
            <v>0</v>
          </cell>
          <cell r="K146">
            <v>0.47</v>
          </cell>
          <cell r="L146">
            <v>0.47</v>
          </cell>
        </row>
        <row r="147">
          <cell r="A147" t="str">
            <v>NORW_HC2</v>
          </cell>
          <cell r="B147" t="str">
            <v>NORW</v>
          </cell>
          <cell r="C147" t="str">
            <v>WHOL</v>
          </cell>
          <cell r="D147" t="str">
            <v>HC2</v>
          </cell>
          <cell r="E147">
            <v>0.65</v>
          </cell>
          <cell r="F147">
            <v>0.65</v>
          </cell>
          <cell r="G147">
            <v>0.61</v>
          </cell>
          <cell r="H147">
            <v>0</v>
          </cell>
          <cell r="I147">
            <v>0.61</v>
          </cell>
          <cell r="J147">
            <v>0</v>
          </cell>
          <cell r="K147">
            <v>0.65</v>
          </cell>
          <cell r="L147">
            <v>0.65</v>
          </cell>
        </row>
        <row r="148">
          <cell r="A148" t="str">
            <v>NORW_HC3</v>
          </cell>
          <cell r="B148" t="str">
            <v>NORW</v>
          </cell>
          <cell r="C148" t="str">
            <v>WHOL</v>
          </cell>
          <cell r="D148" t="str">
            <v>HC3</v>
          </cell>
          <cell r="E148">
            <v>0.65</v>
          </cell>
          <cell r="F148">
            <v>0.65</v>
          </cell>
          <cell r="G148">
            <v>0.61</v>
          </cell>
          <cell r="H148">
            <v>0</v>
          </cell>
          <cell r="I148">
            <v>0.61</v>
          </cell>
          <cell r="J148">
            <v>0</v>
          </cell>
          <cell r="K148">
            <v>0.65</v>
          </cell>
          <cell r="L148">
            <v>0.65</v>
          </cell>
        </row>
        <row r="149">
          <cell r="A149" t="str">
            <v>NORW_DC</v>
          </cell>
          <cell r="B149" t="str">
            <v>NORW</v>
          </cell>
          <cell r="C149" t="str">
            <v>WHOL</v>
          </cell>
          <cell r="D149" t="str">
            <v>DC</v>
          </cell>
          <cell r="E149">
            <v>0.44</v>
          </cell>
          <cell r="F149">
            <v>0.44</v>
          </cell>
          <cell r="G149">
            <v>0.42</v>
          </cell>
          <cell r="H149">
            <v>0</v>
          </cell>
          <cell r="I149">
            <v>0.42</v>
          </cell>
          <cell r="J149">
            <v>0</v>
          </cell>
          <cell r="K149">
            <v>0.44</v>
          </cell>
          <cell r="L149">
            <v>0.02</v>
          </cell>
        </row>
        <row r="150">
          <cell r="A150" t="str">
            <v>NORW_OS1</v>
          </cell>
          <cell r="B150" t="str">
            <v>NORW</v>
          </cell>
          <cell r="C150" t="str">
            <v>WHOL</v>
          </cell>
          <cell r="D150" t="str">
            <v>OS1</v>
          </cell>
          <cell r="E150">
            <v>0.03</v>
          </cell>
          <cell r="F150">
            <v>0.03</v>
          </cell>
          <cell r="G150">
            <v>0.03</v>
          </cell>
          <cell r="H150">
            <v>0</v>
          </cell>
          <cell r="I150">
            <v>0.03</v>
          </cell>
          <cell r="J150">
            <v>0</v>
          </cell>
          <cell r="K150">
            <v>0.03</v>
          </cell>
          <cell r="L150">
            <v>0.03</v>
          </cell>
        </row>
        <row r="151">
          <cell r="A151" t="str">
            <v>NORW_OS2</v>
          </cell>
          <cell r="B151" t="str">
            <v>NORW</v>
          </cell>
          <cell r="C151" t="str">
            <v>WHOL</v>
          </cell>
          <cell r="D151" t="str">
            <v>OS2</v>
          </cell>
          <cell r="E151">
            <v>1.25</v>
          </cell>
          <cell r="F151">
            <v>1.25</v>
          </cell>
          <cell r="G151">
            <v>1.25</v>
          </cell>
          <cell r="H151">
            <v>0</v>
          </cell>
          <cell r="I151">
            <v>1.25</v>
          </cell>
          <cell r="J151">
            <v>0</v>
          </cell>
          <cell r="K151">
            <v>1.25</v>
          </cell>
          <cell r="L151">
            <v>1.25</v>
          </cell>
        </row>
        <row r="152">
          <cell r="A152" t="str">
            <v>NORW_HF</v>
          </cell>
          <cell r="B152" t="str">
            <v>NORW</v>
          </cell>
          <cell r="C152" t="str">
            <v>WHOL</v>
          </cell>
          <cell r="D152" t="str">
            <v>HF</v>
          </cell>
          <cell r="E152">
            <v>0.52</v>
          </cell>
          <cell r="F152">
            <v>0.52</v>
          </cell>
          <cell r="G152">
            <v>0.52</v>
          </cell>
          <cell r="H152">
            <v>0</v>
          </cell>
          <cell r="I152">
            <v>0.52</v>
          </cell>
          <cell r="J152">
            <v>0.59</v>
          </cell>
          <cell r="K152">
            <v>0.52</v>
          </cell>
          <cell r="L152">
            <v>0.52</v>
          </cell>
        </row>
        <row r="153">
          <cell r="A153" t="str">
            <v>NORW_MD</v>
          </cell>
          <cell r="B153" t="str">
            <v>NORW</v>
          </cell>
          <cell r="C153" t="str">
            <v>WHOL</v>
          </cell>
          <cell r="D153" t="str">
            <v>MD</v>
          </cell>
          <cell r="E153">
            <v>7.0000000000000007E-2</v>
          </cell>
          <cell r="F153">
            <v>7.0000000000000007E-2</v>
          </cell>
          <cell r="G153">
            <v>7.0000000000000007E-2</v>
          </cell>
          <cell r="H153">
            <v>7.0000000000000007E-2</v>
          </cell>
          <cell r="I153">
            <v>0.08</v>
          </cell>
          <cell r="J153">
            <v>7.0000000000000007E-2</v>
          </cell>
          <cell r="K153">
            <v>7.0000000000000007E-2</v>
          </cell>
          <cell r="L153">
            <v>7.0000000000000007E-2</v>
          </cell>
        </row>
        <row r="154">
          <cell r="A154" t="str">
            <v>NORW_LF</v>
          </cell>
          <cell r="B154" t="str">
            <v>NORW</v>
          </cell>
          <cell r="C154" t="str">
            <v>WHOL</v>
          </cell>
          <cell r="D154" t="str">
            <v>LF</v>
          </cell>
          <cell r="E154">
            <v>0</v>
          </cell>
          <cell r="F154">
            <v>0</v>
          </cell>
          <cell r="G154">
            <v>0</v>
          </cell>
          <cell r="H154">
            <v>0</v>
          </cell>
          <cell r="I154">
            <v>0</v>
          </cell>
          <cell r="J154">
            <v>0</v>
          </cell>
          <cell r="K154">
            <v>0</v>
          </cell>
          <cell r="L154">
            <v>0</v>
          </cell>
        </row>
        <row r="155">
          <cell r="A155" t="str">
            <v>NORW_GAS</v>
          </cell>
          <cell r="B155" t="str">
            <v>NORW</v>
          </cell>
          <cell r="C155" t="str">
            <v>WHOL</v>
          </cell>
          <cell r="D155" t="str">
            <v>GAS</v>
          </cell>
          <cell r="E155">
            <v>0</v>
          </cell>
          <cell r="F155">
            <v>0</v>
          </cell>
          <cell r="G155">
            <v>0</v>
          </cell>
          <cell r="H155">
            <v>0</v>
          </cell>
          <cell r="I155">
            <v>0</v>
          </cell>
          <cell r="J155">
            <v>0</v>
          </cell>
          <cell r="K155">
            <v>0</v>
          </cell>
          <cell r="L155">
            <v>0</v>
          </cell>
        </row>
        <row r="156">
          <cell r="A156" t="str">
            <v>PORT_BC1</v>
          </cell>
          <cell r="B156" t="str">
            <v>PORT</v>
          </cell>
          <cell r="C156" t="str">
            <v>WHOL</v>
          </cell>
          <cell r="D156" t="str">
            <v>BC1</v>
          </cell>
          <cell r="E156">
            <v>1.24</v>
          </cell>
          <cell r="F156">
            <v>1.24</v>
          </cell>
          <cell r="G156">
            <v>1.24</v>
          </cell>
          <cell r="H156">
            <v>0</v>
          </cell>
          <cell r="I156">
            <v>1.24</v>
          </cell>
          <cell r="J156">
            <v>0</v>
          </cell>
          <cell r="K156">
            <v>1.24</v>
          </cell>
          <cell r="L156">
            <v>1.24</v>
          </cell>
        </row>
        <row r="157">
          <cell r="A157" t="str">
            <v>PORT_BC2</v>
          </cell>
          <cell r="B157" t="str">
            <v>PORT</v>
          </cell>
          <cell r="C157" t="str">
            <v>WHOL</v>
          </cell>
          <cell r="D157" t="str">
            <v>BC2</v>
          </cell>
          <cell r="E157">
            <v>1.24</v>
          </cell>
          <cell r="F157">
            <v>1.24</v>
          </cell>
          <cell r="G157">
            <v>1.24</v>
          </cell>
          <cell r="H157">
            <v>0</v>
          </cell>
          <cell r="I157">
            <v>1.24</v>
          </cell>
          <cell r="J157">
            <v>0</v>
          </cell>
          <cell r="K157">
            <v>1.24</v>
          </cell>
          <cell r="L157">
            <v>1.24</v>
          </cell>
        </row>
        <row r="158">
          <cell r="A158" t="str">
            <v>PORT_HC1</v>
          </cell>
          <cell r="B158" t="str">
            <v>PORT</v>
          </cell>
          <cell r="C158" t="str">
            <v>WHOL</v>
          </cell>
          <cell r="D158" t="str">
            <v>HC1</v>
          </cell>
          <cell r="E158">
            <v>0.68</v>
          </cell>
          <cell r="F158">
            <v>0.75</v>
          </cell>
          <cell r="G158">
            <v>0.76</v>
          </cell>
          <cell r="H158">
            <v>0</v>
          </cell>
          <cell r="I158">
            <v>0.76</v>
          </cell>
          <cell r="J158">
            <v>0</v>
          </cell>
          <cell r="K158">
            <v>0.68</v>
          </cell>
          <cell r="L158">
            <v>0.68</v>
          </cell>
        </row>
        <row r="159">
          <cell r="A159" t="str">
            <v>PORT_HC2</v>
          </cell>
          <cell r="B159" t="str">
            <v>PORT</v>
          </cell>
          <cell r="C159" t="str">
            <v>WHOL</v>
          </cell>
          <cell r="D159" t="str">
            <v>HC2</v>
          </cell>
          <cell r="E159">
            <v>0.65</v>
          </cell>
          <cell r="F159">
            <v>0.65</v>
          </cell>
          <cell r="G159">
            <v>0.61</v>
          </cell>
          <cell r="H159">
            <v>0</v>
          </cell>
          <cell r="I159">
            <v>0.61</v>
          </cell>
          <cell r="J159">
            <v>0</v>
          </cell>
          <cell r="K159">
            <v>0.65</v>
          </cell>
          <cell r="L159">
            <v>0.65</v>
          </cell>
        </row>
        <row r="160">
          <cell r="A160" t="str">
            <v>PORT_HC3</v>
          </cell>
          <cell r="B160" t="str">
            <v>PORT</v>
          </cell>
          <cell r="C160" t="str">
            <v>WHOL</v>
          </cell>
          <cell r="D160" t="str">
            <v>HC3</v>
          </cell>
          <cell r="E160">
            <v>0.65</v>
          </cell>
          <cell r="F160">
            <v>0.65</v>
          </cell>
          <cell r="G160">
            <v>0.61</v>
          </cell>
          <cell r="H160">
            <v>0</v>
          </cell>
          <cell r="I160">
            <v>0.61</v>
          </cell>
          <cell r="J160">
            <v>0</v>
          </cell>
          <cell r="K160">
            <v>0.65</v>
          </cell>
          <cell r="L160">
            <v>0.65</v>
          </cell>
        </row>
        <row r="161">
          <cell r="A161" t="str">
            <v>PORT_DC</v>
          </cell>
          <cell r="B161" t="str">
            <v>PORT</v>
          </cell>
          <cell r="C161" t="str">
            <v>WHOL</v>
          </cell>
          <cell r="D161" t="str">
            <v>DC</v>
          </cell>
          <cell r="E161">
            <v>0.52</v>
          </cell>
          <cell r="F161">
            <v>0.52</v>
          </cell>
          <cell r="G161">
            <v>0.49</v>
          </cell>
          <cell r="H161">
            <v>0</v>
          </cell>
          <cell r="I161">
            <v>0.49</v>
          </cell>
          <cell r="J161">
            <v>0</v>
          </cell>
          <cell r="K161">
            <v>0.52</v>
          </cell>
          <cell r="L161">
            <v>0.03</v>
          </cell>
        </row>
        <row r="162">
          <cell r="A162" t="str">
            <v>PORT_OS1</v>
          </cell>
          <cell r="B162" t="str">
            <v>PORT</v>
          </cell>
          <cell r="C162" t="str">
            <v>WHOL</v>
          </cell>
          <cell r="D162" t="str">
            <v>OS1</v>
          </cell>
          <cell r="E162">
            <v>0.04</v>
          </cell>
          <cell r="F162">
            <v>0.04</v>
          </cell>
          <cell r="G162">
            <v>0.04</v>
          </cell>
          <cell r="H162">
            <v>0</v>
          </cell>
          <cell r="I162">
            <v>0.04</v>
          </cell>
          <cell r="J162">
            <v>0</v>
          </cell>
          <cell r="K162">
            <v>0.04</v>
          </cell>
          <cell r="L162">
            <v>0.04</v>
          </cell>
        </row>
        <row r="163">
          <cell r="A163" t="str">
            <v>PORT_OS2</v>
          </cell>
          <cell r="B163" t="str">
            <v>PORT</v>
          </cell>
          <cell r="C163" t="str">
            <v>WHOL</v>
          </cell>
          <cell r="D163" t="str">
            <v>OS2</v>
          </cell>
          <cell r="E163">
            <v>0.13</v>
          </cell>
          <cell r="F163">
            <v>0.13</v>
          </cell>
          <cell r="G163">
            <v>0.13</v>
          </cell>
          <cell r="H163">
            <v>0</v>
          </cell>
          <cell r="I163">
            <v>0.13</v>
          </cell>
          <cell r="J163">
            <v>0</v>
          </cell>
          <cell r="K163">
            <v>0.13</v>
          </cell>
          <cell r="L163">
            <v>0.13</v>
          </cell>
        </row>
        <row r="164">
          <cell r="A164" t="str">
            <v>PORT_HF</v>
          </cell>
          <cell r="B164" t="str">
            <v>PORT</v>
          </cell>
          <cell r="C164" t="str">
            <v>WHOL</v>
          </cell>
          <cell r="D164" t="str">
            <v>HF</v>
          </cell>
          <cell r="E164">
            <v>1.32</v>
          </cell>
          <cell r="F164">
            <v>1.4</v>
          </cell>
          <cell r="G164">
            <v>1.2</v>
          </cell>
          <cell r="H164">
            <v>0</v>
          </cell>
          <cell r="I164">
            <v>1.2</v>
          </cell>
          <cell r="J164">
            <v>1.2</v>
          </cell>
          <cell r="K164">
            <v>1.32</v>
          </cell>
          <cell r="L164">
            <v>1.32</v>
          </cell>
        </row>
        <row r="165">
          <cell r="A165" t="str">
            <v>PORT_MD</v>
          </cell>
          <cell r="B165" t="str">
            <v>PORT</v>
          </cell>
          <cell r="C165" t="str">
            <v>WHOL</v>
          </cell>
          <cell r="D165" t="str">
            <v>MD</v>
          </cell>
          <cell r="E165">
            <v>0.24</v>
          </cell>
          <cell r="F165">
            <v>0.24</v>
          </cell>
          <cell r="G165">
            <v>0.24</v>
          </cell>
          <cell r="H165">
            <v>0.24</v>
          </cell>
          <cell r="I165">
            <v>0.24</v>
          </cell>
          <cell r="J165">
            <v>0.42</v>
          </cell>
          <cell r="K165">
            <v>0.24</v>
          </cell>
          <cell r="L165">
            <v>0.24</v>
          </cell>
        </row>
        <row r="166">
          <cell r="A166" t="str">
            <v>PORT_LF</v>
          </cell>
          <cell r="B166" t="str">
            <v>PORT</v>
          </cell>
          <cell r="C166" t="str">
            <v>WHOL</v>
          </cell>
          <cell r="D166" t="str">
            <v>LF</v>
          </cell>
          <cell r="E166">
            <v>0</v>
          </cell>
          <cell r="F166">
            <v>0</v>
          </cell>
          <cell r="G166">
            <v>0</v>
          </cell>
          <cell r="H166">
            <v>0</v>
          </cell>
          <cell r="I166">
            <v>0</v>
          </cell>
          <cell r="J166">
            <v>0</v>
          </cell>
          <cell r="K166">
            <v>0</v>
          </cell>
          <cell r="L166">
            <v>0</v>
          </cell>
        </row>
        <row r="167">
          <cell r="A167" t="str">
            <v>PORT_GAS</v>
          </cell>
          <cell r="B167" t="str">
            <v>PORT</v>
          </cell>
          <cell r="C167" t="str">
            <v>WHOL</v>
          </cell>
          <cell r="D167" t="str">
            <v>GAS</v>
          </cell>
          <cell r="E167">
            <v>0.17</v>
          </cell>
          <cell r="F167">
            <v>0</v>
          </cell>
          <cell r="G167">
            <v>0</v>
          </cell>
          <cell r="H167">
            <v>0</v>
          </cell>
          <cell r="I167">
            <v>0</v>
          </cell>
          <cell r="J167">
            <v>0</v>
          </cell>
          <cell r="K167">
            <v>0</v>
          </cell>
          <cell r="L167">
            <v>0</v>
          </cell>
        </row>
        <row r="168">
          <cell r="A168" t="str">
            <v>SPAI_BC1</v>
          </cell>
          <cell r="B168" t="str">
            <v>SPAI</v>
          </cell>
          <cell r="C168" t="str">
            <v>WHOL</v>
          </cell>
          <cell r="D168" t="str">
            <v>BC1</v>
          </cell>
          <cell r="E168">
            <v>6.13</v>
          </cell>
          <cell r="F168">
            <v>5.86</v>
          </cell>
          <cell r="G168">
            <v>3.77</v>
          </cell>
          <cell r="H168">
            <v>0</v>
          </cell>
          <cell r="I168">
            <v>3.77</v>
          </cell>
          <cell r="J168">
            <v>0</v>
          </cell>
          <cell r="K168">
            <v>3.77</v>
          </cell>
          <cell r="L168">
            <v>3.77</v>
          </cell>
        </row>
        <row r="169">
          <cell r="A169" t="str">
            <v>SPAI_BC2</v>
          </cell>
          <cell r="B169" t="str">
            <v>SPAI</v>
          </cell>
          <cell r="C169" t="str">
            <v>WHOL</v>
          </cell>
          <cell r="D169" t="str">
            <v>BC2</v>
          </cell>
          <cell r="E169">
            <v>1.61</v>
          </cell>
          <cell r="F169">
            <v>1.61</v>
          </cell>
          <cell r="G169">
            <v>1.61</v>
          </cell>
          <cell r="H169">
            <v>0</v>
          </cell>
          <cell r="I169">
            <v>1.61</v>
          </cell>
          <cell r="J169">
            <v>0</v>
          </cell>
          <cell r="K169">
            <v>1.61</v>
          </cell>
          <cell r="L169">
            <v>1.61</v>
          </cell>
        </row>
        <row r="170">
          <cell r="A170" t="str">
            <v>SPAI_HC1</v>
          </cell>
          <cell r="B170" t="str">
            <v>SPAI</v>
          </cell>
          <cell r="C170" t="str">
            <v>WHOL</v>
          </cell>
          <cell r="D170" t="str">
            <v>HC1</v>
          </cell>
          <cell r="E170">
            <v>0.86</v>
          </cell>
          <cell r="F170">
            <v>0.86</v>
          </cell>
          <cell r="G170">
            <v>0.72</v>
          </cell>
          <cell r="H170">
            <v>0</v>
          </cell>
          <cell r="I170">
            <v>0.72</v>
          </cell>
          <cell r="J170">
            <v>0</v>
          </cell>
          <cell r="K170">
            <v>0.84</v>
          </cell>
          <cell r="L170">
            <v>0.84</v>
          </cell>
        </row>
        <row r="171">
          <cell r="A171" t="str">
            <v>SPAI_HC2</v>
          </cell>
          <cell r="B171" t="str">
            <v>SPAI</v>
          </cell>
          <cell r="C171" t="str">
            <v>WHOL</v>
          </cell>
          <cell r="D171" t="str">
            <v>HC2</v>
          </cell>
          <cell r="E171">
            <v>0.86</v>
          </cell>
          <cell r="F171">
            <v>0.86</v>
          </cell>
          <cell r="G171">
            <v>0.81</v>
          </cell>
          <cell r="H171">
            <v>0</v>
          </cell>
          <cell r="I171">
            <v>0.81</v>
          </cell>
          <cell r="J171">
            <v>0</v>
          </cell>
          <cell r="K171">
            <v>0.86</v>
          </cell>
          <cell r="L171">
            <v>0.86</v>
          </cell>
        </row>
        <row r="172">
          <cell r="A172" t="str">
            <v>SPAI_HC3</v>
          </cell>
          <cell r="B172" t="str">
            <v>SPAI</v>
          </cell>
          <cell r="C172" t="str">
            <v>WHOL</v>
          </cell>
          <cell r="D172" t="str">
            <v>HC3</v>
          </cell>
          <cell r="E172">
            <v>0.86</v>
          </cell>
          <cell r="F172">
            <v>0.86</v>
          </cell>
          <cell r="G172">
            <v>0.81</v>
          </cell>
          <cell r="H172">
            <v>0</v>
          </cell>
          <cell r="I172">
            <v>0.81</v>
          </cell>
          <cell r="J172">
            <v>0</v>
          </cell>
          <cell r="K172">
            <v>0.86</v>
          </cell>
          <cell r="L172">
            <v>0.86</v>
          </cell>
        </row>
        <row r="173">
          <cell r="A173" t="str">
            <v>SPAI_DC</v>
          </cell>
          <cell r="B173" t="str">
            <v>SPAI</v>
          </cell>
          <cell r="C173" t="str">
            <v>WHOL</v>
          </cell>
          <cell r="D173" t="str">
            <v>DC</v>
          </cell>
          <cell r="E173">
            <v>0.55000000000000004</v>
          </cell>
          <cell r="F173">
            <v>0.55000000000000004</v>
          </cell>
          <cell r="G173">
            <v>0.52</v>
          </cell>
          <cell r="H173">
            <v>0</v>
          </cell>
          <cell r="I173">
            <v>0.52</v>
          </cell>
          <cell r="J173">
            <v>0</v>
          </cell>
          <cell r="K173">
            <v>0.55000000000000004</v>
          </cell>
          <cell r="L173">
            <v>0.03</v>
          </cell>
        </row>
        <row r="174">
          <cell r="A174" t="str">
            <v>SPAI_OS1</v>
          </cell>
          <cell r="B174" t="str">
            <v>SPAI</v>
          </cell>
          <cell r="C174" t="str">
            <v>WHOL</v>
          </cell>
          <cell r="D174" t="str">
            <v>OS1</v>
          </cell>
          <cell r="E174">
            <v>0.04</v>
          </cell>
          <cell r="F174">
            <v>0.04</v>
          </cell>
          <cell r="G174">
            <v>0.04</v>
          </cell>
          <cell r="H174">
            <v>0</v>
          </cell>
          <cell r="I174">
            <v>0.04</v>
          </cell>
          <cell r="J174">
            <v>0</v>
          </cell>
          <cell r="K174">
            <v>0.04</v>
          </cell>
          <cell r="L174">
            <v>0.04</v>
          </cell>
        </row>
        <row r="175">
          <cell r="A175" t="str">
            <v>SPAI_OS2</v>
          </cell>
          <cell r="B175" t="str">
            <v>SPAI</v>
          </cell>
          <cell r="C175" t="str">
            <v>WHOL</v>
          </cell>
          <cell r="D175" t="str">
            <v>OS2</v>
          </cell>
          <cell r="E175">
            <v>0.13</v>
          </cell>
          <cell r="F175">
            <v>0.13</v>
          </cell>
          <cell r="G175">
            <v>0.13</v>
          </cell>
          <cell r="H175">
            <v>0</v>
          </cell>
          <cell r="I175">
            <v>0.13</v>
          </cell>
          <cell r="J175">
            <v>0</v>
          </cell>
          <cell r="K175">
            <v>0.13</v>
          </cell>
          <cell r="L175">
            <v>0.13</v>
          </cell>
        </row>
        <row r="176">
          <cell r="A176" t="str">
            <v>SPAI_HF</v>
          </cell>
          <cell r="B176" t="str">
            <v>SPAI</v>
          </cell>
          <cell r="C176" t="str">
            <v>WHOL</v>
          </cell>
          <cell r="D176" t="str">
            <v>HF</v>
          </cell>
          <cell r="E176">
            <v>1.45</v>
          </cell>
          <cell r="F176">
            <v>1.75</v>
          </cell>
          <cell r="G176">
            <v>1.69</v>
          </cell>
          <cell r="H176">
            <v>0</v>
          </cell>
          <cell r="I176">
            <v>1.69</v>
          </cell>
          <cell r="J176">
            <v>1.69</v>
          </cell>
          <cell r="K176">
            <v>1.2</v>
          </cell>
          <cell r="L176">
            <v>1.2</v>
          </cell>
        </row>
        <row r="177">
          <cell r="A177" t="str">
            <v>SPAI_MD</v>
          </cell>
          <cell r="B177" t="str">
            <v>SPAI</v>
          </cell>
          <cell r="C177" t="str">
            <v>WHOL</v>
          </cell>
          <cell r="D177" t="str">
            <v>MD</v>
          </cell>
          <cell r="E177">
            <v>0.24</v>
          </cell>
          <cell r="F177">
            <v>0.24</v>
          </cell>
          <cell r="G177">
            <v>0.24</v>
          </cell>
          <cell r="H177">
            <v>0.24</v>
          </cell>
          <cell r="I177">
            <v>0.24</v>
          </cell>
          <cell r="J177">
            <v>0.24</v>
          </cell>
          <cell r="K177">
            <v>0.24</v>
          </cell>
          <cell r="L177">
            <v>0.24</v>
          </cell>
        </row>
        <row r="178">
          <cell r="A178" t="str">
            <v>SPAI_LF</v>
          </cell>
          <cell r="B178" t="str">
            <v>SPAI</v>
          </cell>
          <cell r="C178" t="str">
            <v>WHOL</v>
          </cell>
          <cell r="D178" t="str">
            <v>LF</v>
          </cell>
          <cell r="E178">
            <v>0</v>
          </cell>
          <cell r="F178">
            <v>0</v>
          </cell>
          <cell r="G178">
            <v>0</v>
          </cell>
          <cell r="H178">
            <v>0</v>
          </cell>
          <cell r="I178">
            <v>0</v>
          </cell>
          <cell r="J178">
            <v>0</v>
          </cell>
          <cell r="K178">
            <v>0</v>
          </cell>
          <cell r="L178">
            <v>0</v>
          </cell>
        </row>
        <row r="179">
          <cell r="A179" t="str">
            <v>SPAI_GAS</v>
          </cell>
          <cell r="B179" t="str">
            <v>SPAI</v>
          </cell>
          <cell r="C179" t="str">
            <v>WHOL</v>
          </cell>
          <cell r="D179" t="str">
            <v>GAS</v>
          </cell>
          <cell r="E179">
            <v>0</v>
          </cell>
          <cell r="F179">
            <v>0</v>
          </cell>
          <cell r="G179">
            <v>0</v>
          </cell>
          <cell r="H179">
            <v>0</v>
          </cell>
          <cell r="I179">
            <v>0</v>
          </cell>
          <cell r="J179">
            <v>0</v>
          </cell>
          <cell r="K179">
            <v>0</v>
          </cell>
          <cell r="L179">
            <v>0</v>
          </cell>
        </row>
        <row r="180">
          <cell r="A180" t="str">
            <v>SWED_BC1</v>
          </cell>
          <cell r="B180" t="str">
            <v>SWED</v>
          </cell>
          <cell r="C180" t="str">
            <v>WHOL</v>
          </cell>
          <cell r="D180" t="str">
            <v>BC1</v>
          </cell>
          <cell r="E180">
            <v>0.37</v>
          </cell>
          <cell r="F180">
            <v>0.37</v>
          </cell>
          <cell r="G180">
            <v>0.37</v>
          </cell>
          <cell r="H180">
            <v>0</v>
          </cell>
          <cell r="I180">
            <v>0.37</v>
          </cell>
          <cell r="J180">
            <v>0</v>
          </cell>
          <cell r="K180">
            <v>0.37</v>
          </cell>
          <cell r="L180">
            <v>0.37</v>
          </cell>
        </row>
        <row r="181">
          <cell r="A181" t="str">
            <v>SWED_BC2</v>
          </cell>
          <cell r="B181" t="str">
            <v>SWED</v>
          </cell>
          <cell r="C181" t="str">
            <v>WHOL</v>
          </cell>
          <cell r="D181" t="str">
            <v>BC2</v>
          </cell>
          <cell r="E181">
            <v>1.24</v>
          </cell>
          <cell r="F181">
            <v>1.24</v>
          </cell>
          <cell r="G181">
            <v>1.24</v>
          </cell>
          <cell r="H181">
            <v>0</v>
          </cell>
          <cell r="I181">
            <v>1.24</v>
          </cell>
          <cell r="J181">
            <v>0</v>
          </cell>
          <cell r="K181">
            <v>1.24</v>
          </cell>
          <cell r="L181">
            <v>1.24</v>
          </cell>
        </row>
        <row r="182">
          <cell r="A182" t="str">
            <v>SWED_HC1</v>
          </cell>
          <cell r="B182" t="str">
            <v>SWED</v>
          </cell>
          <cell r="C182" t="str">
            <v>WHOL</v>
          </cell>
          <cell r="D182" t="str">
            <v>HC1</v>
          </cell>
          <cell r="E182">
            <v>0.57999999999999996</v>
          </cell>
          <cell r="F182">
            <v>0.57999999999999996</v>
          </cell>
          <cell r="G182">
            <v>0.65</v>
          </cell>
          <cell r="H182">
            <v>0</v>
          </cell>
          <cell r="I182">
            <v>0.65</v>
          </cell>
          <cell r="J182">
            <v>0</v>
          </cell>
          <cell r="K182">
            <v>0.57999999999999996</v>
          </cell>
          <cell r="L182">
            <v>0.57999999999999996</v>
          </cell>
        </row>
        <row r="183">
          <cell r="A183" t="str">
            <v>SWED_HC2</v>
          </cell>
          <cell r="B183" t="str">
            <v>SWED</v>
          </cell>
          <cell r="C183" t="str">
            <v>WHOL</v>
          </cell>
          <cell r="D183" t="str">
            <v>HC2</v>
          </cell>
          <cell r="E183">
            <v>0.65</v>
          </cell>
          <cell r="F183">
            <v>0.65</v>
          </cell>
          <cell r="G183">
            <v>0.61</v>
          </cell>
          <cell r="H183">
            <v>0</v>
          </cell>
          <cell r="I183">
            <v>0.61</v>
          </cell>
          <cell r="J183">
            <v>0</v>
          </cell>
          <cell r="K183">
            <v>0.65</v>
          </cell>
          <cell r="L183">
            <v>0.65</v>
          </cell>
        </row>
        <row r="184">
          <cell r="A184" t="str">
            <v>SWED_HC3</v>
          </cell>
          <cell r="B184" t="str">
            <v>SWED</v>
          </cell>
          <cell r="C184" t="str">
            <v>WHOL</v>
          </cell>
          <cell r="D184" t="str">
            <v>HC3</v>
          </cell>
          <cell r="E184">
            <v>0.65</v>
          </cell>
          <cell r="F184">
            <v>0.65</v>
          </cell>
          <cell r="G184">
            <v>0.61</v>
          </cell>
          <cell r="H184">
            <v>0</v>
          </cell>
          <cell r="I184">
            <v>0.61</v>
          </cell>
          <cell r="J184">
            <v>0</v>
          </cell>
          <cell r="K184">
            <v>0.65</v>
          </cell>
          <cell r="L184">
            <v>0.65</v>
          </cell>
        </row>
        <row r="185">
          <cell r="A185" t="str">
            <v>SWED_DC</v>
          </cell>
          <cell r="B185" t="str">
            <v>SWED</v>
          </cell>
          <cell r="C185" t="str">
            <v>WHOL</v>
          </cell>
          <cell r="D185" t="str">
            <v>DC</v>
          </cell>
          <cell r="E185">
            <v>0.45</v>
          </cell>
          <cell r="F185">
            <v>0.45</v>
          </cell>
          <cell r="G185">
            <v>0.43</v>
          </cell>
          <cell r="H185">
            <v>0</v>
          </cell>
          <cell r="I185">
            <v>0.43</v>
          </cell>
          <cell r="J185">
            <v>0</v>
          </cell>
          <cell r="K185">
            <v>0.45</v>
          </cell>
          <cell r="L185">
            <v>0.02</v>
          </cell>
        </row>
        <row r="186">
          <cell r="A186" t="str">
            <v>SWED_OS1</v>
          </cell>
          <cell r="B186" t="str">
            <v>SWED</v>
          </cell>
          <cell r="C186" t="str">
            <v>WHOL</v>
          </cell>
          <cell r="D186" t="str">
            <v>OS1</v>
          </cell>
          <cell r="E186">
            <v>0.04</v>
          </cell>
          <cell r="F186">
            <v>0.04</v>
          </cell>
          <cell r="G186">
            <v>0.04</v>
          </cell>
          <cell r="H186">
            <v>0</v>
          </cell>
          <cell r="I186">
            <v>0.04</v>
          </cell>
          <cell r="J186">
            <v>0</v>
          </cell>
          <cell r="K186">
            <v>0.04</v>
          </cell>
          <cell r="L186">
            <v>0.04</v>
          </cell>
        </row>
        <row r="187">
          <cell r="A187" t="str">
            <v>SWED_OS2</v>
          </cell>
          <cell r="B187" t="str">
            <v>SWED</v>
          </cell>
          <cell r="C187" t="str">
            <v>WHOL</v>
          </cell>
          <cell r="D187" t="str">
            <v>OS2</v>
          </cell>
          <cell r="E187">
            <v>0.13</v>
          </cell>
          <cell r="F187">
            <v>0.13</v>
          </cell>
          <cell r="G187">
            <v>0.13</v>
          </cell>
          <cell r="H187">
            <v>0</v>
          </cell>
          <cell r="I187">
            <v>0.13</v>
          </cell>
          <cell r="J187">
            <v>0</v>
          </cell>
          <cell r="K187">
            <v>0.13</v>
          </cell>
          <cell r="L187">
            <v>0.13</v>
          </cell>
        </row>
        <row r="188">
          <cell r="A188" t="str">
            <v>SWED_HF</v>
          </cell>
          <cell r="B188" t="str">
            <v>SWED</v>
          </cell>
          <cell r="C188" t="str">
            <v>WHOL</v>
          </cell>
          <cell r="D188" t="str">
            <v>HF</v>
          </cell>
          <cell r="E188">
            <v>1</v>
          </cell>
          <cell r="F188">
            <v>0.8</v>
          </cell>
          <cell r="G188">
            <v>0.48</v>
          </cell>
          <cell r="H188">
            <v>0</v>
          </cell>
          <cell r="I188">
            <v>0.48</v>
          </cell>
          <cell r="J188">
            <v>0.57999999999999996</v>
          </cell>
          <cell r="K188">
            <v>0.97</v>
          </cell>
          <cell r="L188">
            <v>0.97</v>
          </cell>
        </row>
        <row r="189">
          <cell r="A189" t="str">
            <v>SWED_MD</v>
          </cell>
          <cell r="B189" t="str">
            <v>SWED</v>
          </cell>
          <cell r="C189" t="str">
            <v>WHOL</v>
          </cell>
          <cell r="D189" t="str">
            <v>MD</v>
          </cell>
          <cell r="E189">
            <v>0.14000000000000001</v>
          </cell>
          <cell r="F189">
            <v>0.14000000000000001</v>
          </cell>
          <cell r="G189">
            <v>0.14000000000000001</v>
          </cell>
          <cell r="H189">
            <v>0.14000000000000001</v>
          </cell>
          <cell r="I189">
            <v>0.14000000000000001</v>
          </cell>
          <cell r="J189">
            <v>0.28000000000000003</v>
          </cell>
          <cell r="K189">
            <v>0.14000000000000001</v>
          </cell>
          <cell r="L189">
            <v>0.14000000000000001</v>
          </cell>
        </row>
        <row r="190">
          <cell r="A190" t="str">
            <v>SWED_LF</v>
          </cell>
          <cell r="B190" t="str">
            <v>SWED</v>
          </cell>
          <cell r="C190" t="str">
            <v>WHOL</v>
          </cell>
          <cell r="D190" t="str">
            <v>LF</v>
          </cell>
          <cell r="E190">
            <v>0</v>
          </cell>
          <cell r="F190">
            <v>0</v>
          </cell>
          <cell r="G190">
            <v>0</v>
          </cell>
          <cell r="H190">
            <v>0</v>
          </cell>
          <cell r="I190">
            <v>0</v>
          </cell>
          <cell r="J190">
            <v>0</v>
          </cell>
          <cell r="K190">
            <v>0</v>
          </cell>
          <cell r="L190">
            <v>0</v>
          </cell>
        </row>
        <row r="191">
          <cell r="A191" t="str">
            <v>SWED_GAS</v>
          </cell>
          <cell r="B191" t="str">
            <v>SWED</v>
          </cell>
          <cell r="C191" t="str">
            <v>WHOL</v>
          </cell>
          <cell r="D191" t="str">
            <v>GAS</v>
          </cell>
          <cell r="E191">
            <v>0</v>
          </cell>
          <cell r="F191">
            <v>0</v>
          </cell>
          <cell r="G191">
            <v>0</v>
          </cell>
          <cell r="H191">
            <v>0</v>
          </cell>
          <cell r="I191">
            <v>0</v>
          </cell>
          <cell r="J191">
            <v>0</v>
          </cell>
          <cell r="K191">
            <v>0</v>
          </cell>
          <cell r="L191">
            <v>0</v>
          </cell>
        </row>
        <row r="192">
          <cell r="A192" t="str">
            <v>UNKI_BC1</v>
          </cell>
          <cell r="B192" t="str">
            <v>UNKI</v>
          </cell>
          <cell r="C192" t="str">
            <v>WHOL</v>
          </cell>
          <cell r="D192" t="str">
            <v>BC1</v>
          </cell>
          <cell r="E192">
            <v>0.56000000000000005</v>
          </cell>
          <cell r="F192">
            <v>0.56000000000000005</v>
          </cell>
          <cell r="G192">
            <v>0.56000000000000005</v>
          </cell>
          <cell r="H192">
            <v>0</v>
          </cell>
          <cell r="I192">
            <v>0.56000000000000005</v>
          </cell>
          <cell r="J192">
            <v>0</v>
          </cell>
          <cell r="K192">
            <v>0.56000000000000005</v>
          </cell>
          <cell r="L192">
            <v>0.56000000000000005</v>
          </cell>
        </row>
        <row r="193">
          <cell r="A193" t="str">
            <v>UNKI_BC2</v>
          </cell>
          <cell r="B193" t="str">
            <v>UNKI</v>
          </cell>
          <cell r="C193" t="str">
            <v>WHOL</v>
          </cell>
          <cell r="D193" t="str">
            <v>BC2</v>
          </cell>
          <cell r="E193">
            <v>1.24</v>
          </cell>
          <cell r="F193">
            <v>1.24</v>
          </cell>
          <cell r="G193">
            <v>1.24</v>
          </cell>
          <cell r="H193">
            <v>0</v>
          </cell>
          <cell r="I193">
            <v>1.24</v>
          </cell>
          <cell r="J193">
            <v>0</v>
          </cell>
          <cell r="K193">
            <v>1.24</v>
          </cell>
          <cell r="L193">
            <v>1.24</v>
          </cell>
        </row>
        <row r="194">
          <cell r="A194" t="str">
            <v>UNKI_HC1</v>
          </cell>
          <cell r="B194" t="str">
            <v>UNKI</v>
          </cell>
          <cell r="C194" t="str">
            <v>WHOL</v>
          </cell>
          <cell r="D194" t="str">
            <v>HC1</v>
          </cell>
          <cell r="E194">
            <v>0.77</v>
          </cell>
          <cell r="F194">
            <v>1.28</v>
          </cell>
          <cell r="G194">
            <v>0.75</v>
          </cell>
          <cell r="H194">
            <v>0</v>
          </cell>
          <cell r="I194">
            <v>0.99</v>
          </cell>
          <cell r="J194">
            <v>0</v>
          </cell>
          <cell r="K194">
            <v>0.82</v>
          </cell>
          <cell r="L194">
            <v>0.82</v>
          </cell>
        </row>
        <row r="195">
          <cell r="A195" t="str">
            <v>UNKI_HC2</v>
          </cell>
          <cell r="B195" t="str">
            <v>UNKI</v>
          </cell>
          <cell r="C195" t="str">
            <v>WHOL</v>
          </cell>
          <cell r="D195" t="str">
            <v>HC2</v>
          </cell>
          <cell r="E195">
            <v>0.77</v>
          </cell>
          <cell r="F195">
            <v>0.77</v>
          </cell>
          <cell r="G195">
            <v>0.73</v>
          </cell>
          <cell r="H195">
            <v>0</v>
          </cell>
          <cell r="I195">
            <v>0.73</v>
          </cell>
          <cell r="J195">
            <v>0</v>
          </cell>
          <cell r="K195">
            <v>0.77</v>
          </cell>
          <cell r="L195">
            <v>0.77</v>
          </cell>
        </row>
        <row r="196">
          <cell r="A196" t="str">
            <v>UNKI_HC3</v>
          </cell>
          <cell r="B196" t="str">
            <v>UNKI</v>
          </cell>
          <cell r="C196" t="str">
            <v>WHOL</v>
          </cell>
          <cell r="D196" t="str">
            <v>HC3</v>
          </cell>
          <cell r="E196">
            <v>0.77</v>
          </cell>
          <cell r="F196">
            <v>0.77</v>
          </cell>
          <cell r="G196">
            <v>0.73</v>
          </cell>
          <cell r="H196">
            <v>0</v>
          </cell>
          <cell r="I196">
            <v>0.73</v>
          </cell>
          <cell r="J196">
            <v>0</v>
          </cell>
          <cell r="K196">
            <v>0.77</v>
          </cell>
          <cell r="L196">
            <v>0.77</v>
          </cell>
        </row>
        <row r="197">
          <cell r="A197" t="str">
            <v>UNKI_DC</v>
          </cell>
          <cell r="B197" t="str">
            <v>UNKI</v>
          </cell>
          <cell r="C197" t="str">
            <v>WHOL</v>
          </cell>
          <cell r="D197" t="str">
            <v>DC</v>
          </cell>
          <cell r="E197">
            <v>0.71</v>
          </cell>
          <cell r="F197">
            <v>0.57999999999999996</v>
          </cell>
          <cell r="G197">
            <v>0.68</v>
          </cell>
          <cell r="H197">
            <v>0</v>
          </cell>
          <cell r="I197">
            <v>0.55000000000000004</v>
          </cell>
          <cell r="J197">
            <v>0</v>
          </cell>
          <cell r="K197">
            <v>0.71</v>
          </cell>
          <cell r="L197">
            <v>0.04</v>
          </cell>
        </row>
        <row r="198">
          <cell r="A198" t="str">
            <v>UNKI_OS1</v>
          </cell>
          <cell r="B198" t="str">
            <v>UNKI</v>
          </cell>
          <cell r="C198" t="str">
            <v>WHOL</v>
          </cell>
          <cell r="D198" t="str">
            <v>OS1</v>
          </cell>
          <cell r="E198">
            <v>0.04</v>
          </cell>
          <cell r="F198">
            <v>7.0000000000000007E-2</v>
          </cell>
          <cell r="G198">
            <v>0</v>
          </cell>
          <cell r="H198">
            <v>0</v>
          </cell>
          <cell r="I198">
            <v>0.04</v>
          </cell>
          <cell r="J198">
            <v>0</v>
          </cell>
          <cell r="K198">
            <v>0</v>
          </cell>
          <cell r="L198">
            <v>0</v>
          </cell>
        </row>
        <row r="199">
          <cell r="A199" t="str">
            <v>UNKI_OS2</v>
          </cell>
          <cell r="B199" t="str">
            <v>UNKI</v>
          </cell>
          <cell r="C199" t="str">
            <v>WHOL</v>
          </cell>
          <cell r="D199" t="str">
            <v>OS2</v>
          </cell>
          <cell r="E199">
            <v>0.13</v>
          </cell>
          <cell r="F199">
            <v>0.13</v>
          </cell>
          <cell r="G199">
            <v>0.13</v>
          </cell>
          <cell r="H199">
            <v>0</v>
          </cell>
          <cell r="I199">
            <v>0.13</v>
          </cell>
          <cell r="J199">
            <v>0</v>
          </cell>
          <cell r="K199">
            <v>0.13</v>
          </cell>
          <cell r="L199">
            <v>0.13</v>
          </cell>
        </row>
        <row r="200">
          <cell r="A200" t="str">
            <v>UNKI_HF</v>
          </cell>
          <cell r="B200" t="str">
            <v>UNKI</v>
          </cell>
          <cell r="C200" t="str">
            <v>WHOL</v>
          </cell>
          <cell r="D200" t="str">
            <v>HF</v>
          </cell>
          <cell r="E200">
            <v>1.06</v>
          </cell>
          <cell r="F200">
            <v>1.1599999999999999</v>
          </cell>
          <cell r="G200">
            <v>1.06</v>
          </cell>
          <cell r="H200">
            <v>0</v>
          </cell>
          <cell r="I200">
            <v>1.06</v>
          </cell>
          <cell r="J200">
            <v>1.39</v>
          </cell>
          <cell r="K200">
            <v>1.06</v>
          </cell>
          <cell r="L200">
            <v>1.06</v>
          </cell>
        </row>
        <row r="201">
          <cell r="A201" t="str">
            <v>UNKI_MD</v>
          </cell>
          <cell r="B201" t="str">
            <v>UNKI</v>
          </cell>
          <cell r="C201" t="str">
            <v>WHOL</v>
          </cell>
          <cell r="D201" t="str">
            <v>MD</v>
          </cell>
          <cell r="E201">
            <v>0.1</v>
          </cell>
          <cell r="F201">
            <v>0.1</v>
          </cell>
          <cell r="G201">
            <v>0.09</v>
          </cell>
          <cell r="H201">
            <v>0.09</v>
          </cell>
          <cell r="I201">
            <v>0.1</v>
          </cell>
          <cell r="J201">
            <v>0.56000000000000005</v>
          </cell>
          <cell r="K201">
            <v>0.09</v>
          </cell>
          <cell r="L201">
            <v>0.09</v>
          </cell>
        </row>
        <row r="202">
          <cell r="A202" t="str">
            <v>UNKI_LF</v>
          </cell>
          <cell r="B202" t="str">
            <v>UNKI</v>
          </cell>
          <cell r="C202" t="str">
            <v>WHOL</v>
          </cell>
          <cell r="D202" t="str">
            <v>LF</v>
          </cell>
          <cell r="E202">
            <v>0</v>
          </cell>
          <cell r="F202">
            <v>0</v>
          </cell>
          <cell r="G202">
            <v>0</v>
          </cell>
          <cell r="H202">
            <v>0</v>
          </cell>
          <cell r="I202">
            <v>0</v>
          </cell>
          <cell r="J202">
            <v>0</v>
          </cell>
          <cell r="K202">
            <v>0</v>
          </cell>
          <cell r="L202">
            <v>0</v>
          </cell>
        </row>
        <row r="203">
          <cell r="A203" t="str">
            <v>UNKI_GAS</v>
          </cell>
          <cell r="B203" t="str">
            <v>UNKI</v>
          </cell>
          <cell r="C203" t="str">
            <v>WHOL</v>
          </cell>
          <cell r="D203" t="str">
            <v>GAS</v>
          </cell>
          <cell r="E203">
            <v>0</v>
          </cell>
          <cell r="F203">
            <v>0</v>
          </cell>
          <cell r="G203">
            <v>0</v>
          </cell>
          <cell r="H203">
            <v>0</v>
          </cell>
          <cell r="I203">
            <v>0</v>
          </cell>
          <cell r="J203">
            <v>0</v>
          </cell>
          <cell r="K203">
            <v>0</v>
          </cell>
          <cell r="L203">
            <v>0</v>
          </cell>
        </row>
      </sheetData>
      <sheetData sheetId="3" refreshError="1">
        <row r="17">
          <cell r="A17" t="str">
            <v>AUST_CON_COMB</v>
          </cell>
          <cell r="B17" t="str">
            <v>AUST</v>
          </cell>
          <cell r="C17" t="str">
            <v>WHOL</v>
          </cell>
          <cell r="D17" t="str">
            <v>CON_COMB</v>
          </cell>
          <cell r="E17">
            <v>0.2</v>
          </cell>
          <cell r="F17">
            <v>0.2</v>
          </cell>
          <cell r="G17">
            <v>0.23</v>
          </cell>
          <cell r="H17">
            <v>0.23</v>
          </cell>
          <cell r="I17">
            <v>0.23</v>
          </cell>
          <cell r="J17">
            <v>0.14000000000000001</v>
          </cell>
          <cell r="K17">
            <v>0.13</v>
          </cell>
          <cell r="L17">
            <v>0.13</v>
          </cell>
          <cell r="M17">
            <v>0.19</v>
          </cell>
          <cell r="N17">
            <v>0.15</v>
          </cell>
          <cell r="O17">
            <v>0.1</v>
          </cell>
          <cell r="P17">
            <v>0.1</v>
          </cell>
        </row>
        <row r="18">
          <cell r="A18" t="str">
            <v>AUST_PP_EX_WB</v>
          </cell>
          <cell r="B18" t="str">
            <v>AUST</v>
          </cell>
          <cell r="C18" t="str">
            <v>WHOL</v>
          </cell>
          <cell r="D18" t="str">
            <v>PP_EX_WB</v>
          </cell>
          <cell r="E18">
            <v>-1</v>
          </cell>
          <cell r="F18">
            <v>-1</v>
          </cell>
          <cell r="G18">
            <v>0.42</v>
          </cell>
          <cell r="H18">
            <v>0.42</v>
          </cell>
          <cell r="I18">
            <v>0.42</v>
          </cell>
          <cell r="J18">
            <v>-1</v>
          </cell>
          <cell r="K18">
            <v>-1</v>
          </cell>
          <cell r="L18">
            <v>-1</v>
          </cell>
          <cell r="M18">
            <v>-1</v>
          </cell>
          <cell r="N18">
            <v>-1</v>
          </cell>
          <cell r="O18">
            <v>-1</v>
          </cell>
          <cell r="P18">
            <v>-1</v>
          </cell>
        </row>
        <row r="19">
          <cell r="A19" t="str">
            <v>AUST_PP_EX_OTH</v>
          </cell>
          <cell r="B19" t="str">
            <v>AUST</v>
          </cell>
          <cell r="C19" t="str">
            <v>WHOL</v>
          </cell>
          <cell r="D19" t="str">
            <v>PP_EX_OTH</v>
          </cell>
          <cell r="E19">
            <v>0.27</v>
          </cell>
          <cell r="F19">
            <v>0.27</v>
          </cell>
          <cell r="G19">
            <v>0.3</v>
          </cell>
          <cell r="H19">
            <v>0.3</v>
          </cell>
          <cell r="I19">
            <v>0.3</v>
          </cell>
          <cell r="J19">
            <v>0.14000000000000001</v>
          </cell>
          <cell r="K19">
            <v>0.13</v>
          </cell>
          <cell r="L19">
            <v>0.13</v>
          </cell>
          <cell r="M19">
            <v>0.2</v>
          </cell>
          <cell r="N19">
            <v>0.08</v>
          </cell>
          <cell r="O19">
            <v>7.0000000000000007E-2</v>
          </cell>
          <cell r="P19">
            <v>0.15</v>
          </cell>
        </row>
        <row r="20">
          <cell r="A20" t="str">
            <v>AUST_PP_NEW</v>
          </cell>
          <cell r="B20" t="str">
            <v>AUST</v>
          </cell>
          <cell r="C20" t="str">
            <v>WHOL</v>
          </cell>
          <cell r="D20" t="str">
            <v>PP_NEW</v>
          </cell>
          <cell r="E20">
            <v>0.1</v>
          </cell>
          <cell r="F20">
            <v>0.1</v>
          </cell>
          <cell r="G20">
            <v>0.15</v>
          </cell>
          <cell r="H20">
            <v>0.15</v>
          </cell>
          <cell r="I20">
            <v>0.15</v>
          </cell>
          <cell r="J20">
            <v>7.0000000000000007E-2</v>
          </cell>
          <cell r="K20">
            <v>7.0000000000000007E-2</v>
          </cell>
          <cell r="L20">
            <v>7.0000000000000007E-2</v>
          </cell>
          <cell r="M20">
            <v>0.1</v>
          </cell>
          <cell r="N20">
            <v>0.05</v>
          </cell>
          <cell r="O20">
            <v>7.0000000000000007E-2</v>
          </cell>
          <cell r="P20">
            <v>0.05</v>
          </cell>
        </row>
        <row r="21">
          <cell r="A21" t="str">
            <v>AUST_DOM</v>
          </cell>
          <cell r="B21" t="str">
            <v>AUST</v>
          </cell>
          <cell r="C21" t="str">
            <v>WHOL</v>
          </cell>
          <cell r="D21" t="str">
            <v>DOM</v>
          </cell>
          <cell r="E21">
            <v>7.0000000000000007E-2</v>
          </cell>
          <cell r="F21">
            <v>7.0000000000000007E-2</v>
          </cell>
          <cell r="G21">
            <v>0.08</v>
          </cell>
          <cell r="H21">
            <v>0.08</v>
          </cell>
          <cell r="I21">
            <v>0.08</v>
          </cell>
          <cell r="J21">
            <v>0.08</v>
          </cell>
          <cell r="K21">
            <v>0.06</v>
          </cell>
          <cell r="L21">
            <v>0.06</v>
          </cell>
          <cell r="M21">
            <v>0.16</v>
          </cell>
          <cell r="N21">
            <v>0.06</v>
          </cell>
          <cell r="O21">
            <v>0.06</v>
          </cell>
          <cell r="P21">
            <v>0.06</v>
          </cell>
        </row>
        <row r="22">
          <cell r="A22" t="str">
            <v>AUST_TRA_RD_LD2</v>
          </cell>
          <cell r="B22" t="str">
            <v>AUST</v>
          </cell>
          <cell r="C22" t="str">
            <v>WHOL</v>
          </cell>
          <cell r="D22" t="str">
            <v>TRA_RD_LD2</v>
          </cell>
          <cell r="E22">
            <v>-1</v>
          </cell>
          <cell r="F22">
            <v>-1</v>
          </cell>
          <cell r="G22">
            <v>-1</v>
          </cell>
          <cell r="H22">
            <v>-1</v>
          </cell>
          <cell r="I22">
            <v>-1</v>
          </cell>
          <cell r="J22">
            <v>-1</v>
          </cell>
          <cell r="K22">
            <v>-1</v>
          </cell>
          <cell r="L22">
            <v>-1</v>
          </cell>
          <cell r="M22">
            <v>-1</v>
          </cell>
          <cell r="N22">
            <v>-1</v>
          </cell>
          <cell r="O22">
            <v>0.2</v>
          </cell>
          <cell r="P22">
            <v>-1</v>
          </cell>
        </row>
        <row r="23">
          <cell r="A23" t="str">
            <v>AUST_TRA_RD_LD4</v>
          </cell>
          <cell r="B23" t="str">
            <v>AUST</v>
          </cell>
          <cell r="C23" t="str">
            <v>WHOL</v>
          </cell>
          <cell r="D23" t="str">
            <v>TRA_RD_LD4</v>
          </cell>
          <cell r="E23">
            <v>-1</v>
          </cell>
          <cell r="F23">
            <v>-1</v>
          </cell>
          <cell r="G23">
            <v>-1</v>
          </cell>
          <cell r="H23">
            <v>-1</v>
          </cell>
          <cell r="I23">
            <v>-1</v>
          </cell>
          <cell r="J23">
            <v>-1</v>
          </cell>
          <cell r="K23">
            <v>-1</v>
          </cell>
          <cell r="L23">
            <v>-1</v>
          </cell>
          <cell r="M23">
            <v>-1</v>
          </cell>
          <cell r="N23">
            <v>0.35</v>
          </cell>
          <cell r="O23">
            <v>0.76</v>
          </cell>
          <cell r="P23">
            <v>0.65</v>
          </cell>
        </row>
        <row r="24">
          <cell r="A24" t="str">
            <v>AUST_TRA_RD_HD</v>
          </cell>
          <cell r="B24" t="str">
            <v>AUST</v>
          </cell>
          <cell r="C24" t="str">
            <v>WHOL</v>
          </cell>
          <cell r="D24" t="str">
            <v>TRA_RD_HD</v>
          </cell>
          <cell r="E24">
            <v>-1</v>
          </cell>
          <cell r="F24">
            <v>-1</v>
          </cell>
          <cell r="G24">
            <v>-1</v>
          </cell>
          <cell r="H24">
            <v>-1</v>
          </cell>
          <cell r="I24">
            <v>-1</v>
          </cell>
          <cell r="J24">
            <v>-1</v>
          </cell>
          <cell r="K24">
            <v>-1</v>
          </cell>
          <cell r="L24">
            <v>-1</v>
          </cell>
          <cell r="M24">
            <v>-1</v>
          </cell>
          <cell r="N24">
            <v>1.1000000000000001</v>
          </cell>
          <cell r="O24">
            <v>0.8</v>
          </cell>
          <cell r="P24">
            <v>0.8</v>
          </cell>
        </row>
        <row r="25">
          <cell r="A25" t="str">
            <v>AUST_TRA_OT</v>
          </cell>
          <cell r="B25" t="str">
            <v>AUST</v>
          </cell>
          <cell r="C25" t="str">
            <v>WHOL</v>
          </cell>
          <cell r="D25" t="str">
            <v>TRA_OT</v>
          </cell>
          <cell r="E25">
            <v>0.08</v>
          </cell>
          <cell r="F25">
            <v>0.08</v>
          </cell>
          <cell r="G25">
            <v>0.08</v>
          </cell>
          <cell r="H25">
            <v>0.08</v>
          </cell>
          <cell r="I25">
            <v>0.08</v>
          </cell>
          <cell r="J25">
            <v>7.0000000000000007E-2</v>
          </cell>
          <cell r="K25">
            <v>0.05</v>
          </cell>
          <cell r="L25">
            <v>0.05</v>
          </cell>
          <cell r="M25">
            <v>0.16</v>
          </cell>
          <cell r="N25">
            <v>0.9</v>
          </cell>
          <cell r="O25">
            <v>0.8</v>
          </cell>
          <cell r="P25">
            <v>0.05</v>
          </cell>
        </row>
        <row r="26">
          <cell r="A26" t="str">
            <v>AUST_TRA_OT_LD2</v>
          </cell>
          <cell r="B26" t="str">
            <v>AUST</v>
          </cell>
          <cell r="C26" t="str">
            <v>WHOL</v>
          </cell>
          <cell r="D26" t="str">
            <v>TRA_OT_LD2</v>
          </cell>
          <cell r="E26">
            <v>-1</v>
          </cell>
          <cell r="F26">
            <v>-1</v>
          </cell>
          <cell r="G26">
            <v>-1</v>
          </cell>
          <cell r="H26">
            <v>-1</v>
          </cell>
          <cell r="I26">
            <v>-1</v>
          </cell>
          <cell r="J26">
            <v>-1</v>
          </cell>
          <cell r="K26">
            <v>-1</v>
          </cell>
          <cell r="L26">
            <v>-1</v>
          </cell>
          <cell r="M26">
            <v>-1</v>
          </cell>
          <cell r="N26">
            <v>-1</v>
          </cell>
          <cell r="O26">
            <v>0.2</v>
          </cell>
          <cell r="P26">
            <v>-1</v>
          </cell>
        </row>
        <row r="27">
          <cell r="A27" t="str">
            <v>AUST_TRA_OT_LB</v>
          </cell>
          <cell r="B27" t="str">
            <v>AUST</v>
          </cell>
          <cell r="C27" t="str">
            <v>WHOL</v>
          </cell>
          <cell r="D27" t="str">
            <v>TRA_OT_LB</v>
          </cell>
          <cell r="E27">
            <v>0.08</v>
          </cell>
          <cell r="F27">
            <v>0.08</v>
          </cell>
          <cell r="G27">
            <v>0.08</v>
          </cell>
          <cell r="H27">
            <v>0.08</v>
          </cell>
          <cell r="I27">
            <v>0.08</v>
          </cell>
          <cell r="J27">
            <v>7.0000000000000007E-2</v>
          </cell>
          <cell r="K27">
            <v>0.05</v>
          </cell>
          <cell r="L27">
            <v>0.05</v>
          </cell>
          <cell r="M27">
            <v>0.16</v>
          </cell>
          <cell r="N27">
            <v>0.9</v>
          </cell>
          <cell r="O27">
            <v>0.8</v>
          </cell>
          <cell r="P27">
            <v>0.05</v>
          </cell>
        </row>
        <row r="28">
          <cell r="A28" t="str">
            <v>AUST_TRA_OTS_M</v>
          </cell>
          <cell r="B28" t="str">
            <v>AUST</v>
          </cell>
          <cell r="C28" t="str">
            <v>WHOL</v>
          </cell>
          <cell r="D28" t="str">
            <v>TRA_OTS_M</v>
          </cell>
          <cell r="E28">
            <v>-1</v>
          </cell>
          <cell r="F28">
            <v>-1</v>
          </cell>
          <cell r="G28">
            <v>-1</v>
          </cell>
          <cell r="H28">
            <v>-1</v>
          </cell>
          <cell r="I28">
            <v>-1</v>
          </cell>
          <cell r="J28">
            <v>-1</v>
          </cell>
          <cell r="K28">
            <v>-1</v>
          </cell>
          <cell r="L28">
            <v>-1</v>
          </cell>
          <cell r="M28">
            <v>-1</v>
          </cell>
          <cell r="N28">
            <v>1.4</v>
          </cell>
          <cell r="O28">
            <v>-1</v>
          </cell>
          <cell r="P28">
            <v>-1</v>
          </cell>
        </row>
        <row r="29">
          <cell r="A29" t="str">
            <v>AUST_TRA_OTS_L</v>
          </cell>
          <cell r="B29" t="str">
            <v>AUST</v>
          </cell>
          <cell r="C29" t="str">
            <v>WHOL</v>
          </cell>
          <cell r="D29" t="str">
            <v>TRA_OTS_L</v>
          </cell>
          <cell r="E29">
            <v>-1</v>
          </cell>
          <cell r="F29">
            <v>-1</v>
          </cell>
          <cell r="G29">
            <v>-1</v>
          </cell>
          <cell r="H29">
            <v>-1</v>
          </cell>
          <cell r="I29">
            <v>-1</v>
          </cell>
          <cell r="J29">
            <v>-1</v>
          </cell>
          <cell r="K29">
            <v>-1</v>
          </cell>
          <cell r="L29">
            <v>-1</v>
          </cell>
          <cell r="M29">
            <v>1.4</v>
          </cell>
          <cell r="N29">
            <v>1.4</v>
          </cell>
          <cell r="O29">
            <v>-1</v>
          </cell>
          <cell r="P29">
            <v>-1</v>
          </cell>
        </row>
        <row r="30">
          <cell r="A30" t="str">
            <v>AUST_IN_BO</v>
          </cell>
          <cell r="B30" t="str">
            <v>AUST</v>
          </cell>
          <cell r="C30" t="str">
            <v>WHOL</v>
          </cell>
          <cell r="D30" t="str">
            <v>IN_BO</v>
          </cell>
          <cell r="E30">
            <v>0.2</v>
          </cell>
          <cell r="F30">
            <v>0.2</v>
          </cell>
          <cell r="G30">
            <v>0.23</v>
          </cell>
          <cell r="H30">
            <v>0.23</v>
          </cell>
          <cell r="I30">
            <v>0.23</v>
          </cell>
          <cell r="J30">
            <v>0.14000000000000001</v>
          </cell>
          <cell r="K30">
            <v>0.13</v>
          </cell>
          <cell r="L30">
            <v>0.13</v>
          </cell>
          <cell r="M30">
            <v>0.19</v>
          </cell>
          <cell r="N30">
            <v>0.15</v>
          </cell>
          <cell r="O30">
            <v>7.0000000000000007E-2</v>
          </cell>
          <cell r="P30">
            <v>0.1</v>
          </cell>
        </row>
        <row r="31">
          <cell r="A31" t="str">
            <v>AUST_IN_OC</v>
          </cell>
          <cell r="B31" t="str">
            <v>AUST</v>
          </cell>
          <cell r="C31" t="str">
            <v>WHOL</v>
          </cell>
          <cell r="D31" t="str">
            <v>IN_OC</v>
          </cell>
          <cell r="E31">
            <v>0.2</v>
          </cell>
          <cell r="F31">
            <v>0.2</v>
          </cell>
          <cell r="G31">
            <v>0.23</v>
          </cell>
          <cell r="H31">
            <v>0.23</v>
          </cell>
          <cell r="I31">
            <v>0.23</v>
          </cell>
          <cell r="J31">
            <v>0.03</v>
          </cell>
          <cell r="K31">
            <v>0.13</v>
          </cell>
          <cell r="L31">
            <v>0.13</v>
          </cell>
          <cell r="M31">
            <v>0.19</v>
          </cell>
          <cell r="N31">
            <v>0.15</v>
          </cell>
          <cell r="O31">
            <v>7.0000000000000007E-2</v>
          </cell>
          <cell r="P31">
            <v>0.1</v>
          </cell>
        </row>
        <row r="32">
          <cell r="A32" t="str">
            <v>BELG_CON_COMB</v>
          </cell>
          <cell r="B32" t="str">
            <v>BELG</v>
          </cell>
          <cell r="C32" t="str">
            <v>WHOL</v>
          </cell>
          <cell r="D32" t="str">
            <v>CON_COMB</v>
          </cell>
          <cell r="E32">
            <v>0.2</v>
          </cell>
          <cell r="F32">
            <v>0.2</v>
          </cell>
          <cell r="G32">
            <v>0.23</v>
          </cell>
          <cell r="H32">
            <v>0.23</v>
          </cell>
          <cell r="I32">
            <v>0.23</v>
          </cell>
          <cell r="J32">
            <v>0.14000000000000001</v>
          </cell>
          <cell r="K32">
            <v>0.13</v>
          </cell>
          <cell r="L32">
            <v>0.13</v>
          </cell>
          <cell r="M32">
            <v>0.17</v>
          </cell>
          <cell r="N32">
            <v>0.08</v>
          </cell>
          <cell r="O32">
            <v>7.0000000000000007E-2</v>
          </cell>
          <cell r="P32">
            <v>7.0000000000000007E-2</v>
          </cell>
        </row>
        <row r="33">
          <cell r="A33" t="str">
            <v>BELG_PP_EX_WB</v>
          </cell>
          <cell r="B33" t="str">
            <v>BELG</v>
          </cell>
          <cell r="C33" t="str">
            <v>WHOL</v>
          </cell>
          <cell r="D33" t="str">
            <v>PP_EX_WB</v>
          </cell>
          <cell r="E33">
            <v>-1</v>
          </cell>
          <cell r="F33">
            <v>-1</v>
          </cell>
          <cell r="G33">
            <v>0.42</v>
          </cell>
          <cell r="H33">
            <v>0.42</v>
          </cell>
          <cell r="I33">
            <v>0.42</v>
          </cell>
          <cell r="J33">
            <v>-1</v>
          </cell>
          <cell r="K33">
            <v>-1</v>
          </cell>
          <cell r="L33">
            <v>-1</v>
          </cell>
          <cell r="M33">
            <v>-1</v>
          </cell>
          <cell r="N33">
            <v>-1</v>
          </cell>
          <cell r="O33">
            <v>-1</v>
          </cell>
          <cell r="P33">
            <v>-1</v>
          </cell>
        </row>
        <row r="34">
          <cell r="A34" t="str">
            <v>BELG_PP_EX_OTH</v>
          </cell>
          <cell r="B34" t="str">
            <v>BELG</v>
          </cell>
          <cell r="C34" t="str">
            <v>WHOL</v>
          </cell>
          <cell r="D34" t="str">
            <v>PP_EX_OTH</v>
          </cell>
          <cell r="E34">
            <v>0.27</v>
          </cell>
          <cell r="F34">
            <v>0.27</v>
          </cell>
          <cell r="G34">
            <v>0.3</v>
          </cell>
          <cell r="H34">
            <v>0.3</v>
          </cell>
          <cell r="I34">
            <v>0.3</v>
          </cell>
          <cell r="J34">
            <v>0.14000000000000001</v>
          </cell>
          <cell r="K34">
            <v>0.13</v>
          </cell>
          <cell r="L34">
            <v>0.13</v>
          </cell>
          <cell r="M34">
            <v>0.2</v>
          </cell>
          <cell r="N34">
            <v>0.08</v>
          </cell>
          <cell r="O34">
            <v>7.0000000000000007E-2</v>
          </cell>
          <cell r="P34">
            <v>0.15</v>
          </cell>
        </row>
        <row r="35">
          <cell r="A35" t="str">
            <v>BELG_PP_NEW</v>
          </cell>
          <cell r="B35" t="str">
            <v>BELG</v>
          </cell>
          <cell r="C35" t="str">
            <v>WHOL</v>
          </cell>
          <cell r="D35" t="str">
            <v>PP_NEW</v>
          </cell>
          <cell r="E35">
            <v>0.1</v>
          </cell>
          <cell r="F35">
            <v>0.1</v>
          </cell>
          <cell r="G35">
            <v>0.15</v>
          </cell>
          <cell r="H35">
            <v>0.15</v>
          </cell>
          <cell r="I35">
            <v>0.15</v>
          </cell>
          <cell r="J35">
            <v>7.0000000000000007E-2</v>
          </cell>
          <cell r="K35">
            <v>7.0000000000000007E-2</v>
          </cell>
          <cell r="L35">
            <v>7.0000000000000007E-2</v>
          </cell>
          <cell r="M35">
            <v>0.1</v>
          </cell>
          <cell r="N35">
            <v>0.05</v>
          </cell>
          <cell r="O35">
            <v>7.0000000000000007E-2</v>
          </cell>
          <cell r="P35">
            <v>0.05</v>
          </cell>
        </row>
        <row r="36">
          <cell r="A36" t="str">
            <v>BELG_DOM</v>
          </cell>
          <cell r="B36" t="str">
            <v>BELG</v>
          </cell>
          <cell r="C36" t="str">
            <v>WHOL</v>
          </cell>
          <cell r="D36" t="str">
            <v>DOM</v>
          </cell>
          <cell r="E36">
            <v>7.0000000000000007E-2</v>
          </cell>
          <cell r="F36">
            <v>7.0000000000000007E-2</v>
          </cell>
          <cell r="G36">
            <v>0.08</v>
          </cell>
          <cell r="H36">
            <v>0.08</v>
          </cell>
          <cell r="I36">
            <v>0.08</v>
          </cell>
          <cell r="J36">
            <v>7.0000000000000007E-2</v>
          </cell>
          <cell r="K36">
            <v>0.05</v>
          </cell>
          <cell r="L36">
            <v>0.05</v>
          </cell>
          <cell r="M36">
            <v>0.16</v>
          </cell>
          <cell r="N36">
            <v>0.06</v>
          </cell>
          <cell r="O36">
            <v>0.06</v>
          </cell>
          <cell r="P36">
            <v>0.05</v>
          </cell>
        </row>
        <row r="37">
          <cell r="A37" t="str">
            <v>BELG_TRA_RD_LD2</v>
          </cell>
          <cell r="B37" t="str">
            <v>BELG</v>
          </cell>
          <cell r="C37" t="str">
            <v>WHOL</v>
          </cell>
          <cell r="D37" t="str">
            <v>TRA_RD_LD2</v>
          </cell>
          <cell r="E37">
            <v>-1</v>
          </cell>
          <cell r="F37">
            <v>-1</v>
          </cell>
          <cell r="G37">
            <v>-1</v>
          </cell>
          <cell r="H37">
            <v>-1</v>
          </cell>
          <cell r="I37">
            <v>-1</v>
          </cell>
          <cell r="J37">
            <v>-1</v>
          </cell>
          <cell r="K37">
            <v>-1</v>
          </cell>
          <cell r="L37">
            <v>-1</v>
          </cell>
          <cell r="M37">
            <v>-1</v>
          </cell>
          <cell r="N37">
            <v>-1</v>
          </cell>
          <cell r="O37">
            <v>0.2</v>
          </cell>
          <cell r="P37">
            <v>-1</v>
          </cell>
        </row>
        <row r="38">
          <cell r="A38" t="str">
            <v>BELG_TRA_RD_LD4</v>
          </cell>
          <cell r="B38" t="str">
            <v>BELG</v>
          </cell>
          <cell r="C38" t="str">
            <v>WHOL</v>
          </cell>
          <cell r="D38" t="str">
            <v>TRA_RD_LD4</v>
          </cell>
          <cell r="E38">
            <v>-1</v>
          </cell>
          <cell r="F38">
            <v>-1</v>
          </cell>
          <cell r="G38">
            <v>-1</v>
          </cell>
          <cell r="H38">
            <v>-1</v>
          </cell>
          <cell r="I38">
            <v>-1</v>
          </cell>
          <cell r="J38">
            <v>-1</v>
          </cell>
          <cell r="K38">
            <v>-1</v>
          </cell>
          <cell r="L38">
            <v>-1</v>
          </cell>
          <cell r="M38">
            <v>-1</v>
          </cell>
          <cell r="N38">
            <v>0.35</v>
          </cell>
          <cell r="O38">
            <v>0.88</v>
          </cell>
          <cell r="P38">
            <v>0.65</v>
          </cell>
        </row>
        <row r="39">
          <cell r="A39" t="str">
            <v>BELG_TRA_RD_HD</v>
          </cell>
          <cell r="B39" t="str">
            <v>BELG</v>
          </cell>
          <cell r="C39" t="str">
            <v>WHOL</v>
          </cell>
          <cell r="D39" t="str">
            <v>TRA_RD_HD</v>
          </cell>
          <cell r="E39">
            <v>-1</v>
          </cell>
          <cell r="F39">
            <v>-1</v>
          </cell>
          <cell r="G39">
            <v>-1</v>
          </cell>
          <cell r="H39">
            <v>-1</v>
          </cell>
          <cell r="I39">
            <v>-1</v>
          </cell>
          <cell r="J39">
            <v>-1</v>
          </cell>
          <cell r="K39">
            <v>-1</v>
          </cell>
          <cell r="L39">
            <v>-1</v>
          </cell>
          <cell r="M39">
            <v>-1</v>
          </cell>
          <cell r="N39">
            <v>1.05</v>
          </cell>
          <cell r="O39">
            <v>0.86</v>
          </cell>
          <cell r="P39">
            <v>0.65</v>
          </cell>
        </row>
        <row r="40">
          <cell r="A40" t="str">
            <v>BELG_TRA_OT</v>
          </cell>
          <cell r="B40" t="str">
            <v>BELG</v>
          </cell>
          <cell r="C40" t="str">
            <v>WHOL</v>
          </cell>
          <cell r="D40" t="str">
            <v>TRA_OT</v>
          </cell>
          <cell r="E40">
            <v>0.08</v>
          </cell>
          <cell r="F40">
            <v>0.08</v>
          </cell>
          <cell r="G40">
            <v>0.08</v>
          </cell>
          <cell r="H40">
            <v>0.08</v>
          </cell>
          <cell r="I40">
            <v>0.08</v>
          </cell>
          <cell r="J40">
            <v>7.0000000000000007E-2</v>
          </cell>
          <cell r="K40">
            <v>0.05</v>
          </cell>
          <cell r="L40">
            <v>0.05</v>
          </cell>
          <cell r="M40">
            <v>0.16</v>
          </cell>
          <cell r="N40">
            <v>1.05</v>
          </cell>
          <cell r="O40">
            <v>0.86</v>
          </cell>
          <cell r="P40">
            <v>0.05</v>
          </cell>
        </row>
        <row r="41">
          <cell r="A41" t="str">
            <v>BELG_TRA_OT_LD2</v>
          </cell>
          <cell r="B41" t="str">
            <v>BELG</v>
          </cell>
          <cell r="C41" t="str">
            <v>WHOL</v>
          </cell>
          <cell r="D41" t="str">
            <v>TRA_OT_LD2</v>
          </cell>
          <cell r="E41">
            <v>-1</v>
          </cell>
          <cell r="F41">
            <v>-1</v>
          </cell>
          <cell r="G41">
            <v>-1</v>
          </cell>
          <cell r="H41">
            <v>-1</v>
          </cell>
          <cell r="I41">
            <v>-1</v>
          </cell>
          <cell r="J41">
            <v>-1</v>
          </cell>
          <cell r="K41">
            <v>-1</v>
          </cell>
          <cell r="L41">
            <v>-1</v>
          </cell>
          <cell r="M41">
            <v>-1</v>
          </cell>
          <cell r="N41">
            <v>-1</v>
          </cell>
          <cell r="O41">
            <v>0.2</v>
          </cell>
          <cell r="P41">
            <v>-1</v>
          </cell>
        </row>
        <row r="42">
          <cell r="A42" t="str">
            <v>BELG_TRA_OT_LB</v>
          </cell>
          <cell r="B42" t="str">
            <v>BELG</v>
          </cell>
          <cell r="C42" t="str">
            <v>WHOL</v>
          </cell>
          <cell r="D42" t="str">
            <v>TRA_OT_LB</v>
          </cell>
          <cell r="E42">
            <v>0.08</v>
          </cell>
          <cell r="F42">
            <v>0.08</v>
          </cell>
          <cell r="G42">
            <v>0.08</v>
          </cell>
          <cell r="H42">
            <v>0.08</v>
          </cell>
          <cell r="I42">
            <v>0.08</v>
          </cell>
          <cell r="J42">
            <v>7.0000000000000007E-2</v>
          </cell>
          <cell r="K42">
            <v>0.05</v>
          </cell>
          <cell r="L42">
            <v>0.05</v>
          </cell>
          <cell r="M42">
            <v>0.16</v>
          </cell>
          <cell r="N42">
            <v>1.05</v>
          </cell>
          <cell r="O42">
            <v>0.86</v>
          </cell>
          <cell r="P42">
            <v>0.05</v>
          </cell>
        </row>
        <row r="43">
          <cell r="A43" t="str">
            <v>BELG_TRA_OTS_M</v>
          </cell>
          <cell r="B43" t="str">
            <v>BELG</v>
          </cell>
          <cell r="C43" t="str">
            <v>WHOL</v>
          </cell>
          <cell r="D43" t="str">
            <v>TRA_OTS_M</v>
          </cell>
          <cell r="E43">
            <v>-1</v>
          </cell>
          <cell r="F43">
            <v>-1</v>
          </cell>
          <cell r="G43">
            <v>-1</v>
          </cell>
          <cell r="H43">
            <v>-1</v>
          </cell>
          <cell r="I43">
            <v>-1</v>
          </cell>
          <cell r="J43">
            <v>-1</v>
          </cell>
          <cell r="K43">
            <v>-1</v>
          </cell>
          <cell r="L43">
            <v>-1</v>
          </cell>
          <cell r="M43">
            <v>-1</v>
          </cell>
          <cell r="N43">
            <v>1.4</v>
          </cell>
          <cell r="O43">
            <v>-1</v>
          </cell>
          <cell r="P43">
            <v>-1</v>
          </cell>
        </row>
        <row r="44">
          <cell r="A44" t="str">
            <v>BELG_TRA_OTS_L</v>
          </cell>
          <cell r="B44" t="str">
            <v>BELG</v>
          </cell>
          <cell r="C44" t="str">
            <v>WHOL</v>
          </cell>
          <cell r="D44" t="str">
            <v>TRA_OTS_L</v>
          </cell>
          <cell r="E44">
            <v>-1</v>
          </cell>
          <cell r="F44">
            <v>-1</v>
          </cell>
          <cell r="G44">
            <v>-1</v>
          </cell>
          <cell r="H44">
            <v>-1</v>
          </cell>
          <cell r="I44">
            <v>-1</v>
          </cell>
          <cell r="J44">
            <v>-1</v>
          </cell>
          <cell r="K44">
            <v>-1</v>
          </cell>
          <cell r="L44">
            <v>-1</v>
          </cell>
          <cell r="M44">
            <v>1.4</v>
          </cell>
          <cell r="N44">
            <v>1.4</v>
          </cell>
          <cell r="O44">
            <v>-1</v>
          </cell>
          <cell r="P44">
            <v>-1</v>
          </cell>
        </row>
        <row r="45">
          <cell r="A45" t="str">
            <v>BELG_IN_BO</v>
          </cell>
          <cell r="B45" t="str">
            <v>BELG</v>
          </cell>
          <cell r="C45" t="str">
            <v>WHOL</v>
          </cell>
          <cell r="D45" t="str">
            <v>IN_BO</v>
          </cell>
          <cell r="E45">
            <v>0.2</v>
          </cell>
          <cell r="F45">
            <v>0.2</v>
          </cell>
          <cell r="G45">
            <v>0.23</v>
          </cell>
          <cell r="H45">
            <v>0.23</v>
          </cell>
          <cell r="I45">
            <v>0.23</v>
          </cell>
          <cell r="J45">
            <v>0.14000000000000001</v>
          </cell>
          <cell r="K45">
            <v>0.13</v>
          </cell>
          <cell r="L45">
            <v>0.13</v>
          </cell>
          <cell r="M45">
            <v>0.17</v>
          </cell>
          <cell r="N45">
            <v>0.08</v>
          </cell>
          <cell r="O45">
            <v>7.0000000000000007E-2</v>
          </cell>
          <cell r="P45">
            <v>7.0000000000000007E-2</v>
          </cell>
        </row>
        <row r="46">
          <cell r="A46" t="str">
            <v>BELG_IN_OC</v>
          </cell>
          <cell r="B46" t="str">
            <v>BELG</v>
          </cell>
          <cell r="C46" t="str">
            <v>WHOL</v>
          </cell>
          <cell r="D46" t="str">
            <v>IN_OC</v>
          </cell>
          <cell r="E46">
            <v>0.2</v>
          </cell>
          <cell r="F46">
            <v>0.2</v>
          </cell>
          <cell r="G46">
            <v>0.23</v>
          </cell>
          <cell r="H46">
            <v>0.23</v>
          </cell>
          <cell r="I46">
            <v>0.23</v>
          </cell>
          <cell r="J46">
            <v>0.03</v>
          </cell>
          <cell r="K46">
            <v>0.13</v>
          </cell>
          <cell r="L46">
            <v>0.13</v>
          </cell>
          <cell r="M46">
            <v>0.17</v>
          </cell>
          <cell r="N46">
            <v>0.08</v>
          </cell>
          <cell r="O46">
            <v>7.0000000000000007E-2</v>
          </cell>
          <cell r="P46">
            <v>7.0000000000000007E-2</v>
          </cell>
        </row>
        <row r="47">
          <cell r="A47" t="str">
            <v>DENM_CON_COMB</v>
          </cell>
          <cell r="B47" t="str">
            <v>DENM</v>
          </cell>
          <cell r="C47" t="str">
            <v>WHOL</v>
          </cell>
          <cell r="D47" t="str">
            <v>CON_COMB</v>
          </cell>
          <cell r="E47">
            <v>0.2</v>
          </cell>
          <cell r="F47">
            <v>0.2</v>
          </cell>
          <cell r="G47">
            <v>0.23</v>
          </cell>
          <cell r="H47">
            <v>0.23</v>
          </cell>
          <cell r="I47">
            <v>0.23</v>
          </cell>
          <cell r="J47">
            <v>0.14000000000000001</v>
          </cell>
          <cell r="K47">
            <v>0.13</v>
          </cell>
          <cell r="L47">
            <v>0.13</v>
          </cell>
          <cell r="M47">
            <v>0.17</v>
          </cell>
          <cell r="N47">
            <v>0.08</v>
          </cell>
          <cell r="O47">
            <v>7.0000000000000007E-2</v>
          </cell>
          <cell r="P47">
            <v>7.0000000000000007E-2</v>
          </cell>
        </row>
        <row r="48">
          <cell r="A48" t="str">
            <v>DENM_PP_EX_WB</v>
          </cell>
          <cell r="B48" t="str">
            <v>DENM</v>
          </cell>
          <cell r="C48" t="str">
            <v>WHOL</v>
          </cell>
          <cell r="D48" t="str">
            <v>PP_EX_WB</v>
          </cell>
          <cell r="E48">
            <v>-1</v>
          </cell>
          <cell r="F48">
            <v>-1</v>
          </cell>
          <cell r="G48">
            <v>0.42</v>
          </cell>
          <cell r="H48">
            <v>0.42</v>
          </cell>
          <cell r="I48">
            <v>0.42</v>
          </cell>
          <cell r="J48">
            <v>-1</v>
          </cell>
          <cell r="K48">
            <v>-1</v>
          </cell>
          <cell r="L48">
            <v>-1</v>
          </cell>
          <cell r="M48">
            <v>-1</v>
          </cell>
          <cell r="N48">
            <v>-1</v>
          </cell>
          <cell r="O48">
            <v>-1</v>
          </cell>
          <cell r="P48">
            <v>-1</v>
          </cell>
        </row>
        <row r="49">
          <cell r="A49" t="str">
            <v>DENM_PP_EX_OTH</v>
          </cell>
          <cell r="B49" t="str">
            <v>DENM</v>
          </cell>
          <cell r="C49" t="str">
            <v>WHOL</v>
          </cell>
          <cell r="D49" t="str">
            <v>PP_EX_OTH</v>
          </cell>
          <cell r="E49">
            <v>0.27</v>
          </cell>
          <cell r="F49">
            <v>0.27</v>
          </cell>
          <cell r="G49">
            <v>0.34</v>
          </cell>
          <cell r="H49">
            <v>0.34</v>
          </cell>
          <cell r="I49">
            <v>0.34</v>
          </cell>
          <cell r="J49">
            <v>0.14000000000000001</v>
          </cell>
          <cell r="K49">
            <v>0.13</v>
          </cell>
          <cell r="L49">
            <v>0.15</v>
          </cell>
          <cell r="M49">
            <v>0.2</v>
          </cell>
          <cell r="N49">
            <v>0.08</v>
          </cell>
          <cell r="O49">
            <v>7.0000000000000007E-2</v>
          </cell>
          <cell r="P49">
            <v>0.19</v>
          </cell>
        </row>
        <row r="50">
          <cell r="A50" t="str">
            <v>DENM_PP_NEW</v>
          </cell>
          <cell r="B50" t="str">
            <v>DENM</v>
          </cell>
          <cell r="C50" t="str">
            <v>WHOL</v>
          </cell>
          <cell r="D50" t="str">
            <v>PP_NEW</v>
          </cell>
          <cell r="E50">
            <v>0.1</v>
          </cell>
          <cell r="F50">
            <v>0.1</v>
          </cell>
          <cell r="G50">
            <v>0.15</v>
          </cell>
          <cell r="H50">
            <v>0.15</v>
          </cell>
          <cell r="I50">
            <v>0.15</v>
          </cell>
          <cell r="J50">
            <v>7.0000000000000007E-2</v>
          </cell>
          <cell r="K50">
            <v>0.13</v>
          </cell>
          <cell r="L50">
            <v>0.15</v>
          </cell>
          <cell r="M50">
            <v>0.1</v>
          </cell>
          <cell r="N50">
            <v>0.05</v>
          </cell>
          <cell r="O50">
            <v>7.0000000000000007E-2</v>
          </cell>
          <cell r="P50">
            <v>0.08</v>
          </cell>
        </row>
        <row r="51">
          <cell r="A51" t="str">
            <v>DENM_DOM</v>
          </cell>
          <cell r="B51" t="str">
            <v>DENM</v>
          </cell>
          <cell r="C51" t="str">
            <v>WHOL</v>
          </cell>
          <cell r="D51" t="str">
            <v>DOM</v>
          </cell>
          <cell r="E51">
            <v>7.0000000000000007E-2</v>
          </cell>
          <cell r="F51">
            <v>7.0000000000000007E-2</v>
          </cell>
          <cell r="G51">
            <v>0.08</v>
          </cell>
          <cell r="H51">
            <v>0.08</v>
          </cell>
          <cell r="I51">
            <v>0.08</v>
          </cell>
          <cell r="J51">
            <v>7.0000000000000007E-2</v>
          </cell>
          <cell r="K51">
            <v>0.05</v>
          </cell>
          <cell r="L51">
            <v>0.05</v>
          </cell>
          <cell r="M51">
            <v>0.16</v>
          </cell>
          <cell r="N51">
            <v>0.06</v>
          </cell>
          <cell r="O51">
            <v>0.06</v>
          </cell>
          <cell r="P51">
            <v>0.05</v>
          </cell>
        </row>
        <row r="52">
          <cell r="A52" t="str">
            <v>DENM_TRA_RD_LD2</v>
          </cell>
          <cell r="B52" t="str">
            <v>DENM</v>
          </cell>
          <cell r="C52" t="str">
            <v>WHOL</v>
          </cell>
          <cell r="D52" t="str">
            <v>TRA_RD_LD2</v>
          </cell>
          <cell r="E52">
            <v>-1</v>
          </cell>
          <cell r="F52">
            <v>-1</v>
          </cell>
          <cell r="G52">
            <v>-1</v>
          </cell>
          <cell r="H52">
            <v>-1</v>
          </cell>
          <cell r="I52">
            <v>-1</v>
          </cell>
          <cell r="J52">
            <v>-1</v>
          </cell>
          <cell r="K52">
            <v>-1</v>
          </cell>
          <cell r="L52">
            <v>-1</v>
          </cell>
          <cell r="M52">
            <v>-1</v>
          </cell>
          <cell r="N52">
            <v>-1</v>
          </cell>
          <cell r="O52">
            <v>0.2</v>
          </cell>
          <cell r="P52">
            <v>-1</v>
          </cell>
        </row>
        <row r="53">
          <cell r="A53" t="str">
            <v>DENM_TRA_RD_LD4</v>
          </cell>
          <cell r="B53" t="str">
            <v>DENM</v>
          </cell>
          <cell r="C53" t="str">
            <v>WHOL</v>
          </cell>
          <cell r="D53" t="str">
            <v>TRA_RD_LD4</v>
          </cell>
          <cell r="E53">
            <v>-1</v>
          </cell>
          <cell r="F53">
            <v>-1</v>
          </cell>
          <cell r="G53">
            <v>-1</v>
          </cell>
          <cell r="H53">
            <v>-1</v>
          </cell>
          <cell r="I53">
            <v>-1</v>
          </cell>
          <cell r="J53">
            <v>-1</v>
          </cell>
          <cell r="K53">
            <v>-1</v>
          </cell>
          <cell r="L53">
            <v>-1</v>
          </cell>
          <cell r="M53">
            <v>-1</v>
          </cell>
          <cell r="N53">
            <v>0.35</v>
          </cell>
          <cell r="O53">
            <v>0.9</v>
          </cell>
          <cell r="P53">
            <v>0.65</v>
          </cell>
        </row>
        <row r="54">
          <cell r="A54" t="str">
            <v>DENM_TRA_RD_HD</v>
          </cell>
          <cell r="B54" t="str">
            <v>DENM</v>
          </cell>
          <cell r="C54" t="str">
            <v>WHOL</v>
          </cell>
          <cell r="D54" t="str">
            <v>TRA_RD_HD</v>
          </cell>
          <cell r="E54">
            <v>-1</v>
          </cell>
          <cell r="F54">
            <v>-1</v>
          </cell>
          <cell r="G54">
            <v>-1</v>
          </cell>
          <cell r="H54">
            <v>-1</v>
          </cell>
          <cell r="I54">
            <v>-1</v>
          </cell>
          <cell r="J54">
            <v>-1</v>
          </cell>
          <cell r="K54">
            <v>-1</v>
          </cell>
          <cell r="L54">
            <v>-1</v>
          </cell>
          <cell r="M54">
            <v>-1</v>
          </cell>
          <cell r="N54">
            <v>1.17</v>
          </cell>
          <cell r="O54">
            <v>0.86</v>
          </cell>
          <cell r="P54">
            <v>0.65</v>
          </cell>
        </row>
        <row r="55">
          <cell r="A55" t="str">
            <v>DENM_TRA_OT</v>
          </cell>
          <cell r="B55" t="str">
            <v>DENM</v>
          </cell>
          <cell r="C55" t="str">
            <v>WHOL</v>
          </cell>
          <cell r="D55" t="str">
            <v>TRA_OT</v>
          </cell>
          <cell r="E55">
            <v>0.08</v>
          </cell>
          <cell r="F55">
            <v>0.08</v>
          </cell>
          <cell r="G55">
            <v>0.08</v>
          </cell>
          <cell r="H55">
            <v>0.08</v>
          </cell>
          <cell r="I55">
            <v>0.08</v>
          </cell>
          <cell r="J55">
            <v>7.0000000000000007E-2</v>
          </cell>
          <cell r="K55">
            <v>0.05</v>
          </cell>
          <cell r="L55">
            <v>0.05</v>
          </cell>
          <cell r="M55">
            <v>0.16</v>
          </cell>
          <cell r="N55">
            <v>1.24</v>
          </cell>
          <cell r="O55">
            <v>0.86</v>
          </cell>
          <cell r="P55">
            <v>0.05</v>
          </cell>
        </row>
        <row r="56">
          <cell r="A56" t="str">
            <v>DENM_TRA_OT_LD2</v>
          </cell>
          <cell r="B56" t="str">
            <v>DENM</v>
          </cell>
          <cell r="C56" t="str">
            <v>WHOL</v>
          </cell>
          <cell r="D56" t="str">
            <v>TRA_OT_LD2</v>
          </cell>
          <cell r="E56">
            <v>-1</v>
          </cell>
          <cell r="F56">
            <v>-1</v>
          </cell>
          <cell r="G56">
            <v>-1</v>
          </cell>
          <cell r="H56">
            <v>-1</v>
          </cell>
          <cell r="I56">
            <v>-1</v>
          </cell>
          <cell r="J56">
            <v>-1</v>
          </cell>
          <cell r="K56">
            <v>-1</v>
          </cell>
          <cell r="L56">
            <v>-1</v>
          </cell>
          <cell r="M56">
            <v>-1</v>
          </cell>
          <cell r="N56">
            <v>-1</v>
          </cell>
          <cell r="O56">
            <v>0.2</v>
          </cell>
          <cell r="P56">
            <v>-1</v>
          </cell>
        </row>
        <row r="57">
          <cell r="A57" t="str">
            <v>DENM_TRA_OT_LB</v>
          </cell>
          <cell r="B57" t="str">
            <v>DENM</v>
          </cell>
          <cell r="C57" t="str">
            <v>WHOL</v>
          </cell>
          <cell r="D57" t="str">
            <v>TRA_OT_LB</v>
          </cell>
          <cell r="E57">
            <v>0.08</v>
          </cell>
          <cell r="F57">
            <v>0.08</v>
          </cell>
          <cell r="G57">
            <v>0.08</v>
          </cell>
          <cell r="H57">
            <v>0.08</v>
          </cell>
          <cell r="I57">
            <v>0.08</v>
          </cell>
          <cell r="J57">
            <v>7.0000000000000007E-2</v>
          </cell>
          <cell r="K57">
            <v>0.05</v>
          </cell>
          <cell r="L57">
            <v>0.05</v>
          </cell>
          <cell r="M57">
            <v>0.16</v>
          </cell>
          <cell r="N57">
            <v>1.24</v>
          </cell>
          <cell r="O57">
            <v>0.86</v>
          </cell>
          <cell r="P57">
            <v>0.05</v>
          </cell>
        </row>
        <row r="58">
          <cell r="A58" t="str">
            <v>DENM_TRA_OTS_M</v>
          </cell>
          <cell r="B58" t="str">
            <v>DENM</v>
          </cell>
          <cell r="C58" t="str">
            <v>WHOL</v>
          </cell>
          <cell r="D58" t="str">
            <v>TRA_OTS_M</v>
          </cell>
          <cell r="E58">
            <v>-1</v>
          </cell>
          <cell r="F58">
            <v>-1</v>
          </cell>
          <cell r="G58">
            <v>-1</v>
          </cell>
          <cell r="H58">
            <v>-1</v>
          </cell>
          <cell r="I58">
            <v>-1</v>
          </cell>
          <cell r="J58">
            <v>-1</v>
          </cell>
          <cell r="K58">
            <v>-1</v>
          </cell>
          <cell r="L58">
            <v>-1</v>
          </cell>
          <cell r="M58">
            <v>-1</v>
          </cell>
          <cell r="N58">
            <v>1.4</v>
          </cell>
          <cell r="O58">
            <v>-1</v>
          </cell>
          <cell r="P58">
            <v>-1</v>
          </cell>
        </row>
        <row r="59">
          <cell r="A59" t="str">
            <v>DENM_TRA_OTS_L</v>
          </cell>
          <cell r="B59" t="str">
            <v>DENM</v>
          </cell>
          <cell r="C59" t="str">
            <v>WHOL</v>
          </cell>
          <cell r="D59" t="str">
            <v>TRA_OTS_L</v>
          </cell>
          <cell r="E59">
            <v>-1</v>
          </cell>
          <cell r="F59">
            <v>-1</v>
          </cell>
          <cell r="G59">
            <v>-1</v>
          </cell>
          <cell r="H59">
            <v>-1</v>
          </cell>
          <cell r="I59">
            <v>-1</v>
          </cell>
          <cell r="J59">
            <v>-1</v>
          </cell>
          <cell r="K59">
            <v>-1</v>
          </cell>
          <cell r="L59">
            <v>-1</v>
          </cell>
          <cell r="M59">
            <v>1.4</v>
          </cell>
          <cell r="N59">
            <v>1.4</v>
          </cell>
          <cell r="O59">
            <v>-1</v>
          </cell>
          <cell r="P59">
            <v>-1</v>
          </cell>
        </row>
        <row r="60">
          <cell r="A60" t="str">
            <v>DENM_IN_BO</v>
          </cell>
          <cell r="B60" t="str">
            <v>DENM</v>
          </cell>
          <cell r="C60" t="str">
            <v>WHOL</v>
          </cell>
          <cell r="D60" t="str">
            <v>IN_BO</v>
          </cell>
          <cell r="E60">
            <v>0.2</v>
          </cell>
          <cell r="F60">
            <v>0.2</v>
          </cell>
          <cell r="G60">
            <v>0.23</v>
          </cell>
          <cell r="H60">
            <v>0.23</v>
          </cell>
          <cell r="I60">
            <v>0.23</v>
          </cell>
          <cell r="J60">
            <v>0.14000000000000001</v>
          </cell>
          <cell r="K60">
            <v>0.13</v>
          </cell>
          <cell r="L60">
            <v>0.13</v>
          </cell>
          <cell r="M60">
            <v>0.17</v>
          </cell>
          <cell r="N60">
            <v>0.08</v>
          </cell>
          <cell r="O60">
            <v>7.0000000000000007E-2</v>
          </cell>
          <cell r="P60">
            <v>7.0000000000000007E-2</v>
          </cell>
        </row>
        <row r="61">
          <cell r="A61" t="str">
            <v>DENM_IN_OC</v>
          </cell>
          <cell r="B61" t="str">
            <v>DENM</v>
          </cell>
          <cell r="C61" t="str">
            <v>WHOL</v>
          </cell>
          <cell r="D61" t="str">
            <v>IN_OC</v>
          </cell>
          <cell r="E61">
            <v>0.2</v>
          </cell>
          <cell r="F61">
            <v>0.2</v>
          </cell>
          <cell r="G61">
            <v>0.23</v>
          </cell>
          <cell r="H61">
            <v>0.23</v>
          </cell>
          <cell r="I61">
            <v>0.23</v>
          </cell>
          <cell r="J61">
            <v>0.03</v>
          </cell>
          <cell r="K61">
            <v>0.13</v>
          </cell>
          <cell r="L61">
            <v>0.13</v>
          </cell>
          <cell r="M61">
            <v>0.17</v>
          </cell>
          <cell r="N61">
            <v>0.08</v>
          </cell>
          <cell r="O61">
            <v>7.0000000000000007E-2</v>
          </cell>
          <cell r="P61">
            <v>7.0000000000000007E-2</v>
          </cell>
        </row>
        <row r="62">
          <cell r="A62" t="str">
            <v>FINL_CON_COMB</v>
          </cell>
          <cell r="B62" t="str">
            <v>FINL</v>
          </cell>
          <cell r="C62" t="str">
            <v>WHOL</v>
          </cell>
          <cell r="D62" t="str">
            <v>CON_COMB</v>
          </cell>
          <cell r="E62">
            <v>0.2</v>
          </cell>
          <cell r="F62">
            <v>0.2</v>
          </cell>
          <cell r="G62">
            <v>0.23</v>
          </cell>
          <cell r="H62">
            <v>0.23</v>
          </cell>
          <cell r="I62">
            <v>0.23</v>
          </cell>
          <cell r="J62">
            <v>0.14000000000000001</v>
          </cell>
          <cell r="K62">
            <v>0.13</v>
          </cell>
          <cell r="L62">
            <v>0.13</v>
          </cell>
          <cell r="M62">
            <v>0.17</v>
          </cell>
          <cell r="N62">
            <v>0.08</v>
          </cell>
          <cell r="O62">
            <v>7.0000000000000007E-2</v>
          </cell>
          <cell r="P62">
            <v>7.0000000000000007E-2</v>
          </cell>
        </row>
        <row r="63">
          <cell r="A63" t="str">
            <v>FINL_PP_EX_WB</v>
          </cell>
          <cell r="B63" t="str">
            <v>FINL</v>
          </cell>
          <cell r="C63" t="str">
            <v>WHOL</v>
          </cell>
          <cell r="D63" t="str">
            <v>PP_EX_WB</v>
          </cell>
          <cell r="E63">
            <v>-1</v>
          </cell>
          <cell r="F63">
            <v>-1</v>
          </cell>
          <cell r="G63">
            <v>0.42</v>
          </cell>
          <cell r="H63">
            <v>0.42</v>
          </cell>
          <cell r="I63">
            <v>0.42</v>
          </cell>
          <cell r="J63">
            <v>-1</v>
          </cell>
          <cell r="K63">
            <v>-1</v>
          </cell>
          <cell r="L63">
            <v>-1</v>
          </cell>
          <cell r="M63">
            <v>-1</v>
          </cell>
          <cell r="N63">
            <v>-1</v>
          </cell>
          <cell r="O63">
            <v>-1</v>
          </cell>
          <cell r="P63">
            <v>-1</v>
          </cell>
        </row>
        <row r="64">
          <cell r="A64" t="str">
            <v>FINL_PP_EX_OTH</v>
          </cell>
          <cell r="B64" t="str">
            <v>FINL</v>
          </cell>
          <cell r="C64" t="str">
            <v>WHOL</v>
          </cell>
          <cell r="D64" t="str">
            <v>PP_EX_OTH</v>
          </cell>
          <cell r="E64">
            <v>0.25</v>
          </cell>
          <cell r="F64">
            <v>0.25</v>
          </cell>
          <cell r="G64">
            <v>0.28999999999999998</v>
          </cell>
          <cell r="H64">
            <v>0.28999999999999998</v>
          </cell>
          <cell r="I64">
            <v>0.28999999999999998</v>
          </cell>
          <cell r="J64">
            <v>0.14000000000000001</v>
          </cell>
          <cell r="K64">
            <v>0.13</v>
          </cell>
          <cell r="L64">
            <v>0.13</v>
          </cell>
          <cell r="M64">
            <v>0.2</v>
          </cell>
          <cell r="N64">
            <v>0.08</v>
          </cell>
          <cell r="O64">
            <v>7.0000000000000007E-2</v>
          </cell>
          <cell r="P64">
            <v>0.15</v>
          </cell>
        </row>
        <row r="65">
          <cell r="A65" t="str">
            <v>FINL_PP_NEW</v>
          </cell>
          <cell r="B65" t="str">
            <v>FINL</v>
          </cell>
          <cell r="C65" t="str">
            <v>WHOL</v>
          </cell>
          <cell r="D65" t="str">
            <v>PP_NEW</v>
          </cell>
          <cell r="E65">
            <v>0.1</v>
          </cell>
          <cell r="F65">
            <v>0.1</v>
          </cell>
          <cell r="G65">
            <v>0.15</v>
          </cell>
          <cell r="H65">
            <v>0.15</v>
          </cell>
          <cell r="I65">
            <v>0.15</v>
          </cell>
          <cell r="J65">
            <v>7.0000000000000007E-2</v>
          </cell>
          <cell r="K65">
            <v>7.0000000000000007E-2</v>
          </cell>
          <cell r="L65">
            <v>7.0000000000000007E-2</v>
          </cell>
          <cell r="M65">
            <v>0.1</v>
          </cell>
          <cell r="N65">
            <v>0.05</v>
          </cell>
          <cell r="O65">
            <v>7.0000000000000007E-2</v>
          </cell>
          <cell r="P65">
            <v>0.05</v>
          </cell>
        </row>
        <row r="66">
          <cell r="A66" t="str">
            <v>FINL_DOM</v>
          </cell>
          <cell r="B66" t="str">
            <v>FINL</v>
          </cell>
          <cell r="C66" t="str">
            <v>WHOL</v>
          </cell>
          <cell r="D66" t="str">
            <v>DOM</v>
          </cell>
          <cell r="E66">
            <v>7.0000000000000007E-2</v>
          </cell>
          <cell r="F66">
            <v>7.0000000000000007E-2</v>
          </cell>
          <cell r="G66">
            <v>0.08</v>
          </cell>
          <cell r="H66">
            <v>0.08</v>
          </cell>
          <cell r="I66">
            <v>0.08</v>
          </cell>
          <cell r="J66">
            <v>7.0000000000000007E-2</v>
          </cell>
          <cell r="K66">
            <v>0.05</v>
          </cell>
          <cell r="L66">
            <v>0.05</v>
          </cell>
          <cell r="M66">
            <v>0.16</v>
          </cell>
          <cell r="N66">
            <v>0.06</v>
          </cell>
          <cell r="O66">
            <v>0.06</v>
          </cell>
          <cell r="P66">
            <v>0.05</v>
          </cell>
        </row>
        <row r="67">
          <cell r="A67" t="str">
            <v>FINL_TRA_RD_LD2</v>
          </cell>
          <cell r="B67" t="str">
            <v>FINL</v>
          </cell>
          <cell r="C67" t="str">
            <v>WHOL</v>
          </cell>
          <cell r="D67" t="str">
            <v>TRA_RD_LD2</v>
          </cell>
          <cell r="E67">
            <v>-1</v>
          </cell>
          <cell r="F67">
            <v>-1</v>
          </cell>
          <cell r="G67">
            <v>-1</v>
          </cell>
          <cell r="H67">
            <v>-1</v>
          </cell>
          <cell r="I67">
            <v>-1</v>
          </cell>
          <cell r="J67">
            <v>-1</v>
          </cell>
          <cell r="K67">
            <v>-1</v>
          </cell>
          <cell r="L67">
            <v>-1</v>
          </cell>
          <cell r="M67">
            <v>-1</v>
          </cell>
          <cell r="N67">
            <v>-1</v>
          </cell>
          <cell r="O67">
            <v>0.2</v>
          </cell>
          <cell r="P67">
            <v>-1</v>
          </cell>
        </row>
        <row r="68">
          <cell r="A68" t="str">
            <v>FINL_TRA_RD_LD4</v>
          </cell>
          <cell r="B68" t="str">
            <v>FINL</v>
          </cell>
          <cell r="C68" t="str">
            <v>WHOL</v>
          </cell>
          <cell r="D68" t="str">
            <v>TRA_RD_LD4</v>
          </cell>
          <cell r="E68">
            <v>-1</v>
          </cell>
          <cell r="F68">
            <v>-1</v>
          </cell>
          <cell r="G68">
            <v>-1</v>
          </cell>
          <cell r="H68">
            <v>-1</v>
          </cell>
          <cell r="I68">
            <v>-1</v>
          </cell>
          <cell r="J68">
            <v>-1</v>
          </cell>
          <cell r="K68">
            <v>-1</v>
          </cell>
          <cell r="L68">
            <v>-1</v>
          </cell>
          <cell r="M68">
            <v>-1</v>
          </cell>
          <cell r="N68">
            <v>0.35</v>
          </cell>
          <cell r="O68">
            <v>0.9</v>
          </cell>
          <cell r="P68">
            <v>0.65</v>
          </cell>
        </row>
        <row r="69">
          <cell r="A69" t="str">
            <v>FINL_TRA_RD_HD</v>
          </cell>
          <cell r="B69" t="str">
            <v>FINL</v>
          </cell>
          <cell r="C69" t="str">
            <v>WHOL</v>
          </cell>
          <cell r="D69" t="str">
            <v>TRA_RD_HD</v>
          </cell>
          <cell r="E69">
            <v>-1</v>
          </cell>
          <cell r="F69">
            <v>-1</v>
          </cell>
          <cell r="G69">
            <v>-1</v>
          </cell>
          <cell r="H69">
            <v>-1</v>
          </cell>
          <cell r="I69">
            <v>-1</v>
          </cell>
          <cell r="J69">
            <v>-1</v>
          </cell>
          <cell r="K69">
            <v>-1</v>
          </cell>
          <cell r="L69">
            <v>-1</v>
          </cell>
          <cell r="M69">
            <v>-1</v>
          </cell>
          <cell r="N69">
            <v>1.03</v>
          </cell>
          <cell r="O69">
            <v>0.86</v>
          </cell>
          <cell r="P69">
            <v>0.65</v>
          </cell>
        </row>
        <row r="70">
          <cell r="A70" t="str">
            <v>FINL_TRA_OT</v>
          </cell>
          <cell r="B70" t="str">
            <v>FINL</v>
          </cell>
          <cell r="C70" t="str">
            <v>WHOL</v>
          </cell>
          <cell r="D70" t="str">
            <v>TRA_OT</v>
          </cell>
          <cell r="E70">
            <v>0.08</v>
          </cell>
          <cell r="F70">
            <v>0.08</v>
          </cell>
          <cell r="G70">
            <v>0.08</v>
          </cell>
          <cell r="H70">
            <v>0.08</v>
          </cell>
          <cell r="I70">
            <v>0.08</v>
          </cell>
          <cell r="J70">
            <v>7.0000000000000007E-2</v>
          </cell>
          <cell r="K70">
            <v>0.05</v>
          </cell>
          <cell r="L70">
            <v>0.05</v>
          </cell>
          <cell r="M70">
            <v>0.16</v>
          </cell>
          <cell r="N70">
            <v>1.4</v>
          </cell>
          <cell r="O70">
            <v>0.86</v>
          </cell>
          <cell r="P70">
            <v>0.05</v>
          </cell>
        </row>
        <row r="71">
          <cell r="A71" t="str">
            <v>FINL_TRA_OT_LD2</v>
          </cell>
          <cell r="B71" t="str">
            <v>FINL</v>
          </cell>
          <cell r="C71" t="str">
            <v>WHOL</v>
          </cell>
          <cell r="D71" t="str">
            <v>TRA_OT_LD2</v>
          </cell>
          <cell r="E71">
            <v>-1</v>
          </cell>
          <cell r="F71">
            <v>-1</v>
          </cell>
          <cell r="G71">
            <v>-1</v>
          </cell>
          <cell r="H71">
            <v>-1</v>
          </cell>
          <cell r="I71">
            <v>-1</v>
          </cell>
          <cell r="J71">
            <v>-1</v>
          </cell>
          <cell r="K71">
            <v>-1</v>
          </cell>
          <cell r="L71">
            <v>-1</v>
          </cell>
          <cell r="M71">
            <v>-1</v>
          </cell>
          <cell r="N71">
            <v>-1</v>
          </cell>
          <cell r="O71">
            <v>0.2</v>
          </cell>
          <cell r="P71">
            <v>-1</v>
          </cell>
        </row>
        <row r="72">
          <cell r="A72" t="str">
            <v>FINL_TRA_OT_LB</v>
          </cell>
          <cell r="B72" t="str">
            <v>FINL</v>
          </cell>
          <cell r="C72" t="str">
            <v>WHOL</v>
          </cell>
          <cell r="D72" t="str">
            <v>TRA_OT_LB</v>
          </cell>
          <cell r="E72">
            <v>0.08</v>
          </cell>
          <cell r="F72">
            <v>0.08</v>
          </cell>
          <cell r="G72">
            <v>0.08</v>
          </cell>
          <cell r="H72">
            <v>0.08</v>
          </cell>
          <cell r="I72">
            <v>0.08</v>
          </cell>
          <cell r="J72">
            <v>7.0000000000000007E-2</v>
          </cell>
          <cell r="K72">
            <v>0.05</v>
          </cell>
          <cell r="L72">
            <v>0.05</v>
          </cell>
          <cell r="M72">
            <v>0.16</v>
          </cell>
          <cell r="N72">
            <v>1.4</v>
          </cell>
          <cell r="O72">
            <v>0.86</v>
          </cell>
          <cell r="P72">
            <v>0.05</v>
          </cell>
        </row>
        <row r="73">
          <cell r="A73" t="str">
            <v>FINL_TRA_OTS_M</v>
          </cell>
          <cell r="B73" t="str">
            <v>FINL</v>
          </cell>
          <cell r="C73" t="str">
            <v>WHOL</v>
          </cell>
          <cell r="D73" t="str">
            <v>TRA_OTS_M</v>
          </cell>
          <cell r="E73">
            <v>-1</v>
          </cell>
          <cell r="F73">
            <v>-1</v>
          </cell>
          <cell r="G73">
            <v>-1</v>
          </cell>
          <cell r="H73">
            <v>-1</v>
          </cell>
          <cell r="I73">
            <v>-1</v>
          </cell>
          <cell r="J73">
            <v>-1</v>
          </cell>
          <cell r="K73">
            <v>-1</v>
          </cell>
          <cell r="L73">
            <v>-1</v>
          </cell>
          <cell r="M73">
            <v>-1</v>
          </cell>
          <cell r="N73">
            <v>1.4</v>
          </cell>
          <cell r="O73">
            <v>-1</v>
          </cell>
          <cell r="P73">
            <v>-1</v>
          </cell>
        </row>
        <row r="74">
          <cell r="A74" t="str">
            <v>FINL_TRA_OTS_L</v>
          </cell>
          <cell r="B74" t="str">
            <v>FINL</v>
          </cell>
          <cell r="C74" t="str">
            <v>WHOL</v>
          </cell>
          <cell r="D74" t="str">
            <v>TRA_OTS_L</v>
          </cell>
          <cell r="E74">
            <v>-1</v>
          </cell>
          <cell r="F74">
            <v>-1</v>
          </cell>
          <cell r="G74">
            <v>-1</v>
          </cell>
          <cell r="H74">
            <v>-1</v>
          </cell>
          <cell r="I74">
            <v>-1</v>
          </cell>
          <cell r="J74">
            <v>-1</v>
          </cell>
          <cell r="K74">
            <v>-1</v>
          </cell>
          <cell r="L74">
            <v>-1</v>
          </cell>
          <cell r="M74">
            <v>1.4</v>
          </cell>
          <cell r="N74">
            <v>1.4</v>
          </cell>
          <cell r="O74">
            <v>-1</v>
          </cell>
          <cell r="P74">
            <v>-1</v>
          </cell>
        </row>
        <row r="75">
          <cell r="A75" t="str">
            <v>FINL_IN_BO</v>
          </cell>
          <cell r="B75" t="str">
            <v>FINL</v>
          </cell>
          <cell r="C75" t="str">
            <v>WHOL</v>
          </cell>
          <cell r="D75" t="str">
            <v>IN_BO</v>
          </cell>
          <cell r="E75">
            <v>0.19</v>
          </cell>
          <cell r="F75">
            <v>0.19</v>
          </cell>
          <cell r="G75">
            <v>0.22</v>
          </cell>
          <cell r="H75">
            <v>0.22</v>
          </cell>
          <cell r="I75">
            <v>0.22</v>
          </cell>
          <cell r="J75">
            <v>0.14000000000000001</v>
          </cell>
          <cell r="K75">
            <v>0.13</v>
          </cell>
          <cell r="L75">
            <v>0.13</v>
          </cell>
          <cell r="M75">
            <v>0.17</v>
          </cell>
          <cell r="N75">
            <v>0.08</v>
          </cell>
          <cell r="O75">
            <v>7.0000000000000007E-2</v>
          </cell>
          <cell r="P75">
            <v>7.0000000000000007E-2</v>
          </cell>
        </row>
        <row r="76">
          <cell r="A76" t="str">
            <v>FINL_IN_OC</v>
          </cell>
          <cell r="B76" t="str">
            <v>FINL</v>
          </cell>
          <cell r="C76" t="str">
            <v>WHOL</v>
          </cell>
          <cell r="D76" t="str">
            <v>IN_OC</v>
          </cell>
          <cell r="E76">
            <v>0.19</v>
          </cell>
          <cell r="F76">
            <v>0.19</v>
          </cell>
          <cell r="G76">
            <v>0.22</v>
          </cell>
          <cell r="H76">
            <v>0.22</v>
          </cell>
          <cell r="I76">
            <v>0.22</v>
          </cell>
          <cell r="J76">
            <v>0.03</v>
          </cell>
          <cell r="K76">
            <v>0.13</v>
          </cell>
          <cell r="L76">
            <v>0.13</v>
          </cell>
          <cell r="M76">
            <v>0.17</v>
          </cell>
          <cell r="N76">
            <v>0.08</v>
          </cell>
          <cell r="O76">
            <v>7.0000000000000007E-2</v>
          </cell>
          <cell r="P76">
            <v>7.0000000000000007E-2</v>
          </cell>
        </row>
        <row r="77">
          <cell r="A77" t="str">
            <v>FRAN_CON_COMB</v>
          </cell>
          <cell r="B77" t="str">
            <v>FRAN</v>
          </cell>
          <cell r="C77" t="str">
            <v>WHOL</v>
          </cell>
          <cell r="D77" t="str">
            <v>CON_COMB</v>
          </cell>
          <cell r="E77">
            <v>0.2</v>
          </cell>
          <cell r="F77">
            <v>0.2</v>
          </cell>
          <cell r="G77">
            <v>0.23</v>
          </cell>
          <cell r="H77">
            <v>0.23</v>
          </cell>
          <cell r="I77">
            <v>0.23</v>
          </cell>
          <cell r="J77">
            <v>0.14000000000000001</v>
          </cell>
          <cell r="K77">
            <v>0.13</v>
          </cell>
          <cell r="L77">
            <v>0.13</v>
          </cell>
          <cell r="M77">
            <v>0.17</v>
          </cell>
          <cell r="N77">
            <v>0.08</v>
          </cell>
          <cell r="O77">
            <v>7.0000000000000007E-2</v>
          </cell>
          <cell r="P77">
            <v>7.0000000000000007E-2</v>
          </cell>
        </row>
        <row r="78">
          <cell r="A78" t="str">
            <v>FRAN_PP_EX_WB</v>
          </cell>
          <cell r="B78" t="str">
            <v>FRAN</v>
          </cell>
          <cell r="C78" t="str">
            <v>WHOL</v>
          </cell>
          <cell r="D78" t="str">
            <v>PP_EX_WB</v>
          </cell>
          <cell r="E78">
            <v>-1</v>
          </cell>
          <cell r="F78">
            <v>-1</v>
          </cell>
          <cell r="G78">
            <v>0.42</v>
          </cell>
          <cell r="H78">
            <v>0.42</v>
          </cell>
          <cell r="I78">
            <v>0.42</v>
          </cell>
          <cell r="J78">
            <v>-1</v>
          </cell>
          <cell r="K78">
            <v>-1</v>
          </cell>
          <cell r="L78">
            <v>-1</v>
          </cell>
          <cell r="M78">
            <v>-1</v>
          </cell>
          <cell r="N78">
            <v>-1</v>
          </cell>
          <cell r="O78">
            <v>-1</v>
          </cell>
          <cell r="P78">
            <v>-1</v>
          </cell>
        </row>
        <row r="79">
          <cell r="A79" t="str">
            <v>FRAN_PP_EX_OTH</v>
          </cell>
          <cell r="B79" t="str">
            <v>FRAN</v>
          </cell>
          <cell r="C79" t="str">
            <v>WHOL</v>
          </cell>
          <cell r="D79" t="str">
            <v>PP_EX_OTH</v>
          </cell>
          <cell r="E79">
            <v>0.25</v>
          </cell>
          <cell r="F79">
            <v>0.25</v>
          </cell>
          <cell r="G79">
            <v>0.26</v>
          </cell>
          <cell r="H79">
            <v>0.26</v>
          </cell>
          <cell r="I79">
            <v>0.26</v>
          </cell>
          <cell r="J79">
            <v>0.14000000000000001</v>
          </cell>
          <cell r="K79">
            <v>0.13</v>
          </cell>
          <cell r="L79">
            <v>0.13</v>
          </cell>
          <cell r="M79">
            <v>0.23</v>
          </cell>
          <cell r="N79">
            <v>0.08</v>
          </cell>
          <cell r="O79">
            <v>7.0000000000000007E-2</v>
          </cell>
          <cell r="P79">
            <v>0.08</v>
          </cell>
        </row>
        <row r="80">
          <cell r="A80" t="str">
            <v>FRAN_PP_NEW</v>
          </cell>
          <cell r="B80" t="str">
            <v>FRAN</v>
          </cell>
          <cell r="C80" t="str">
            <v>WHOL</v>
          </cell>
          <cell r="D80" t="str">
            <v>PP_NEW</v>
          </cell>
          <cell r="E80">
            <v>0.1</v>
          </cell>
          <cell r="F80">
            <v>0.1</v>
          </cell>
          <cell r="G80">
            <v>0.15</v>
          </cell>
          <cell r="H80">
            <v>0.15</v>
          </cell>
          <cell r="I80">
            <v>0.15</v>
          </cell>
          <cell r="J80">
            <v>7.0000000000000007E-2</v>
          </cell>
          <cell r="K80">
            <v>7.0000000000000007E-2</v>
          </cell>
          <cell r="L80">
            <v>7.0000000000000007E-2</v>
          </cell>
          <cell r="M80">
            <v>0.1</v>
          </cell>
          <cell r="N80">
            <v>0.05</v>
          </cell>
          <cell r="O80">
            <v>0.06</v>
          </cell>
          <cell r="P80">
            <v>0.05</v>
          </cell>
        </row>
        <row r="81">
          <cell r="A81" t="str">
            <v>FRAN_DOM</v>
          </cell>
          <cell r="B81" t="str">
            <v>FRAN</v>
          </cell>
          <cell r="C81" t="str">
            <v>WHOL</v>
          </cell>
          <cell r="D81" t="str">
            <v>DOM</v>
          </cell>
          <cell r="E81">
            <v>7.0000000000000007E-2</v>
          </cell>
          <cell r="F81">
            <v>7.0000000000000007E-2</v>
          </cell>
          <cell r="G81">
            <v>0.09</v>
          </cell>
          <cell r="H81">
            <v>0.09</v>
          </cell>
          <cell r="I81">
            <v>0.09</v>
          </cell>
          <cell r="J81">
            <v>7.0000000000000007E-2</v>
          </cell>
          <cell r="K81">
            <v>0.05</v>
          </cell>
          <cell r="L81">
            <v>0.05</v>
          </cell>
          <cell r="M81">
            <v>0.17</v>
          </cell>
          <cell r="N81">
            <v>7.0000000000000007E-2</v>
          </cell>
          <cell r="O81">
            <v>0.06</v>
          </cell>
          <cell r="P81">
            <v>0.05</v>
          </cell>
        </row>
        <row r="82">
          <cell r="A82" t="str">
            <v>FRAN_TRA_RD_LD2</v>
          </cell>
          <cell r="B82" t="str">
            <v>FRAN</v>
          </cell>
          <cell r="C82" t="str">
            <v>WHOL</v>
          </cell>
          <cell r="D82" t="str">
            <v>TRA_RD_LD2</v>
          </cell>
          <cell r="E82">
            <v>-1</v>
          </cell>
          <cell r="F82">
            <v>-1</v>
          </cell>
          <cell r="G82">
            <v>-1</v>
          </cell>
          <cell r="H82">
            <v>-1</v>
          </cell>
          <cell r="I82">
            <v>-1</v>
          </cell>
          <cell r="J82">
            <v>-1</v>
          </cell>
          <cell r="K82">
            <v>-1</v>
          </cell>
          <cell r="L82">
            <v>-1</v>
          </cell>
          <cell r="M82">
            <v>-1</v>
          </cell>
          <cell r="N82">
            <v>-1</v>
          </cell>
          <cell r="O82">
            <v>0.2</v>
          </cell>
          <cell r="P82">
            <v>-1</v>
          </cell>
        </row>
        <row r="83">
          <cell r="A83" t="str">
            <v>FRAN_TRA_RD_LD4</v>
          </cell>
          <cell r="B83" t="str">
            <v>FRAN</v>
          </cell>
          <cell r="C83" t="str">
            <v>WHOL</v>
          </cell>
          <cell r="D83" t="str">
            <v>TRA_RD_LD4</v>
          </cell>
          <cell r="E83">
            <v>-1</v>
          </cell>
          <cell r="F83">
            <v>-1</v>
          </cell>
          <cell r="G83">
            <v>-1</v>
          </cell>
          <cell r="H83">
            <v>-1</v>
          </cell>
          <cell r="I83">
            <v>-1</v>
          </cell>
          <cell r="J83">
            <v>-1</v>
          </cell>
          <cell r="K83">
            <v>-1</v>
          </cell>
          <cell r="L83">
            <v>-1</v>
          </cell>
          <cell r="M83">
            <v>-1</v>
          </cell>
          <cell r="N83">
            <v>0.27</v>
          </cell>
          <cell r="O83">
            <v>0.79</v>
          </cell>
          <cell r="P83">
            <v>0.65</v>
          </cell>
        </row>
        <row r="84">
          <cell r="A84" t="str">
            <v>FRAN_TRA_RD_HD</v>
          </cell>
          <cell r="B84" t="str">
            <v>FRAN</v>
          </cell>
          <cell r="C84" t="str">
            <v>WHOL</v>
          </cell>
          <cell r="D84" t="str">
            <v>TRA_RD_HD</v>
          </cell>
          <cell r="E84">
            <v>-1</v>
          </cell>
          <cell r="F84">
            <v>-1</v>
          </cell>
          <cell r="G84">
            <v>-1</v>
          </cell>
          <cell r="H84">
            <v>-1</v>
          </cell>
          <cell r="I84">
            <v>-1</v>
          </cell>
          <cell r="J84">
            <v>-1</v>
          </cell>
          <cell r="K84">
            <v>-1</v>
          </cell>
          <cell r="L84">
            <v>-1</v>
          </cell>
          <cell r="M84">
            <v>-1</v>
          </cell>
          <cell r="N84">
            <v>1.1599999999999999</v>
          </cell>
          <cell r="O84">
            <v>0.79</v>
          </cell>
          <cell r="P84">
            <v>0.65</v>
          </cell>
        </row>
        <row r="85">
          <cell r="A85" t="str">
            <v>FRAN_TRA_OT</v>
          </cell>
          <cell r="B85" t="str">
            <v>FRAN</v>
          </cell>
          <cell r="C85" t="str">
            <v>WHOL</v>
          </cell>
          <cell r="D85" t="str">
            <v>TRA_OT</v>
          </cell>
          <cell r="E85">
            <v>0.08</v>
          </cell>
          <cell r="F85">
            <v>0.08</v>
          </cell>
          <cell r="G85">
            <v>0.08</v>
          </cell>
          <cell r="H85">
            <v>0.08</v>
          </cell>
          <cell r="I85">
            <v>0.08</v>
          </cell>
          <cell r="J85">
            <v>7.0000000000000007E-2</v>
          </cell>
          <cell r="K85">
            <v>0.05</v>
          </cell>
          <cell r="L85">
            <v>0.05</v>
          </cell>
          <cell r="M85">
            <v>0.16</v>
          </cell>
          <cell r="N85">
            <v>1.6</v>
          </cell>
          <cell r="O85">
            <v>0.85</v>
          </cell>
          <cell r="P85">
            <v>0.05</v>
          </cell>
        </row>
        <row r="86">
          <cell r="A86" t="str">
            <v>FRAN_TRA_OT_LD2</v>
          </cell>
          <cell r="B86" t="str">
            <v>FRAN</v>
          </cell>
          <cell r="C86" t="str">
            <v>WHOL</v>
          </cell>
          <cell r="D86" t="str">
            <v>TRA_OT_LD2</v>
          </cell>
          <cell r="E86">
            <v>-1</v>
          </cell>
          <cell r="F86">
            <v>-1</v>
          </cell>
          <cell r="G86">
            <v>-1</v>
          </cell>
          <cell r="H86">
            <v>-1</v>
          </cell>
          <cell r="I86">
            <v>-1</v>
          </cell>
          <cell r="J86">
            <v>-1</v>
          </cell>
          <cell r="K86">
            <v>-1</v>
          </cell>
          <cell r="L86">
            <v>-1</v>
          </cell>
          <cell r="M86">
            <v>-1</v>
          </cell>
          <cell r="N86">
            <v>-1</v>
          </cell>
          <cell r="O86">
            <v>0.2</v>
          </cell>
          <cell r="P86">
            <v>-1</v>
          </cell>
        </row>
        <row r="87">
          <cell r="A87" t="str">
            <v>FRAN_TRA_OT_LB</v>
          </cell>
          <cell r="B87" t="str">
            <v>FRAN</v>
          </cell>
          <cell r="C87" t="str">
            <v>WHOL</v>
          </cell>
          <cell r="D87" t="str">
            <v>TRA_OT_LB</v>
          </cell>
          <cell r="E87">
            <v>0.08</v>
          </cell>
          <cell r="F87">
            <v>0.08</v>
          </cell>
          <cell r="G87">
            <v>0.08</v>
          </cell>
          <cell r="H87">
            <v>0.08</v>
          </cell>
          <cell r="I87">
            <v>0.08</v>
          </cell>
          <cell r="J87">
            <v>7.0000000000000007E-2</v>
          </cell>
          <cell r="K87">
            <v>0.05</v>
          </cell>
          <cell r="L87">
            <v>0.05</v>
          </cell>
          <cell r="M87">
            <v>0.16</v>
          </cell>
          <cell r="N87">
            <v>1.6</v>
          </cell>
          <cell r="O87">
            <v>0.85</v>
          </cell>
          <cell r="P87">
            <v>0.05</v>
          </cell>
        </row>
        <row r="88">
          <cell r="A88" t="str">
            <v>FRAN_TRA_OTS_M</v>
          </cell>
          <cell r="B88" t="str">
            <v>FRAN</v>
          </cell>
          <cell r="C88" t="str">
            <v>WHOL</v>
          </cell>
          <cell r="D88" t="str">
            <v>TRA_OTS_M</v>
          </cell>
          <cell r="E88">
            <v>-1</v>
          </cell>
          <cell r="F88">
            <v>-1</v>
          </cell>
          <cell r="G88">
            <v>-1</v>
          </cell>
          <cell r="H88">
            <v>-1</v>
          </cell>
          <cell r="I88">
            <v>-1</v>
          </cell>
          <cell r="J88">
            <v>-1</v>
          </cell>
          <cell r="K88">
            <v>-1</v>
          </cell>
          <cell r="L88">
            <v>-1</v>
          </cell>
          <cell r="M88">
            <v>-1</v>
          </cell>
          <cell r="N88">
            <v>1.48</v>
          </cell>
          <cell r="O88">
            <v>-1</v>
          </cell>
          <cell r="P88">
            <v>-1</v>
          </cell>
        </row>
        <row r="89">
          <cell r="A89" t="str">
            <v>FRAN_TRA_OTS_L</v>
          </cell>
          <cell r="B89" t="str">
            <v>FRAN</v>
          </cell>
          <cell r="C89" t="str">
            <v>WHOL</v>
          </cell>
          <cell r="D89" t="str">
            <v>TRA_OTS_L</v>
          </cell>
          <cell r="E89">
            <v>-1</v>
          </cell>
          <cell r="F89">
            <v>-1</v>
          </cell>
          <cell r="G89">
            <v>-1</v>
          </cell>
          <cell r="H89">
            <v>-1</v>
          </cell>
          <cell r="I89">
            <v>-1</v>
          </cell>
          <cell r="J89">
            <v>-1</v>
          </cell>
          <cell r="K89">
            <v>-1</v>
          </cell>
          <cell r="L89">
            <v>-1</v>
          </cell>
          <cell r="M89">
            <v>1.4</v>
          </cell>
          <cell r="N89">
            <v>1.48</v>
          </cell>
          <cell r="O89">
            <v>-1</v>
          </cell>
          <cell r="P89">
            <v>-1</v>
          </cell>
        </row>
        <row r="90">
          <cell r="A90" t="str">
            <v>FRAN_IN_BO</v>
          </cell>
          <cell r="B90" t="str">
            <v>FRAN</v>
          </cell>
          <cell r="C90" t="str">
            <v>WHOL</v>
          </cell>
          <cell r="D90" t="str">
            <v>IN_BO</v>
          </cell>
          <cell r="E90">
            <v>0.17</v>
          </cell>
          <cell r="F90">
            <v>0.17</v>
          </cell>
          <cell r="G90">
            <v>0.19</v>
          </cell>
          <cell r="H90">
            <v>0.19</v>
          </cell>
          <cell r="I90">
            <v>0.19</v>
          </cell>
          <cell r="J90">
            <v>0.14000000000000001</v>
          </cell>
          <cell r="K90">
            <v>0.19</v>
          </cell>
          <cell r="L90">
            <v>0.19</v>
          </cell>
          <cell r="M90">
            <v>0.17</v>
          </cell>
          <cell r="N90">
            <v>0.1</v>
          </cell>
          <cell r="O90">
            <v>7.0000000000000007E-2</v>
          </cell>
          <cell r="P90">
            <v>7.0000000000000007E-2</v>
          </cell>
        </row>
        <row r="91">
          <cell r="A91" t="str">
            <v>FRAN_IN_OC</v>
          </cell>
          <cell r="B91" t="str">
            <v>FRAN</v>
          </cell>
          <cell r="C91" t="str">
            <v>WHOL</v>
          </cell>
          <cell r="D91" t="str">
            <v>IN_OC</v>
          </cell>
          <cell r="E91">
            <v>0.2</v>
          </cell>
          <cell r="F91">
            <v>0.2</v>
          </cell>
          <cell r="G91">
            <v>0.23</v>
          </cell>
          <cell r="H91">
            <v>0.23</v>
          </cell>
          <cell r="I91">
            <v>0.23</v>
          </cell>
          <cell r="J91">
            <v>0.03</v>
          </cell>
          <cell r="K91">
            <v>0.19</v>
          </cell>
          <cell r="L91">
            <v>0.19</v>
          </cell>
          <cell r="M91">
            <v>0.17</v>
          </cell>
          <cell r="N91">
            <v>0.1</v>
          </cell>
          <cell r="O91">
            <v>7.0000000000000007E-2</v>
          </cell>
          <cell r="P91">
            <v>7.0000000000000007E-2</v>
          </cell>
        </row>
        <row r="92">
          <cell r="A92" t="str">
            <v>GERM_CON_COMB</v>
          </cell>
          <cell r="B92" t="str">
            <v>GERM</v>
          </cell>
          <cell r="C92" t="str">
            <v>OLDL</v>
          </cell>
          <cell r="D92" t="str">
            <v>CON_COMB</v>
          </cell>
          <cell r="E92">
            <v>0.2</v>
          </cell>
          <cell r="F92">
            <v>0.2</v>
          </cell>
          <cell r="G92">
            <v>0.23</v>
          </cell>
          <cell r="H92">
            <v>0.23</v>
          </cell>
          <cell r="I92">
            <v>0.23</v>
          </cell>
          <cell r="J92">
            <v>0.14000000000000001</v>
          </cell>
          <cell r="K92">
            <v>0.13</v>
          </cell>
          <cell r="L92">
            <v>0.13</v>
          </cell>
          <cell r="M92">
            <v>0.17</v>
          </cell>
          <cell r="N92">
            <v>0.08</v>
          </cell>
          <cell r="O92">
            <v>7.0000000000000007E-2</v>
          </cell>
          <cell r="P92">
            <v>7.0000000000000007E-2</v>
          </cell>
        </row>
        <row r="93">
          <cell r="A93" t="str">
            <v>GERM_PP_EX_WB</v>
          </cell>
          <cell r="B93" t="str">
            <v>GERM</v>
          </cell>
          <cell r="C93" t="str">
            <v>OLDL</v>
          </cell>
          <cell r="D93" t="str">
            <v>PP_EX_WB</v>
          </cell>
          <cell r="E93">
            <v>-1</v>
          </cell>
          <cell r="F93">
            <v>-1</v>
          </cell>
          <cell r="G93">
            <v>0.42</v>
          </cell>
          <cell r="H93">
            <v>0.42</v>
          </cell>
          <cell r="I93">
            <v>0.42</v>
          </cell>
          <cell r="J93">
            <v>-1</v>
          </cell>
          <cell r="K93">
            <v>-1</v>
          </cell>
          <cell r="L93">
            <v>-1</v>
          </cell>
          <cell r="M93">
            <v>-1</v>
          </cell>
          <cell r="N93">
            <v>-1</v>
          </cell>
          <cell r="O93">
            <v>-1</v>
          </cell>
          <cell r="P93">
            <v>-1</v>
          </cell>
        </row>
        <row r="94">
          <cell r="A94" t="str">
            <v>GERM_PP_EX_OTH</v>
          </cell>
          <cell r="B94" t="str">
            <v>GERM</v>
          </cell>
          <cell r="C94" t="str">
            <v>OLDL</v>
          </cell>
          <cell r="D94" t="str">
            <v>PP_EX_OTH</v>
          </cell>
          <cell r="E94">
            <v>0.27</v>
          </cell>
          <cell r="F94">
            <v>0.27</v>
          </cell>
          <cell r="G94">
            <v>0.31</v>
          </cell>
          <cell r="H94">
            <v>0.31</v>
          </cell>
          <cell r="I94">
            <v>0.31</v>
          </cell>
          <cell r="J94">
            <v>0.14000000000000001</v>
          </cell>
          <cell r="K94">
            <v>0.13</v>
          </cell>
          <cell r="L94">
            <v>0.13</v>
          </cell>
          <cell r="M94">
            <v>0.2</v>
          </cell>
          <cell r="N94">
            <v>0.08</v>
          </cell>
          <cell r="O94">
            <v>7.0000000000000007E-2</v>
          </cell>
          <cell r="P94">
            <v>0.15</v>
          </cell>
        </row>
        <row r="95">
          <cell r="A95" t="str">
            <v>GERM_PP_NEW</v>
          </cell>
          <cell r="B95" t="str">
            <v>GERM</v>
          </cell>
          <cell r="C95" t="str">
            <v>OLDL</v>
          </cell>
          <cell r="D95" t="str">
            <v>PP_NEW</v>
          </cell>
          <cell r="E95">
            <v>0.1</v>
          </cell>
          <cell r="F95">
            <v>0.1</v>
          </cell>
          <cell r="G95">
            <v>0.15</v>
          </cell>
          <cell r="H95">
            <v>0.15</v>
          </cell>
          <cell r="I95">
            <v>0.15</v>
          </cell>
          <cell r="J95">
            <v>7.0000000000000007E-2</v>
          </cell>
          <cell r="K95">
            <v>7.0000000000000007E-2</v>
          </cell>
          <cell r="L95">
            <v>7.0000000000000007E-2</v>
          </cell>
          <cell r="M95">
            <v>0.1</v>
          </cell>
          <cell r="N95">
            <v>0.05</v>
          </cell>
          <cell r="O95">
            <v>7.0000000000000007E-2</v>
          </cell>
          <cell r="P95">
            <v>0.05</v>
          </cell>
        </row>
        <row r="96">
          <cell r="A96" t="str">
            <v>GERM_DOM</v>
          </cell>
          <cell r="B96" t="str">
            <v>GERM</v>
          </cell>
          <cell r="C96" t="str">
            <v>OLDL</v>
          </cell>
          <cell r="D96" t="str">
            <v>DOM</v>
          </cell>
          <cell r="E96">
            <v>7.0000000000000007E-2</v>
          </cell>
          <cell r="F96">
            <v>7.0000000000000007E-2</v>
          </cell>
          <cell r="G96">
            <v>0.08</v>
          </cell>
          <cell r="H96">
            <v>0.08</v>
          </cell>
          <cell r="I96">
            <v>0.08</v>
          </cell>
          <cell r="J96">
            <v>7.0000000000000007E-2</v>
          </cell>
          <cell r="K96">
            <v>0.08</v>
          </cell>
          <cell r="L96">
            <v>0.05</v>
          </cell>
          <cell r="M96">
            <v>0.16</v>
          </cell>
          <cell r="N96">
            <v>0.06</v>
          </cell>
          <cell r="O96">
            <v>0.06</v>
          </cell>
          <cell r="P96">
            <v>0.05</v>
          </cell>
        </row>
        <row r="97">
          <cell r="A97" t="str">
            <v>GERM_TRA_RD_LD2</v>
          </cell>
          <cell r="B97" t="str">
            <v>GERM</v>
          </cell>
          <cell r="C97" t="str">
            <v>OLDL</v>
          </cell>
          <cell r="D97" t="str">
            <v>TRA_RD_LD2</v>
          </cell>
          <cell r="E97">
            <v>-1</v>
          </cell>
          <cell r="F97">
            <v>-1</v>
          </cell>
          <cell r="G97">
            <v>-1</v>
          </cell>
          <cell r="H97">
            <v>-1</v>
          </cell>
          <cell r="I97">
            <v>-1</v>
          </cell>
          <cell r="J97">
            <v>-1</v>
          </cell>
          <cell r="K97">
            <v>-1</v>
          </cell>
          <cell r="L97">
            <v>-1</v>
          </cell>
          <cell r="M97">
            <v>-1</v>
          </cell>
          <cell r="N97">
            <v>-1</v>
          </cell>
          <cell r="O97">
            <v>0.03</v>
          </cell>
          <cell r="P97">
            <v>-1</v>
          </cell>
        </row>
        <row r="98">
          <cell r="A98" t="str">
            <v>GERM_TRA_RD_LD4</v>
          </cell>
          <cell r="B98" t="str">
            <v>GERM</v>
          </cell>
          <cell r="C98" t="str">
            <v>OLDL</v>
          </cell>
          <cell r="D98" t="str">
            <v>TRA_RD_LD4</v>
          </cell>
          <cell r="E98">
            <v>-1</v>
          </cell>
          <cell r="F98">
            <v>-1</v>
          </cell>
          <cell r="G98">
            <v>-1</v>
          </cell>
          <cell r="H98">
            <v>-1</v>
          </cell>
          <cell r="I98">
            <v>-1</v>
          </cell>
          <cell r="J98">
            <v>-1</v>
          </cell>
          <cell r="K98">
            <v>-1</v>
          </cell>
          <cell r="L98">
            <v>-1</v>
          </cell>
          <cell r="M98">
            <v>-1</v>
          </cell>
          <cell r="N98">
            <v>0.28000000000000003</v>
          </cell>
          <cell r="O98">
            <v>0.81</v>
          </cell>
          <cell r="P98">
            <v>0.65</v>
          </cell>
        </row>
        <row r="99">
          <cell r="A99" t="str">
            <v>GERM_TRA_RD_HD</v>
          </cell>
          <cell r="B99" t="str">
            <v>GERM</v>
          </cell>
          <cell r="C99" t="str">
            <v>OLDL</v>
          </cell>
          <cell r="D99" t="str">
            <v>TRA_RD_HD</v>
          </cell>
          <cell r="E99">
            <v>-1</v>
          </cell>
          <cell r="F99">
            <v>-1</v>
          </cell>
          <cell r="G99">
            <v>-1</v>
          </cell>
          <cell r="H99">
            <v>-1</v>
          </cell>
          <cell r="I99">
            <v>-1</v>
          </cell>
          <cell r="J99">
            <v>-1</v>
          </cell>
          <cell r="K99">
            <v>-1</v>
          </cell>
          <cell r="L99">
            <v>-1</v>
          </cell>
          <cell r="M99">
            <v>-1</v>
          </cell>
          <cell r="N99">
            <v>0.85</v>
          </cell>
          <cell r="O99">
            <v>0.85</v>
          </cell>
          <cell r="P99">
            <v>0.65</v>
          </cell>
        </row>
        <row r="100">
          <cell r="A100" t="str">
            <v>GERM_TRA_OT</v>
          </cell>
          <cell r="B100" t="str">
            <v>GERM</v>
          </cell>
          <cell r="C100" t="str">
            <v>OLDL</v>
          </cell>
          <cell r="D100" t="str">
            <v>TRA_OT</v>
          </cell>
          <cell r="E100">
            <v>0.08</v>
          </cell>
          <cell r="F100">
            <v>0.08</v>
          </cell>
          <cell r="G100">
            <v>0.08</v>
          </cell>
          <cell r="H100">
            <v>0.08</v>
          </cell>
          <cell r="I100">
            <v>0.08</v>
          </cell>
          <cell r="J100">
            <v>7.0000000000000007E-2</v>
          </cell>
          <cell r="K100">
            <v>0.08</v>
          </cell>
          <cell r="L100">
            <v>0.05</v>
          </cell>
          <cell r="M100">
            <v>0.16</v>
          </cell>
          <cell r="N100">
            <v>1.3</v>
          </cell>
          <cell r="O100">
            <v>0.85</v>
          </cell>
          <cell r="P100">
            <v>0.05</v>
          </cell>
        </row>
        <row r="101">
          <cell r="A101" t="str">
            <v>GERM_TRA_OT_LD2</v>
          </cell>
          <cell r="B101" t="str">
            <v>GERM</v>
          </cell>
          <cell r="C101" t="str">
            <v>OLDL</v>
          </cell>
          <cell r="D101" t="str">
            <v>TRA_OT_LD2</v>
          </cell>
          <cell r="E101">
            <v>-1</v>
          </cell>
          <cell r="F101">
            <v>-1</v>
          </cell>
          <cell r="G101">
            <v>-1</v>
          </cell>
          <cell r="H101">
            <v>-1</v>
          </cell>
          <cell r="I101">
            <v>-1</v>
          </cell>
          <cell r="J101">
            <v>-1</v>
          </cell>
          <cell r="K101">
            <v>-1</v>
          </cell>
          <cell r="L101">
            <v>-1</v>
          </cell>
          <cell r="M101">
            <v>-1</v>
          </cell>
          <cell r="N101">
            <v>-1</v>
          </cell>
          <cell r="O101">
            <v>0.2</v>
          </cell>
          <cell r="P101">
            <v>-1</v>
          </cell>
        </row>
        <row r="102">
          <cell r="A102" t="str">
            <v>GERM_TRA_OT_LB</v>
          </cell>
          <cell r="B102" t="str">
            <v>GERM</v>
          </cell>
          <cell r="C102" t="str">
            <v>OLDL</v>
          </cell>
          <cell r="D102" t="str">
            <v>TRA_OT_LB</v>
          </cell>
          <cell r="E102">
            <v>0.08</v>
          </cell>
          <cell r="F102">
            <v>0.08</v>
          </cell>
          <cell r="G102">
            <v>0.08</v>
          </cell>
          <cell r="H102">
            <v>0.08</v>
          </cell>
          <cell r="I102">
            <v>0.08</v>
          </cell>
          <cell r="J102">
            <v>7.0000000000000007E-2</v>
          </cell>
          <cell r="K102">
            <v>0.08</v>
          </cell>
          <cell r="L102">
            <v>0.05</v>
          </cell>
          <cell r="M102">
            <v>0.16</v>
          </cell>
          <cell r="N102">
            <v>1.25</v>
          </cell>
          <cell r="O102">
            <v>0.85</v>
          </cell>
          <cell r="P102">
            <v>0.05</v>
          </cell>
        </row>
        <row r="103">
          <cell r="A103" t="str">
            <v>GERM_TRA_OTS_M</v>
          </cell>
          <cell r="B103" t="str">
            <v>GERM</v>
          </cell>
          <cell r="C103" t="str">
            <v>OLDL</v>
          </cell>
          <cell r="D103" t="str">
            <v>TRA_OTS_M</v>
          </cell>
          <cell r="E103">
            <v>-1</v>
          </cell>
          <cell r="F103">
            <v>-1</v>
          </cell>
          <cell r="G103">
            <v>-1</v>
          </cell>
          <cell r="H103">
            <v>-1</v>
          </cell>
          <cell r="I103">
            <v>-1</v>
          </cell>
          <cell r="J103">
            <v>-1</v>
          </cell>
          <cell r="K103">
            <v>-1</v>
          </cell>
          <cell r="L103">
            <v>-1</v>
          </cell>
          <cell r="M103">
            <v>-1</v>
          </cell>
          <cell r="N103">
            <v>1.4</v>
          </cell>
          <cell r="O103">
            <v>-1</v>
          </cell>
          <cell r="P103">
            <v>-1</v>
          </cell>
        </row>
        <row r="104">
          <cell r="A104" t="str">
            <v>GERM_TRA_OTS_L</v>
          </cell>
          <cell r="B104" t="str">
            <v>GERM</v>
          </cell>
          <cell r="C104" t="str">
            <v>OLDL</v>
          </cell>
          <cell r="D104" t="str">
            <v>TRA_OTS_L</v>
          </cell>
          <cell r="E104">
            <v>-1</v>
          </cell>
          <cell r="F104">
            <v>-1</v>
          </cell>
          <cell r="G104">
            <v>-1</v>
          </cell>
          <cell r="H104">
            <v>-1</v>
          </cell>
          <cell r="I104">
            <v>-1</v>
          </cell>
          <cell r="J104">
            <v>-1</v>
          </cell>
          <cell r="K104">
            <v>-1</v>
          </cell>
          <cell r="L104">
            <v>-1</v>
          </cell>
          <cell r="M104">
            <v>1.4</v>
          </cell>
          <cell r="N104">
            <v>1.4</v>
          </cell>
          <cell r="O104">
            <v>-1</v>
          </cell>
          <cell r="P104">
            <v>-1</v>
          </cell>
        </row>
        <row r="105">
          <cell r="A105" t="str">
            <v>GERM_IN_BO</v>
          </cell>
          <cell r="B105" t="str">
            <v>GERM</v>
          </cell>
          <cell r="C105" t="str">
            <v>OLDL</v>
          </cell>
          <cell r="D105" t="str">
            <v>IN_BO</v>
          </cell>
          <cell r="E105">
            <v>0.22</v>
          </cell>
          <cell r="F105">
            <v>0.22</v>
          </cell>
          <cell r="G105">
            <v>0.24</v>
          </cell>
          <cell r="H105">
            <v>0.24</v>
          </cell>
          <cell r="I105">
            <v>0.24</v>
          </cell>
          <cell r="J105">
            <v>0.14000000000000001</v>
          </cell>
          <cell r="K105">
            <v>0.13</v>
          </cell>
          <cell r="L105">
            <v>0.13</v>
          </cell>
          <cell r="M105">
            <v>0.17</v>
          </cell>
          <cell r="N105">
            <v>0.08</v>
          </cell>
          <cell r="O105">
            <v>7.0000000000000007E-2</v>
          </cell>
          <cell r="P105">
            <v>0.08</v>
          </cell>
        </row>
        <row r="106">
          <cell r="A106" t="str">
            <v>GERM_IN_OC</v>
          </cell>
          <cell r="B106" t="str">
            <v>GERM</v>
          </cell>
          <cell r="C106" t="str">
            <v>OLDL</v>
          </cell>
          <cell r="D106" t="str">
            <v>IN_OC</v>
          </cell>
          <cell r="E106">
            <v>0.22</v>
          </cell>
          <cell r="F106">
            <v>0.22</v>
          </cell>
          <cell r="G106">
            <v>0.24</v>
          </cell>
          <cell r="H106">
            <v>0.24</v>
          </cell>
          <cell r="I106">
            <v>0.24</v>
          </cell>
          <cell r="J106">
            <v>0.03</v>
          </cell>
          <cell r="K106">
            <v>0.13</v>
          </cell>
          <cell r="L106">
            <v>0.13</v>
          </cell>
          <cell r="M106">
            <v>0.17</v>
          </cell>
          <cell r="N106">
            <v>0.08</v>
          </cell>
          <cell r="O106">
            <v>7.0000000000000007E-2</v>
          </cell>
          <cell r="P106">
            <v>0.08</v>
          </cell>
        </row>
        <row r="107">
          <cell r="A107" t="str">
            <v>GREE_CON_COMB</v>
          </cell>
          <cell r="B107" t="str">
            <v>GREE</v>
          </cell>
          <cell r="C107" t="str">
            <v>WHOL</v>
          </cell>
          <cell r="D107" t="str">
            <v>CON_COMB</v>
          </cell>
          <cell r="E107">
            <v>0.2</v>
          </cell>
          <cell r="F107">
            <v>0.2</v>
          </cell>
          <cell r="G107">
            <v>0.23</v>
          </cell>
          <cell r="H107">
            <v>0.23</v>
          </cell>
          <cell r="I107">
            <v>0.23</v>
          </cell>
          <cell r="J107">
            <v>0.14000000000000001</v>
          </cell>
          <cell r="K107">
            <v>0.13</v>
          </cell>
          <cell r="L107">
            <v>0.13</v>
          </cell>
          <cell r="M107">
            <v>0.17</v>
          </cell>
          <cell r="N107">
            <v>0.08</v>
          </cell>
          <cell r="O107">
            <v>7.0000000000000007E-2</v>
          </cell>
          <cell r="P107">
            <v>7.0000000000000007E-2</v>
          </cell>
        </row>
        <row r="108">
          <cell r="A108" t="str">
            <v>GREE_PP_EX_WB</v>
          </cell>
          <cell r="B108" t="str">
            <v>GREE</v>
          </cell>
          <cell r="C108" t="str">
            <v>WHOL</v>
          </cell>
          <cell r="D108" t="str">
            <v>PP_EX_WB</v>
          </cell>
          <cell r="E108">
            <v>-1</v>
          </cell>
          <cell r="F108">
            <v>-1</v>
          </cell>
          <cell r="G108">
            <v>0.42</v>
          </cell>
          <cell r="H108">
            <v>0.42</v>
          </cell>
          <cell r="I108">
            <v>0.42</v>
          </cell>
          <cell r="J108">
            <v>-1</v>
          </cell>
          <cell r="K108">
            <v>-1</v>
          </cell>
          <cell r="L108">
            <v>-1</v>
          </cell>
          <cell r="M108">
            <v>-1</v>
          </cell>
          <cell r="N108">
            <v>-1</v>
          </cell>
          <cell r="O108">
            <v>-1</v>
          </cell>
          <cell r="P108">
            <v>-1</v>
          </cell>
        </row>
        <row r="109">
          <cell r="A109" t="str">
            <v>GREE_PP_EX_OTH</v>
          </cell>
          <cell r="B109" t="str">
            <v>GREE</v>
          </cell>
          <cell r="C109" t="str">
            <v>WHOL</v>
          </cell>
          <cell r="D109" t="str">
            <v>PP_EX_OTH</v>
          </cell>
          <cell r="E109">
            <v>0.18</v>
          </cell>
          <cell r="F109">
            <v>0.2</v>
          </cell>
          <cell r="G109">
            <v>0.28000000000000003</v>
          </cell>
          <cell r="H109">
            <v>0.2</v>
          </cell>
          <cell r="I109">
            <v>0.18</v>
          </cell>
          <cell r="J109">
            <v>0.14000000000000001</v>
          </cell>
          <cell r="K109">
            <v>0.13</v>
          </cell>
          <cell r="L109">
            <v>0.13</v>
          </cell>
          <cell r="M109">
            <v>0.3</v>
          </cell>
          <cell r="N109">
            <v>0.08</v>
          </cell>
          <cell r="O109">
            <v>7.0000000000000007E-2</v>
          </cell>
          <cell r="P109">
            <v>0.15</v>
          </cell>
        </row>
        <row r="110">
          <cell r="A110" t="str">
            <v>GREE_PP_NEW</v>
          </cell>
          <cell r="B110" t="str">
            <v>GREE</v>
          </cell>
          <cell r="C110" t="str">
            <v>WHOL</v>
          </cell>
          <cell r="D110" t="str">
            <v>PP_NEW</v>
          </cell>
          <cell r="E110">
            <v>0.1</v>
          </cell>
          <cell r="F110">
            <v>0.1</v>
          </cell>
          <cell r="G110">
            <v>0.15</v>
          </cell>
          <cell r="H110">
            <v>0.1</v>
          </cell>
          <cell r="I110">
            <v>0.1</v>
          </cell>
          <cell r="J110">
            <v>7.0000000000000007E-2</v>
          </cell>
          <cell r="K110">
            <v>7.0000000000000007E-2</v>
          </cell>
          <cell r="L110">
            <v>7.0000000000000007E-2</v>
          </cell>
          <cell r="M110">
            <v>0.3</v>
          </cell>
          <cell r="N110">
            <v>0.05</v>
          </cell>
          <cell r="O110">
            <v>7.0000000000000007E-2</v>
          </cell>
          <cell r="P110">
            <v>0.05</v>
          </cell>
        </row>
        <row r="111">
          <cell r="A111" t="str">
            <v>GREE_DOM</v>
          </cell>
          <cell r="B111" t="str">
            <v>GREE</v>
          </cell>
          <cell r="C111" t="str">
            <v>WHOL</v>
          </cell>
          <cell r="D111" t="str">
            <v>DOM</v>
          </cell>
          <cell r="E111">
            <v>7.0000000000000007E-2</v>
          </cell>
          <cell r="F111">
            <v>7.0000000000000007E-2</v>
          </cell>
          <cell r="G111">
            <v>0.08</v>
          </cell>
          <cell r="H111">
            <v>0.08</v>
          </cell>
          <cell r="I111">
            <v>0.08</v>
          </cell>
          <cell r="J111">
            <v>7.0000000000000007E-2</v>
          </cell>
          <cell r="K111">
            <v>0.05</v>
          </cell>
          <cell r="L111">
            <v>0.05</v>
          </cell>
          <cell r="M111">
            <v>0.16</v>
          </cell>
          <cell r="N111">
            <v>0.06</v>
          </cell>
          <cell r="O111">
            <v>0.06</v>
          </cell>
          <cell r="P111">
            <v>0.05</v>
          </cell>
        </row>
        <row r="112">
          <cell r="A112" t="str">
            <v>GREE_TRA_RD_LD2</v>
          </cell>
          <cell r="B112" t="str">
            <v>GREE</v>
          </cell>
          <cell r="C112" t="str">
            <v>WHOL</v>
          </cell>
          <cell r="D112" t="str">
            <v>TRA_RD_LD2</v>
          </cell>
          <cell r="E112">
            <v>-1</v>
          </cell>
          <cell r="F112">
            <v>-1</v>
          </cell>
          <cell r="G112">
            <v>-1</v>
          </cell>
          <cell r="H112">
            <v>-1</v>
          </cell>
          <cell r="I112">
            <v>-1</v>
          </cell>
          <cell r="J112">
            <v>-1</v>
          </cell>
          <cell r="K112">
            <v>-1</v>
          </cell>
          <cell r="L112">
            <v>-1</v>
          </cell>
          <cell r="M112">
            <v>-1</v>
          </cell>
          <cell r="N112">
            <v>-1</v>
          </cell>
          <cell r="O112">
            <v>0.2</v>
          </cell>
          <cell r="P112">
            <v>-1</v>
          </cell>
        </row>
        <row r="113">
          <cell r="A113" t="str">
            <v>GREE_TRA_RD_LD4</v>
          </cell>
          <cell r="B113" t="str">
            <v>GREE</v>
          </cell>
          <cell r="C113" t="str">
            <v>WHOL</v>
          </cell>
          <cell r="D113" t="str">
            <v>TRA_RD_LD4</v>
          </cell>
          <cell r="E113">
            <v>-1</v>
          </cell>
          <cell r="F113">
            <v>-1</v>
          </cell>
          <cell r="G113">
            <v>-1</v>
          </cell>
          <cell r="H113">
            <v>-1</v>
          </cell>
          <cell r="I113">
            <v>-1</v>
          </cell>
          <cell r="J113">
            <v>-1</v>
          </cell>
          <cell r="K113">
            <v>-1</v>
          </cell>
          <cell r="L113">
            <v>-1</v>
          </cell>
          <cell r="M113">
            <v>-1</v>
          </cell>
          <cell r="N113">
            <v>0.35</v>
          </cell>
          <cell r="O113">
            <v>0.66</v>
          </cell>
          <cell r="P113">
            <v>0.65</v>
          </cell>
        </row>
        <row r="114">
          <cell r="A114" t="str">
            <v>GREE_TRA_RD_HD</v>
          </cell>
          <cell r="B114" t="str">
            <v>GREE</v>
          </cell>
          <cell r="C114" t="str">
            <v>WHOL</v>
          </cell>
          <cell r="D114" t="str">
            <v>TRA_RD_HD</v>
          </cell>
          <cell r="E114">
            <v>-1</v>
          </cell>
          <cell r="F114">
            <v>-1</v>
          </cell>
          <cell r="G114">
            <v>-1</v>
          </cell>
          <cell r="H114">
            <v>-1</v>
          </cell>
          <cell r="I114">
            <v>-1</v>
          </cell>
          <cell r="J114">
            <v>-1</v>
          </cell>
          <cell r="K114">
            <v>-1</v>
          </cell>
          <cell r="L114">
            <v>-1</v>
          </cell>
          <cell r="M114">
            <v>-1</v>
          </cell>
          <cell r="N114">
            <v>1</v>
          </cell>
          <cell r="O114">
            <v>0.66</v>
          </cell>
          <cell r="P114">
            <v>0.65</v>
          </cell>
        </row>
        <row r="115">
          <cell r="A115" t="str">
            <v>GREE_TRA_OT</v>
          </cell>
          <cell r="B115" t="str">
            <v>GREE</v>
          </cell>
          <cell r="C115" t="str">
            <v>WHOL</v>
          </cell>
          <cell r="D115" t="str">
            <v>TRA_OT</v>
          </cell>
          <cell r="E115">
            <v>0.08</v>
          </cell>
          <cell r="F115">
            <v>0.08</v>
          </cell>
          <cell r="G115">
            <v>0.08</v>
          </cell>
          <cell r="H115">
            <v>0.08</v>
          </cell>
          <cell r="I115">
            <v>0.08</v>
          </cell>
          <cell r="J115">
            <v>7.0000000000000007E-2</v>
          </cell>
          <cell r="K115">
            <v>0.05</v>
          </cell>
          <cell r="L115">
            <v>0.05</v>
          </cell>
          <cell r="M115">
            <v>0.16</v>
          </cell>
          <cell r="N115">
            <v>1</v>
          </cell>
          <cell r="O115">
            <v>0.66</v>
          </cell>
          <cell r="P115">
            <v>0.05</v>
          </cell>
        </row>
        <row r="116">
          <cell r="A116" t="str">
            <v>GREE_TRA_OT_LD2</v>
          </cell>
          <cell r="B116" t="str">
            <v>GREE</v>
          </cell>
          <cell r="C116" t="str">
            <v>WHOL</v>
          </cell>
          <cell r="D116" t="str">
            <v>TRA_OT_LD2</v>
          </cell>
          <cell r="E116">
            <v>-1</v>
          </cell>
          <cell r="F116">
            <v>-1</v>
          </cell>
          <cell r="G116">
            <v>-1</v>
          </cell>
          <cell r="H116">
            <v>-1</v>
          </cell>
          <cell r="I116">
            <v>-1</v>
          </cell>
          <cell r="J116">
            <v>-1</v>
          </cell>
          <cell r="K116">
            <v>-1</v>
          </cell>
          <cell r="L116">
            <v>-1</v>
          </cell>
          <cell r="M116">
            <v>-1</v>
          </cell>
          <cell r="N116">
            <v>-1</v>
          </cell>
          <cell r="O116">
            <v>0.2</v>
          </cell>
          <cell r="P116">
            <v>-1</v>
          </cell>
        </row>
        <row r="117">
          <cell r="A117" t="str">
            <v>GREE_TRA_OT_LB</v>
          </cell>
          <cell r="B117" t="str">
            <v>GREE</v>
          </cell>
          <cell r="C117" t="str">
            <v>WHOL</v>
          </cell>
          <cell r="D117" t="str">
            <v>TRA_OT_LB</v>
          </cell>
          <cell r="E117">
            <v>0.08</v>
          </cell>
          <cell r="F117">
            <v>0.08</v>
          </cell>
          <cell r="G117">
            <v>0.08</v>
          </cell>
          <cell r="H117">
            <v>0.08</v>
          </cell>
          <cell r="I117">
            <v>0.08</v>
          </cell>
          <cell r="J117">
            <v>7.0000000000000007E-2</v>
          </cell>
          <cell r="K117">
            <v>0.05</v>
          </cell>
          <cell r="L117">
            <v>0.05</v>
          </cell>
          <cell r="M117">
            <v>0.16</v>
          </cell>
          <cell r="N117">
            <v>1</v>
          </cell>
          <cell r="O117">
            <v>0.66</v>
          </cell>
          <cell r="P117">
            <v>0.05</v>
          </cell>
        </row>
        <row r="118">
          <cell r="A118" t="str">
            <v>GREE_TRA_OTS_M</v>
          </cell>
          <cell r="B118" t="str">
            <v>GREE</v>
          </cell>
          <cell r="C118" t="str">
            <v>WHOL</v>
          </cell>
          <cell r="D118" t="str">
            <v>TRA_OTS_M</v>
          </cell>
          <cell r="E118">
            <v>-1</v>
          </cell>
          <cell r="F118">
            <v>-1</v>
          </cell>
          <cell r="G118">
            <v>-1</v>
          </cell>
          <cell r="H118">
            <v>-1</v>
          </cell>
          <cell r="I118">
            <v>-1</v>
          </cell>
          <cell r="J118">
            <v>-1</v>
          </cell>
          <cell r="K118">
            <v>-1</v>
          </cell>
          <cell r="L118">
            <v>-1</v>
          </cell>
          <cell r="M118">
            <v>-1</v>
          </cell>
          <cell r="N118">
            <v>1.28</v>
          </cell>
          <cell r="O118">
            <v>-1</v>
          </cell>
          <cell r="P118">
            <v>-1</v>
          </cell>
        </row>
        <row r="119">
          <cell r="A119" t="str">
            <v>GREE_TRA_OTS_L</v>
          </cell>
          <cell r="B119" t="str">
            <v>GREE</v>
          </cell>
          <cell r="C119" t="str">
            <v>WHOL</v>
          </cell>
          <cell r="D119" t="str">
            <v>TRA_OTS_L</v>
          </cell>
          <cell r="E119">
            <v>-1</v>
          </cell>
          <cell r="F119">
            <v>-1</v>
          </cell>
          <cell r="G119">
            <v>-1</v>
          </cell>
          <cell r="H119">
            <v>-1</v>
          </cell>
          <cell r="I119">
            <v>-1</v>
          </cell>
          <cell r="J119">
            <v>-1</v>
          </cell>
          <cell r="K119">
            <v>-1</v>
          </cell>
          <cell r="L119">
            <v>-1</v>
          </cell>
          <cell r="M119">
            <v>1.28</v>
          </cell>
          <cell r="N119">
            <v>1.28</v>
          </cell>
          <cell r="O119">
            <v>-1</v>
          </cell>
          <cell r="P119">
            <v>-1</v>
          </cell>
        </row>
        <row r="120">
          <cell r="A120" t="str">
            <v>GREE_IN_BO</v>
          </cell>
          <cell r="B120" t="str">
            <v>GREE</v>
          </cell>
          <cell r="C120" t="str">
            <v>WHOL</v>
          </cell>
          <cell r="D120" t="str">
            <v>IN_BO</v>
          </cell>
          <cell r="E120">
            <v>0.2</v>
          </cell>
          <cell r="F120">
            <v>0.2</v>
          </cell>
          <cell r="G120">
            <v>0.23</v>
          </cell>
          <cell r="H120">
            <v>0.23</v>
          </cell>
          <cell r="I120">
            <v>0.23</v>
          </cell>
          <cell r="J120">
            <v>0.14000000000000001</v>
          </cell>
          <cell r="K120">
            <v>0.13</v>
          </cell>
          <cell r="L120">
            <v>0.13</v>
          </cell>
          <cell r="M120">
            <v>0.17</v>
          </cell>
          <cell r="N120">
            <v>0.08</v>
          </cell>
          <cell r="O120">
            <v>7.0000000000000007E-2</v>
          </cell>
          <cell r="P120">
            <v>7.0000000000000007E-2</v>
          </cell>
        </row>
        <row r="121">
          <cell r="A121" t="str">
            <v>GREE_IN_OC</v>
          </cell>
          <cell r="B121" t="str">
            <v>GREE</v>
          </cell>
          <cell r="C121" t="str">
            <v>WHOL</v>
          </cell>
          <cell r="D121" t="str">
            <v>IN_OC</v>
          </cell>
          <cell r="E121">
            <v>0.2</v>
          </cell>
          <cell r="F121">
            <v>0.2</v>
          </cell>
          <cell r="G121">
            <v>0.23</v>
          </cell>
          <cell r="H121">
            <v>0.23</v>
          </cell>
          <cell r="I121">
            <v>0.23</v>
          </cell>
          <cell r="J121">
            <v>0.03</v>
          </cell>
          <cell r="K121">
            <v>0.13</v>
          </cell>
          <cell r="L121">
            <v>0.13</v>
          </cell>
          <cell r="M121">
            <v>0.17</v>
          </cell>
          <cell r="N121">
            <v>0.08</v>
          </cell>
          <cell r="O121">
            <v>7.0000000000000007E-2</v>
          </cell>
          <cell r="P121">
            <v>7.0000000000000007E-2</v>
          </cell>
        </row>
        <row r="122">
          <cell r="A122" t="str">
            <v>IREL_CON_COMB</v>
          </cell>
          <cell r="B122" t="str">
            <v>IREL</v>
          </cell>
          <cell r="C122" t="str">
            <v>WHOL</v>
          </cell>
          <cell r="D122" t="str">
            <v>CON_COMB</v>
          </cell>
          <cell r="E122">
            <v>0.2</v>
          </cell>
          <cell r="F122">
            <v>0.2</v>
          </cell>
          <cell r="G122">
            <v>0.23</v>
          </cell>
          <cell r="H122">
            <v>0.23</v>
          </cell>
          <cell r="I122">
            <v>0.23</v>
          </cell>
          <cell r="J122">
            <v>0.14000000000000001</v>
          </cell>
          <cell r="K122">
            <v>0.13</v>
          </cell>
          <cell r="L122">
            <v>0.13</v>
          </cell>
          <cell r="M122">
            <v>0.17</v>
          </cell>
          <cell r="N122">
            <v>0.08</v>
          </cell>
          <cell r="O122">
            <v>7.0000000000000007E-2</v>
          </cell>
          <cell r="P122">
            <v>7.0000000000000007E-2</v>
          </cell>
        </row>
        <row r="123">
          <cell r="A123" t="str">
            <v>IREL_PP_EX_WB</v>
          </cell>
          <cell r="B123" t="str">
            <v>IREL</v>
          </cell>
          <cell r="C123" t="str">
            <v>WHOL</v>
          </cell>
          <cell r="D123" t="str">
            <v>PP_EX_WB</v>
          </cell>
          <cell r="E123">
            <v>-1</v>
          </cell>
          <cell r="F123">
            <v>-1</v>
          </cell>
          <cell r="G123">
            <v>0.42</v>
          </cell>
          <cell r="H123">
            <v>0.42</v>
          </cell>
          <cell r="I123">
            <v>0.42</v>
          </cell>
          <cell r="J123">
            <v>-1</v>
          </cell>
          <cell r="K123">
            <v>-1</v>
          </cell>
          <cell r="L123">
            <v>-1</v>
          </cell>
          <cell r="M123">
            <v>-1</v>
          </cell>
          <cell r="N123">
            <v>-1</v>
          </cell>
          <cell r="O123">
            <v>-1</v>
          </cell>
          <cell r="P123">
            <v>-1</v>
          </cell>
        </row>
        <row r="124">
          <cell r="A124" t="str">
            <v>IREL_PP_EX_OTH</v>
          </cell>
          <cell r="B124" t="str">
            <v>IREL</v>
          </cell>
          <cell r="C124" t="str">
            <v>WHOL</v>
          </cell>
          <cell r="D124" t="str">
            <v>PP_EX_OTH</v>
          </cell>
          <cell r="E124">
            <v>0.25</v>
          </cell>
          <cell r="F124">
            <v>0.27</v>
          </cell>
          <cell r="G124">
            <v>0.38</v>
          </cell>
          <cell r="H124">
            <v>0.38</v>
          </cell>
          <cell r="I124">
            <v>0.38</v>
          </cell>
          <cell r="J124">
            <v>0.2</v>
          </cell>
          <cell r="K124">
            <v>0.15</v>
          </cell>
          <cell r="L124">
            <v>0.25</v>
          </cell>
          <cell r="M124">
            <v>0.25</v>
          </cell>
          <cell r="N124">
            <v>0.15</v>
          </cell>
          <cell r="O124">
            <v>7.0000000000000007E-2</v>
          </cell>
          <cell r="P124">
            <v>0.25</v>
          </cell>
        </row>
        <row r="125">
          <cell r="A125" t="str">
            <v>IREL_PP_NEW</v>
          </cell>
          <cell r="B125" t="str">
            <v>IREL</v>
          </cell>
          <cell r="C125" t="str">
            <v>WHOL</v>
          </cell>
          <cell r="D125" t="str">
            <v>PP_NEW</v>
          </cell>
          <cell r="E125">
            <v>7.0000000000000007E-2</v>
          </cell>
          <cell r="F125">
            <v>0.1</v>
          </cell>
          <cell r="G125">
            <v>0.15</v>
          </cell>
          <cell r="H125">
            <v>0.15</v>
          </cell>
          <cell r="I125">
            <v>0.15</v>
          </cell>
          <cell r="J125">
            <v>7.0000000000000007E-2</v>
          </cell>
          <cell r="K125">
            <v>7.0000000000000007E-2</v>
          </cell>
          <cell r="L125">
            <v>7.0000000000000007E-2</v>
          </cell>
          <cell r="M125">
            <v>0.1</v>
          </cell>
          <cell r="N125">
            <v>0.05</v>
          </cell>
          <cell r="O125">
            <v>7.0000000000000007E-2</v>
          </cell>
          <cell r="P125">
            <v>0.05</v>
          </cell>
        </row>
        <row r="126">
          <cell r="A126" t="str">
            <v>IREL_DOM</v>
          </cell>
          <cell r="B126" t="str">
            <v>IREL</v>
          </cell>
          <cell r="C126" t="str">
            <v>WHOL</v>
          </cell>
          <cell r="D126" t="str">
            <v>DOM</v>
          </cell>
          <cell r="E126">
            <v>0.05</v>
          </cell>
          <cell r="F126">
            <v>7.0000000000000007E-2</v>
          </cell>
          <cell r="G126">
            <v>0.08</v>
          </cell>
          <cell r="H126">
            <v>0.08</v>
          </cell>
          <cell r="I126">
            <v>0.08</v>
          </cell>
          <cell r="J126">
            <v>7.0000000000000007E-2</v>
          </cell>
          <cell r="K126">
            <v>0.05</v>
          </cell>
          <cell r="L126">
            <v>0.05</v>
          </cell>
          <cell r="M126">
            <v>0.16</v>
          </cell>
          <cell r="N126">
            <v>0.06</v>
          </cell>
          <cell r="O126">
            <v>0.06</v>
          </cell>
          <cell r="P126">
            <v>0.05</v>
          </cell>
        </row>
        <row r="127">
          <cell r="A127" t="str">
            <v>IREL_TRA_RD_LD2</v>
          </cell>
          <cell r="B127" t="str">
            <v>IREL</v>
          </cell>
          <cell r="C127" t="str">
            <v>WHOL</v>
          </cell>
          <cell r="D127" t="str">
            <v>TRA_RD_LD2</v>
          </cell>
          <cell r="E127">
            <v>-1</v>
          </cell>
          <cell r="F127">
            <v>-1</v>
          </cell>
          <cell r="G127">
            <v>-1</v>
          </cell>
          <cell r="H127">
            <v>-1</v>
          </cell>
          <cell r="I127">
            <v>-1</v>
          </cell>
          <cell r="J127">
            <v>-1</v>
          </cell>
          <cell r="K127">
            <v>-1</v>
          </cell>
          <cell r="L127">
            <v>-1</v>
          </cell>
          <cell r="M127">
            <v>-1</v>
          </cell>
          <cell r="N127">
            <v>-1</v>
          </cell>
          <cell r="O127">
            <v>0.2</v>
          </cell>
          <cell r="P127">
            <v>-1</v>
          </cell>
        </row>
        <row r="128">
          <cell r="A128" t="str">
            <v>IREL_TRA_RD_LD4</v>
          </cell>
          <cell r="B128" t="str">
            <v>IREL</v>
          </cell>
          <cell r="C128" t="str">
            <v>WHOL</v>
          </cell>
          <cell r="D128" t="str">
            <v>TRA_RD_LD4</v>
          </cell>
          <cell r="E128">
            <v>-1</v>
          </cell>
          <cell r="F128">
            <v>-1</v>
          </cell>
          <cell r="G128">
            <v>-1</v>
          </cell>
          <cell r="H128">
            <v>-1</v>
          </cell>
          <cell r="I128">
            <v>-1</v>
          </cell>
          <cell r="J128">
            <v>-1</v>
          </cell>
          <cell r="K128">
            <v>-1</v>
          </cell>
          <cell r="L128">
            <v>-1</v>
          </cell>
          <cell r="M128">
            <v>-1</v>
          </cell>
          <cell r="N128">
            <v>0.35</v>
          </cell>
          <cell r="O128">
            <v>0.75</v>
          </cell>
          <cell r="P128">
            <v>0.65</v>
          </cell>
        </row>
        <row r="129">
          <cell r="A129" t="str">
            <v>IREL_TRA_RD_HD</v>
          </cell>
          <cell r="B129" t="str">
            <v>IREL</v>
          </cell>
          <cell r="C129" t="str">
            <v>WHOL</v>
          </cell>
          <cell r="D129" t="str">
            <v>TRA_RD_HD</v>
          </cell>
          <cell r="E129">
            <v>-1</v>
          </cell>
          <cell r="F129">
            <v>-1</v>
          </cell>
          <cell r="G129">
            <v>-1</v>
          </cell>
          <cell r="H129">
            <v>-1</v>
          </cell>
          <cell r="I129">
            <v>-1</v>
          </cell>
          <cell r="J129">
            <v>-1</v>
          </cell>
          <cell r="K129">
            <v>-1</v>
          </cell>
          <cell r="L129">
            <v>-1</v>
          </cell>
          <cell r="M129">
            <v>-1</v>
          </cell>
          <cell r="N129">
            <v>1</v>
          </cell>
          <cell r="O129">
            <v>0.8</v>
          </cell>
          <cell r="P129">
            <v>0.65</v>
          </cell>
        </row>
        <row r="130">
          <cell r="A130" t="str">
            <v>IREL_TRA_OT</v>
          </cell>
          <cell r="B130" t="str">
            <v>IREL</v>
          </cell>
          <cell r="C130" t="str">
            <v>WHOL</v>
          </cell>
          <cell r="D130" t="str">
            <v>TRA_OT</v>
          </cell>
          <cell r="E130">
            <v>0.08</v>
          </cell>
          <cell r="F130">
            <v>0.08</v>
          </cell>
          <cell r="G130">
            <v>0.08</v>
          </cell>
          <cell r="H130">
            <v>0.08</v>
          </cell>
          <cell r="I130">
            <v>0.08</v>
          </cell>
          <cell r="J130">
            <v>7.0000000000000007E-2</v>
          </cell>
          <cell r="K130">
            <v>0.05</v>
          </cell>
          <cell r="L130">
            <v>0.05</v>
          </cell>
          <cell r="M130">
            <v>0.16</v>
          </cell>
          <cell r="N130">
            <v>1</v>
          </cell>
          <cell r="O130">
            <v>0.8</v>
          </cell>
          <cell r="P130">
            <v>0.05</v>
          </cell>
        </row>
        <row r="131">
          <cell r="A131" t="str">
            <v>IREL_TRA_OT_LD2</v>
          </cell>
          <cell r="B131" t="str">
            <v>IREL</v>
          </cell>
          <cell r="C131" t="str">
            <v>WHOL</v>
          </cell>
          <cell r="D131" t="str">
            <v>TRA_OT_LD2</v>
          </cell>
          <cell r="E131">
            <v>-1</v>
          </cell>
          <cell r="F131">
            <v>-1</v>
          </cell>
          <cell r="G131">
            <v>-1</v>
          </cell>
          <cell r="H131">
            <v>-1</v>
          </cell>
          <cell r="I131">
            <v>-1</v>
          </cell>
          <cell r="J131">
            <v>-1</v>
          </cell>
          <cell r="K131">
            <v>-1</v>
          </cell>
          <cell r="L131">
            <v>-1</v>
          </cell>
          <cell r="M131">
            <v>-1</v>
          </cell>
          <cell r="N131">
            <v>-1</v>
          </cell>
          <cell r="O131">
            <v>0.2</v>
          </cell>
          <cell r="P131">
            <v>-1</v>
          </cell>
        </row>
        <row r="132">
          <cell r="A132" t="str">
            <v>IREL_TRA_OT_LB</v>
          </cell>
          <cell r="B132" t="str">
            <v>IREL</v>
          </cell>
          <cell r="C132" t="str">
            <v>WHOL</v>
          </cell>
          <cell r="D132" t="str">
            <v>TRA_OT_LB</v>
          </cell>
          <cell r="E132">
            <v>0.08</v>
          </cell>
          <cell r="F132">
            <v>0.08</v>
          </cell>
          <cell r="G132">
            <v>0.08</v>
          </cell>
          <cell r="H132">
            <v>0.08</v>
          </cell>
          <cell r="I132">
            <v>0.08</v>
          </cell>
          <cell r="J132">
            <v>7.0000000000000007E-2</v>
          </cell>
          <cell r="K132">
            <v>0.05</v>
          </cell>
          <cell r="L132">
            <v>0.05</v>
          </cell>
          <cell r="M132">
            <v>0.16</v>
          </cell>
          <cell r="N132">
            <v>1</v>
          </cell>
          <cell r="O132">
            <v>0.8</v>
          </cell>
          <cell r="P132">
            <v>0.05</v>
          </cell>
        </row>
        <row r="133">
          <cell r="A133" t="str">
            <v>IREL_TRA_OTS_M</v>
          </cell>
          <cell r="B133" t="str">
            <v>IREL</v>
          </cell>
          <cell r="C133" t="str">
            <v>WHOL</v>
          </cell>
          <cell r="D133" t="str">
            <v>TRA_OTS_M</v>
          </cell>
          <cell r="E133">
            <v>-1</v>
          </cell>
          <cell r="F133">
            <v>-1</v>
          </cell>
          <cell r="G133">
            <v>-1</v>
          </cell>
          <cell r="H133">
            <v>-1</v>
          </cell>
          <cell r="I133">
            <v>-1</v>
          </cell>
          <cell r="J133">
            <v>-1</v>
          </cell>
          <cell r="K133">
            <v>-1</v>
          </cell>
          <cell r="L133">
            <v>-1</v>
          </cell>
          <cell r="M133">
            <v>-1</v>
          </cell>
          <cell r="N133">
            <v>1.4</v>
          </cell>
          <cell r="O133">
            <v>-1</v>
          </cell>
          <cell r="P133">
            <v>-1</v>
          </cell>
        </row>
        <row r="134">
          <cell r="A134" t="str">
            <v>IREL_TRA_OTS_L</v>
          </cell>
          <cell r="B134" t="str">
            <v>IREL</v>
          </cell>
          <cell r="C134" t="str">
            <v>WHOL</v>
          </cell>
          <cell r="D134" t="str">
            <v>TRA_OTS_L</v>
          </cell>
          <cell r="E134">
            <v>-1</v>
          </cell>
          <cell r="F134">
            <v>-1</v>
          </cell>
          <cell r="G134">
            <v>-1</v>
          </cell>
          <cell r="H134">
            <v>-1</v>
          </cell>
          <cell r="I134">
            <v>-1</v>
          </cell>
          <cell r="J134">
            <v>-1</v>
          </cell>
          <cell r="K134">
            <v>-1</v>
          </cell>
          <cell r="L134">
            <v>-1</v>
          </cell>
          <cell r="M134">
            <v>1.4</v>
          </cell>
          <cell r="N134">
            <v>1.4</v>
          </cell>
          <cell r="O134">
            <v>-1</v>
          </cell>
          <cell r="P134">
            <v>-1</v>
          </cell>
        </row>
        <row r="135">
          <cell r="A135" t="str">
            <v>IREL_IN_BO</v>
          </cell>
          <cell r="B135" t="str">
            <v>IREL</v>
          </cell>
          <cell r="C135" t="str">
            <v>WHOL</v>
          </cell>
          <cell r="D135" t="str">
            <v>IN_BO</v>
          </cell>
          <cell r="E135">
            <v>0.2</v>
          </cell>
          <cell r="F135">
            <v>0.2</v>
          </cell>
          <cell r="G135">
            <v>0.24</v>
          </cell>
          <cell r="H135">
            <v>0.24</v>
          </cell>
          <cell r="I135">
            <v>0.24</v>
          </cell>
          <cell r="J135">
            <v>0.14000000000000001</v>
          </cell>
          <cell r="K135">
            <v>0.13</v>
          </cell>
          <cell r="L135">
            <v>0.13</v>
          </cell>
          <cell r="M135">
            <v>0.17</v>
          </cell>
          <cell r="N135">
            <v>0.08</v>
          </cell>
          <cell r="O135">
            <v>7.0000000000000007E-2</v>
          </cell>
          <cell r="P135">
            <v>7.0000000000000007E-2</v>
          </cell>
        </row>
        <row r="136">
          <cell r="A136" t="str">
            <v>IREL_IN_OC</v>
          </cell>
          <cell r="B136" t="str">
            <v>IREL</v>
          </cell>
          <cell r="C136" t="str">
            <v>WHOL</v>
          </cell>
          <cell r="D136" t="str">
            <v>IN_OC</v>
          </cell>
          <cell r="E136">
            <v>0.2</v>
          </cell>
          <cell r="F136">
            <v>0.2</v>
          </cell>
          <cell r="G136">
            <v>0.24</v>
          </cell>
          <cell r="H136">
            <v>0.24</v>
          </cell>
          <cell r="I136">
            <v>0.24</v>
          </cell>
          <cell r="J136">
            <v>0.03</v>
          </cell>
          <cell r="K136">
            <v>0.13</v>
          </cell>
          <cell r="L136">
            <v>0.13</v>
          </cell>
          <cell r="M136">
            <v>0.17</v>
          </cell>
          <cell r="N136">
            <v>0.08</v>
          </cell>
          <cell r="O136">
            <v>7.0000000000000007E-2</v>
          </cell>
          <cell r="P136">
            <v>7.0000000000000007E-2</v>
          </cell>
        </row>
        <row r="137">
          <cell r="A137" t="str">
            <v>ITAL_CON_COMB</v>
          </cell>
          <cell r="B137" t="str">
            <v>ITAL</v>
          </cell>
          <cell r="C137" t="str">
            <v>WHOL</v>
          </cell>
          <cell r="D137" t="str">
            <v>CON_COMB</v>
          </cell>
          <cell r="E137">
            <v>0.2</v>
          </cell>
          <cell r="F137">
            <v>0.2</v>
          </cell>
          <cell r="G137">
            <v>0.26</v>
          </cell>
          <cell r="H137">
            <v>0.26</v>
          </cell>
          <cell r="I137">
            <v>0.26</v>
          </cell>
          <cell r="J137">
            <v>0.14000000000000001</v>
          </cell>
          <cell r="K137">
            <v>0.13</v>
          </cell>
          <cell r="L137">
            <v>0.13</v>
          </cell>
          <cell r="M137">
            <v>0.22</v>
          </cell>
          <cell r="N137">
            <v>0.08</v>
          </cell>
          <cell r="O137">
            <v>7.0000000000000007E-2</v>
          </cell>
          <cell r="P137">
            <v>0.12</v>
          </cell>
        </row>
        <row r="138">
          <cell r="A138" t="str">
            <v>ITAL_PP_EX_WB</v>
          </cell>
          <cell r="B138" t="str">
            <v>ITAL</v>
          </cell>
          <cell r="C138" t="str">
            <v>WHOL</v>
          </cell>
          <cell r="D138" t="str">
            <v>PP_EX_WB</v>
          </cell>
          <cell r="E138">
            <v>-1</v>
          </cell>
          <cell r="F138">
            <v>-1</v>
          </cell>
          <cell r="G138">
            <v>0.42</v>
          </cell>
          <cell r="H138">
            <v>0.42</v>
          </cell>
          <cell r="I138">
            <v>0.42</v>
          </cell>
          <cell r="J138">
            <v>-1</v>
          </cell>
          <cell r="K138">
            <v>-1</v>
          </cell>
          <cell r="L138">
            <v>-1</v>
          </cell>
          <cell r="M138">
            <v>-1</v>
          </cell>
          <cell r="N138">
            <v>-1</v>
          </cell>
          <cell r="O138">
            <v>-1</v>
          </cell>
          <cell r="P138">
            <v>-1</v>
          </cell>
        </row>
        <row r="139">
          <cell r="A139" t="str">
            <v>ITAL_PP_EX_OTH</v>
          </cell>
          <cell r="B139" t="str">
            <v>ITAL</v>
          </cell>
          <cell r="C139" t="str">
            <v>WHOL</v>
          </cell>
          <cell r="D139" t="str">
            <v>PP_EX_OTH</v>
          </cell>
          <cell r="E139">
            <v>0.27</v>
          </cell>
          <cell r="F139">
            <v>0.27</v>
          </cell>
          <cell r="G139">
            <v>0.33</v>
          </cell>
          <cell r="H139">
            <v>0.33</v>
          </cell>
          <cell r="I139">
            <v>0.33</v>
          </cell>
          <cell r="J139">
            <v>0.14000000000000001</v>
          </cell>
          <cell r="K139">
            <v>0.13</v>
          </cell>
          <cell r="L139">
            <v>0.13</v>
          </cell>
          <cell r="M139">
            <v>0.22</v>
          </cell>
          <cell r="N139">
            <v>0.08</v>
          </cell>
          <cell r="O139">
            <v>7.0000000000000007E-2</v>
          </cell>
          <cell r="P139">
            <v>0.2</v>
          </cell>
        </row>
        <row r="140">
          <cell r="A140" t="str">
            <v>ITAL_PP_NEW</v>
          </cell>
          <cell r="B140" t="str">
            <v>ITAL</v>
          </cell>
          <cell r="C140" t="str">
            <v>WHOL</v>
          </cell>
          <cell r="D140" t="str">
            <v>PP_NEW</v>
          </cell>
          <cell r="E140">
            <v>0.1</v>
          </cell>
          <cell r="F140">
            <v>0.1</v>
          </cell>
          <cell r="G140">
            <v>0.15</v>
          </cell>
          <cell r="H140">
            <v>0.15</v>
          </cell>
          <cell r="I140">
            <v>0.15</v>
          </cell>
          <cell r="J140">
            <v>7.0000000000000007E-2</v>
          </cell>
          <cell r="K140">
            <v>7.0000000000000007E-2</v>
          </cell>
          <cell r="L140">
            <v>7.0000000000000007E-2</v>
          </cell>
          <cell r="M140">
            <v>0.1</v>
          </cell>
          <cell r="N140">
            <v>0.05</v>
          </cell>
          <cell r="O140">
            <v>7.0000000000000007E-2</v>
          </cell>
          <cell r="P140">
            <v>0.05</v>
          </cell>
        </row>
        <row r="141">
          <cell r="A141" t="str">
            <v>ITAL_DOM</v>
          </cell>
          <cell r="B141" t="str">
            <v>ITAL</v>
          </cell>
          <cell r="C141" t="str">
            <v>WHOL</v>
          </cell>
          <cell r="D141" t="str">
            <v>DOM</v>
          </cell>
          <cell r="E141">
            <v>7.0000000000000007E-2</v>
          </cell>
          <cell r="F141">
            <v>7.0000000000000007E-2</v>
          </cell>
          <cell r="G141">
            <v>0.08</v>
          </cell>
          <cell r="H141">
            <v>0.08</v>
          </cell>
          <cell r="I141">
            <v>0.08</v>
          </cell>
          <cell r="J141">
            <v>7.0000000000000007E-2</v>
          </cell>
          <cell r="K141">
            <v>0.05</v>
          </cell>
          <cell r="L141">
            <v>0.05</v>
          </cell>
          <cell r="M141">
            <v>0.16</v>
          </cell>
          <cell r="N141">
            <v>0.06</v>
          </cell>
          <cell r="O141">
            <v>0.06</v>
          </cell>
          <cell r="P141">
            <v>0.05</v>
          </cell>
        </row>
        <row r="142">
          <cell r="A142" t="str">
            <v>ITAL_TRA_RD_LD2</v>
          </cell>
          <cell r="B142" t="str">
            <v>ITAL</v>
          </cell>
          <cell r="C142" t="str">
            <v>WHOL</v>
          </cell>
          <cell r="D142" t="str">
            <v>TRA_RD_LD2</v>
          </cell>
          <cell r="E142">
            <v>-1</v>
          </cell>
          <cell r="F142">
            <v>-1</v>
          </cell>
          <cell r="G142">
            <v>-1</v>
          </cell>
          <cell r="H142">
            <v>-1</v>
          </cell>
          <cell r="I142">
            <v>-1</v>
          </cell>
          <cell r="J142">
            <v>-1</v>
          </cell>
          <cell r="K142">
            <v>-1</v>
          </cell>
          <cell r="L142">
            <v>-1</v>
          </cell>
          <cell r="M142">
            <v>-1</v>
          </cell>
          <cell r="N142">
            <v>-1</v>
          </cell>
          <cell r="O142">
            <v>0.2</v>
          </cell>
          <cell r="P142">
            <v>-1</v>
          </cell>
        </row>
        <row r="143">
          <cell r="A143" t="str">
            <v>ITAL_TRA_RD_LD4</v>
          </cell>
          <cell r="B143" t="str">
            <v>ITAL</v>
          </cell>
          <cell r="C143" t="str">
            <v>WHOL</v>
          </cell>
          <cell r="D143" t="str">
            <v>TRA_RD_LD4</v>
          </cell>
          <cell r="E143">
            <v>-1</v>
          </cell>
          <cell r="F143">
            <v>-1</v>
          </cell>
          <cell r="G143">
            <v>-1</v>
          </cell>
          <cell r="H143">
            <v>-1</v>
          </cell>
          <cell r="I143">
            <v>-1</v>
          </cell>
          <cell r="J143">
            <v>-1</v>
          </cell>
          <cell r="K143">
            <v>-1</v>
          </cell>
          <cell r="L143">
            <v>-1</v>
          </cell>
          <cell r="M143">
            <v>-1</v>
          </cell>
          <cell r="N143">
            <v>0.35</v>
          </cell>
          <cell r="O143">
            <v>0.73</v>
          </cell>
          <cell r="P143">
            <v>0.65</v>
          </cell>
        </row>
        <row r="144">
          <cell r="A144" t="str">
            <v>ITAL_TRA_RD_HD</v>
          </cell>
          <cell r="B144" t="str">
            <v>ITAL</v>
          </cell>
          <cell r="C144" t="str">
            <v>WHOL</v>
          </cell>
          <cell r="D144" t="str">
            <v>TRA_RD_HD</v>
          </cell>
          <cell r="E144">
            <v>-1</v>
          </cell>
          <cell r="F144">
            <v>-1</v>
          </cell>
          <cell r="G144">
            <v>-1</v>
          </cell>
          <cell r="H144">
            <v>-1</v>
          </cell>
          <cell r="I144">
            <v>-1</v>
          </cell>
          <cell r="J144">
            <v>-1</v>
          </cell>
          <cell r="K144">
            <v>-1</v>
          </cell>
          <cell r="L144">
            <v>-1</v>
          </cell>
          <cell r="M144">
            <v>-1</v>
          </cell>
          <cell r="N144">
            <v>1.05</v>
          </cell>
          <cell r="O144">
            <v>0.8</v>
          </cell>
          <cell r="P144">
            <v>0.65</v>
          </cell>
        </row>
        <row r="145">
          <cell r="A145" t="str">
            <v>ITAL_TRA_OT</v>
          </cell>
          <cell r="B145" t="str">
            <v>ITAL</v>
          </cell>
          <cell r="C145" t="str">
            <v>WHOL</v>
          </cell>
          <cell r="D145" t="str">
            <v>TRA_OT</v>
          </cell>
          <cell r="E145">
            <v>0.08</v>
          </cell>
          <cell r="F145">
            <v>0.08</v>
          </cell>
          <cell r="G145">
            <v>0.08</v>
          </cell>
          <cell r="H145">
            <v>0.08</v>
          </cell>
          <cell r="I145">
            <v>0.08</v>
          </cell>
          <cell r="J145">
            <v>7.0000000000000007E-2</v>
          </cell>
          <cell r="K145">
            <v>0.05</v>
          </cell>
          <cell r="L145">
            <v>0.05</v>
          </cell>
          <cell r="M145">
            <v>0.16</v>
          </cell>
          <cell r="N145">
            <v>1.3</v>
          </cell>
          <cell r="O145">
            <v>0.8</v>
          </cell>
          <cell r="P145">
            <v>0.05</v>
          </cell>
        </row>
        <row r="146">
          <cell r="A146" t="str">
            <v>ITAL_TRA_OT_LD2</v>
          </cell>
          <cell r="B146" t="str">
            <v>ITAL</v>
          </cell>
          <cell r="C146" t="str">
            <v>WHOL</v>
          </cell>
          <cell r="D146" t="str">
            <v>TRA_OT_LD2</v>
          </cell>
          <cell r="E146">
            <v>-1</v>
          </cell>
          <cell r="F146">
            <v>-1</v>
          </cell>
          <cell r="G146">
            <v>-1</v>
          </cell>
          <cell r="H146">
            <v>-1</v>
          </cell>
          <cell r="I146">
            <v>-1</v>
          </cell>
          <cell r="J146">
            <v>-1</v>
          </cell>
          <cell r="K146">
            <v>-1</v>
          </cell>
          <cell r="L146">
            <v>-1</v>
          </cell>
          <cell r="M146">
            <v>-1</v>
          </cell>
          <cell r="N146">
            <v>-1</v>
          </cell>
          <cell r="O146">
            <v>0.2</v>
          </cell>
          <cell r="P146">
            <v>-1</v>
          </cell>
        </row>
        <row r="147">
          <cell r="A147" t="str">
            <v>ITAL_TRA_OT_LB</v>
          </cell>
          <cell r="B147" t="str">
            <v>ITAL</v>
          </cell>
          <cell r="C147" t="str">
            <v>WHOL</v>
          </cell>
          <cell r="D147" t="str">
            <v>TRA_OT_LB</v>
          </cell>
          <cell r="E147">
            <v>0.08</v>
          </cell>
          <cell r="F147">
            <v>0.08</v>
          </cell>
          <cell r="G147">
            <v>0.08</v>
          </cell>
          <cell r="H147">
            <v>0.08</v>
          </cell>
          <cell r="I147">
            <v>0.08</v>
          </cell>
          <cell r="J147">
            <v>7.0000000000000007E-2</v>
          </cell>
          <cell r="K147">
            <v>0.05</v>
          </cell>
          <cell r="L147">
            <v>0.05</v>
          </cell>
          <cell r="M147">
            <v>0.16</v>
          </cell>
          <cell r="N147">
            <v>1.3</v>
          </cell>
          <cell r="O147">
            <v>0.8</v>
          </cell>
          <cell r="P147">
            <v>0.05</v>
          </cell>
        </row>
        <row r="148">
          <cell r="A148" t="str">
            <v>ITAL_TRA_OTS_M</v>
          </cell>
          <cell r="B148" t="str">
            <v>ITAL</v>
          </cell>
          <cell r="C148" t="str">
            <v>WHOL</v>
          </cell>
          <cell r="D148" t="str">
            <v>TRA_OTS_M</v>
          </cell>
          <cell r="E148">
            <v>-1</v>
          </cell>
          <cell r="F148">
            <v>-1</v>
          </cell>
          <cell r="G148">
            <v>-1</v>
          </cell>
          <cell r="H148">
            <v>-1</v>
          </cell>
          <cell r="I148">
            <v>-1</v>
          </cell>
          <cell r="J148">
            <v>-1</v>
          </cell>
          <cell r="K148">
            <v>-1</v>
          </cell>
          <cell r="L148">
            <v>-1</v>
          </cell>
          <cell r="M148">
            <v>-1</v>
          </cell>
          <cell r="N148">
            <v>1.4</v>
          </cell>
          <cell r="O148">
            <v>-1</v>
          </cell>
          <cell r="P148">
            <v>-1</v>
          </cell>
        </row>
        <row r="149">
          <cell r="A149" t="str">
            <v>ITAL_TRA_OTS_L</v>
          </cell>
          <cell r="B149" t="str">
            <v>ITAL</v>
          </cell>
          <cell r="C149" t="str">
            <v>WHOL</v>
          </cell>
          <cell r="D149" t="str">
            <v>TRA_OTS_L</v>
          </cell>
          <cell r="E149">
            <v>-1</v>
          </cell>
          <cell r="F149">
            <v>-1</v>
          </cell>
          <cell r="G149">
            <v>-1</v>
          </cell>
          <cell r="H149">
            <v>-1</v>
          </cell>
          <cell r="I149">
            <v>-1</v>
          </cell>
          <cell r="J149">
            <v>-1</v>
          </cell>
          <cell r="K149">
            <v>-1</v>
          </cell>
          <cell r="L149">
            <v>-1</v>
          </cell>
          <cell r="M149">
            <v>1.4</v>
          </cell>
          <cell r="N149">
            <v>1.4</v>
          </cell>
          <cell r="O149">
            <v>-1</v>
          </cell>
          <cell r="P149">
            <v>-1</v>
          </cell>
        </row>
        <row r="150">
          <cell r="A150" t="str">
            <v>ITAL_IN_BO</v>
          </cell>
          <cell r="B150" t="str">
            <v>ITAL</v>
          </cell>
          <cell r="C150" t="str">
            <v>WHOL</v>
          </cell>
          <cell r="D150" t="str">
            <v>IN_BO</v>
          </cell>
          <cell r="E150">
            <v>0.2</v>
          </cell>
          <cell r="F150">
            <v>0.2</v>
          </cell>
          <cell r="G150">
            <v>0.26</v>
          </cell>
          <cell r="H150">
            <v>0.26</v>
          </cell>
          <cell r="I150">
            <v>0.26</v>
          </cell>
          <cell r="J150">
            <v>0.14000000000000001</v>
          </cell>
          <cell r="K150">
            <v>0.13</v>
          </cell>
          <cell r="L150">
            <v>0.13</v>
          </cell>
          <cell r="M150">
            <v>0.2</v>
          </cell>
          <cell r="N150">
            <v>0.08</v>
          </cell>
          <cell r="O150">
            <v>7.0000000000000007E-2</v>
          </cell>
          <cell r="P150">
            <v>7.0000000000000007E-2</v>
          </cell>
        </row>
        <row r="151">
          <cell r="A151" t="str">
            <v>ITAL_IN_OC</v>
          </cell>
          <cell r="B151" t="str">
            <v>ITAL</v>
          </cell>
          <cell r="C151" t="str">
            <v>WHOL</v>
          </cell>
          <cell r="D151" t="str">
            <v>IN_OC</v>
          </cell>
          <cell r="E151">
            <v>0.2</v>
          </cell>
          <cell r="F151">
            <v>0.2</v>
          </cell>
          <cell r="G151">
            <v>0.26</v>
          </cell>
          <cell r="H151">
            <v>0.26</v>
          </cell>
          <cell r="I151">
            <v>0.26</v>
          </cell>
          <cell r="J151">
            <v>0.03</v>
          </cell>
          <cell r="K151">
            <v>0.13</v>
          </cell>
          <cell r="L151">
            <v>0.13</v>
          </cell>
          <cell r="M151">
            <v>0.22</v>
          </cell>
          <cell r="N151">
            <v>0.08</v>
          </cell>
          <cell r="O151">
            <v>7.0000000000000007E-2</v>
          </cell>
          <cell r="P151">
            <v>0.12</v>
          </cell>
        </row>
        <row r="152">
          <cell r="A152" t="str">
            <v>LUXE_CON_COMB</v>
          </cell>
          <cell r="B152" t="str">
            <v>LUXE</v>
          </cell>
          <cell r="C152" t="str">
            <v>WHOL</v>
          </cell>
          <cell r="D152" t="str">
            <v>CON_COMB</v>
          </cell>
          <cell r="E152">
            <v>0.2</v>
          </cell>
          <cell r="F152">
            <v>0.2</v>
          </cell>
          <cell r="G152">
            <v>0.23</v>
          </cell>
          <cell r="H152">
            <v>0.23</v>
          </cell>
          <cell r="I152">
            <v>0.23</v>
          </cell>
          <cell r="J152">
            <v>0.14000000000000001</v>
          </cell>
          <cell r="K152">
            <v>0.13</v>
          </cell>
          <cell r="L152">
            <v>0.13</v>
          </cell>
          <cell r="M152">
            <v>0.17</v>
          </cell>
          <cell r="N152">
            <v>0.08</v>
          </cell>
          <cell r="O152">
            <v>7.0000000000000007E-2</v>
          </cell>
          <cell r="P152">
            <v>7.0000000000000007E-2</v>
          </cell>
        </row>
        <row r="153">
          <cell r="A153" t="str">
            <v>LUXE_PP_EX_WB</v>
          </cell>
          <cell r="B153" t="str">
            <v>LUXE</v>
          </cell>
          <cell r="C153" t="str">
            <v>WHOL</v>
          </cell>
          <cell r="D153" t="str">
            <v>PP_EX_WB</v>
          </cell>
          <cell r="E153">
            <v>-1</v>
          </cell>
          <cell r="F153">
            <v>-1</v>
          </cell>
          <cell r="G153">
            <v>0.42</v>
          </cell>
          <cell r="H153">
            <v>0.42</v>
          </cell>
          <cell r="I153">
            <v>0.42</v>
          </cell>
          <cell r="J153">
            <v>-1</v>
          </cell>
          <cell r="K153">
            <v>-1</v>
          </cell>
          <cell r="L153">
            <v>-1</v>
          </cell>
          <cell r="M153">
            <v>-1</v>
          </cell>
          <cell r="N153">
            <v>-1</v>
          </cell>
          <cell r="O153">
            <v>-1</v>
          </cell>
          <cell r="P153">
            <v>-1</v>
          </cell>
        </row>
        <row r="154">
          <cell r="A154" t="str">
            <v>LUXE_PP_EX_OTH</v>
          </cell>
          <cell r="B154" t="str">
            <v>LUXE</v>
          </cell>
          <cell r="C154" t="str">
            <v>WHOL</v>
          </cell>
          <cell r="D154" t="str">
            <v>PP_EX_OTH</v>
          </cell>
          <cell r="E154">
            <v>0.27</v>
          </cell>
          <cell r="F154">
            <v>0.27</v>
          </cell>
          <cell r="G154">
            <v>0.3</v>
          </cell>
          <cell r="H154">
            <v>0.3</v>
          </cell>
          <cell r="I154">
            <v>0.3</v>
          </cell>
          <cell r="J154">
            <v>0.14000000000000001</v>
          </cell>
          <cell r="K154">
            <v>0.13</v>
          </cell>
          <cell r="L154">
            <v>0.13</v>
          </cell>
          <cell r="M154">
            <v>0.2</v>
          </cell>
          <cell r="N154">
            <v>0.08</v>
          </cell>
          <cell r="O154">
            <v>7.0000000000000007E-2</v>
          </cell>
          <cell r="P154">
            <v>0.05</v>
          </cell>
        </row>
        <row r="155">
          <cell r="A155" t="str">
            <v>LUXE_PP_NEW</v>
          </cell>
          <cell r="B155" t="str">
            <v>LUXE</v>
          </cell>
          <cell r="C155" t="str">
            <v>WHOL</v>
          </cell>
          <cell r="D155" t="str">
            <v>PP_NEW</v>
          </cell>
          <cell r="E155">
            <v>0.1</v>
          </cell>
          <cell r="F155">
            <v>0.1</v>
          </cell>
          <cell r="G155">
            <v>0.15</v>
          </cell>
          <cell r="H155">
            <v>0.15</v>
          </cell>
          <cell r="I155">
            <v>0.15</v>
          </cell>
          <cell r="J155">
            <v>7.0000000000000007E-2</v>
          </cell>
          <cell r="K155">
            <v>7.0000000000000007E-2</v>
          </cell>
          <cell r="L155">
            <v>7.0000000000000007E-2</v>
          </cell>
          <cell r="M155">
            <v>0.1</v>
          </cell>
          <cell r="N155">
            <v>0.05</v>
          </cell>
          <cell r="O155">
            <v>7.0000000000000007E-2</v>
          </cell>
          <cell r="P155">
            <v>0.05</v>
          </cell>
        </row>
        <row r="156">
          <cell r="A156" t="str">
            <v>LUXE_DOM</v>
          </cell>
          <cell r="B156" t="str">
            <v>LUXE</v>
          </cell>
          <cell r="C156" t="str">
            <v>WHOL</v>
          </cell>
          <cell r="D156" t="str">
            <v>DOM</v>
          </cell>
          <cell r="E156">
            <v>7.0000000000000007E-2</v>
          </cell>
          <cell r="F156">
            <v>7.0000000000000007E-2</v>
          </cell>
          <cell r="G156">
            <v>0.08</v>
          </cell>
          <cell r="H156">
            <v>0.08</v>
          </cell>
          <cell r="I156">
            <v>0.08</v>
          </cell>
          <cell r="J156">
            <v>7.0000000000000007E-2</v>
          </cell>
          <cell r="K156">
            <v>0.05</v>
          </cell>
          <cell r="L156">
            <v>0.05</v>
          </cell>
          <cell r="M156">
            <v>0.16</v>
          </cell>
          <cell r="N156">
            <v>0.06</v>
          </cell>
          <cell r="O156">
            <v>0.06</v>
          </cell>
          <cell r="P156">
            <v>0.05</v>
          </cell>
        </row>
        <row r="157">
          <cell r="A157" t="str">
            <v>LUXE_TRA_RD_LD2</v>
          </cell>
          <cell r="B157" t="str">
            <v>LUXE</v>
          </cell>
          <cell r="C157" t="str">
            <v>WHOL</v>
          </cell>
          <cell r="D157" t="str">
            <v>TRA_RD_LD2</v>
          </cell>
          <cell r="E157">
            <v>-1</v>
          </cell>
          <cell r="F157">
            <v>-1</v>
          </cell>
          <cell r="G157">
            <v>-1</v>
          </cell>
          <cell r="H157">
            <v>-1</v>
          </cell>
          <cell r="I157">
            <v>-1</v>
          </cell>
          <cell r="J157">
            <v>-1</v>
          </cell>
          <cell r="K157">
            <v>-1</v>
          </cell>
          <cell r="L157">
            <v>-1</v>
          </cell>
          <cell r="M157">
            <v>-1</v>
          </cell>
          <cell r="N157">
            <v>-1</v>
          </cell>
          <cell r="O157">
            <v>0.2</v>
          </cell>
          <cell r="P157">
            <v>-1</v>
          </cell>
        </row>
        <row r="158">
          <cell r="A158" t="str">
            <v>LUXE_TRA_RD_LD4</v>
          </cell>
          <cell r="B158" t="str">
            <v>LUXE</v>
          </cell>
          <cell r="C158" t="str">
            <v>WHOL</v>
          </cell>
          <cell r="D158" t="str">
            <v>TRA_RD_LD4</v>
          </cell>
          <cell r="E158">
            <v>-1</v>
          </cell>
          <cell r="F158">
            <v>-1</v>
          </cell>
          <cell r="G158">
            <v>-1</v>
          </cell>
          <cell r="H158">
            <v>-1</v>
          </cell>
          <cell r="I158">
            <v>-1</v>
          </cell>
          <cell r="J158">
            <v>-1</v>
          </cell>
          <cell r="K158">
            <v>-1</v>
          </cell>
          <cell r="L158">
            <v>-1</v>
          </cell>
          <cell r="M158">
            <v>-1</v>
          </cell>
          <cell r="N158">
            <v>0.35</v>
          </cell>
          <cell r="O158">
            <v>0.79</v>
          </cell>
          <cell r="P158">
            <v>0.65</v>
          </cell>
        </row>
        <row r="159">
          <cell r="A159" t="str">
            <v>LUXE_TRA_RD_HD</v>
          </cell>
          <cell r="B159" t="str">
            <v>LUXE</v>
          </cell>
          <cell r="C159" t="str">
            <v>WHOL</v>
          </cell>
          <cell r="D159" t="str">
            <v>TRA_RD_HD</v>
          </cell>
          <cell r="E159">
            <v>-1</v>
          </cell>
          <cell r="F159">
            <v>-1</v>
          </cell>
          <cell r="G159">
            <v>-1</v>
          </cell>
          <cell r="H159">
            <v>-1</v>
          </cell>
          <cell r="I159">
            <v>-1</v>
          </cell>
          <cell r="J159">
            <v>-1</v>
          </cell>
          <cell r="K159">
            <v>-1</v>
          </cell>
          <cell r="L159">
            <v>-1</v>
          </cell>
          <cell r="M159">
            <v>-1</v>
          </cell>
          <cell r="N159">
            <v>1</v>
          </cell>
          <cell r="O159">
            <v>0.79</v>
          </cell>
          <cell r="P159">
            <v>0.65</v>
          </cell>
        </row>
        <row r="160">
          <cell r="A160" t="str">
            <v>LUXE_TRA_OT</v>
          </cell>
          <cell r="B160" t="str">
            <v>LUXE</v>
          </cell>
          <cell r="C160" t="str">
            <v>WHOL</v>
          </cell>
          <cell r="D160" t="str">
            <v>TRA_OT</v>
          </cell>
          <cell r="E160">
            <v>0.08</v>
          </cell>
          <cell r="F160">
            <v>0.08</v>
          </cell>
          <cell r="G160">
            <v>0.08</v>
          </cell>
          <cell r="H160">
            <v>0.08</v>
          </cell>
          <cell r="I160">
            <v>0.08</v>
          </cell>
          <cell r="J160">
            <v>7.0000000000000007E-2</v>
          </cell>
          <cell r="K160">
            <v>0.05</v>
          </cell>
          <cell r="L160">
            <v>0.05</v>
          </cell>
          <cell r="M160">
            <v>0.16</v>
          </cell>
          <cell r="N160">
            <v>1</v>
          </cell>
          <cell r="O160">
            <v>0.79</v>
          </cell>
          <cell r="P160">
            <v>0.05</v>
          </cell>
        </row>
        <row r="161">
          <cell r="A161" t="str">
            <v>LUXE_TRA_OT_LD2</v>
          </cell>
          <cell r="B161" t="str">
            <v>LUXE</v>
          </cell>
          <cell r="C161" t="str">
            <v>WHOL</v>
          </cell>
          <cell r="D161" t="str">
            <v>TRA_OT_LD2</v>
          </cell>
          <cell r="E161">
            <v>-1</v>
          </cell>
          <cell r="F161">
            <v>-1</v>
          </cell>
          <cell r="G161">
            <v>-1</v>
          </cell>
          <cell r="H161">
            <v>-1</v>
          </cell>
          <cell r="I161">
            <v>-1</v>
          </cell>
          <cell r="J161">
            <v>-1</v>
          </cell>
          <cell r="K161">
            <v>-1</v>
          </cell>
          <cell r="L161">
            <v>-1</v>
          </cell>
          <cell r="M161">
            <v>-1</v>
          </cell>
          <cell r="N161">
            <v>-1</v>
          </cell>
          <cell r="O161">
            <v>0.2</v>
          </cell>
          <cell r="P161">
            <v>-1</v>
          </cell>
        </row>
        <row r="162">
          <cell r="A162" t="str">
            <v>LUXE_TRA_OT_LB</v>
          </cell>
          <cell r="B162" t="str">
            <v>LUXE</v>
          </cell>
          <cell r="C162" t="str">
            <v>WHOL</v>
          </cell>
          <cell r="D162" t="str">
            <v>TRA_OT_LB</v>
          </cell>
          <cell r="E162">
            <v>0.08</v>
          </cell>
          <cell r="F162">
            <v>0.08</v>
          </cell>
          <cell r="G162">
            <v>0.08</v>
          </cell>
          <cell r="H162">
            <v>0.08</v>
          </cell>
          <cell r="I162">
            <v>0.08</v>
          </cell>
          <cell r="J162">
            <v>7.0000000000000007E-2</v>
          </cell>
          <cell r="K162">
            <v>0.05</v>
          </cell>
          <cell r="L162">
            <v>0.05</v>
          </cell>
          <cell r="M162">
            <v>0.16</v>
          </cell>
          <cell r="N162">
            <v>1.1599999999999999</v>
          </cell>
          <cell r="O162">
            <v>0.86</v>
          </cell>
          <cell r="P162">
            <v>0.05</v>
          </cell>
        </row>
        <row r="163">
          <cell r="A163" t="str">
            <v>LUXE_TRA_OTS_M</v>
          </cell>
          <cell r="B163" t="str">
            <v>LUXE</v>
          </cell>
          <cell r="C163" t="str">
            <v>WHOL</v>
          </cell>
          <cell r="D163" t="str">
            <v>TRA_OTS_M</v>
          </cell>
          <cell r="E163">
            <v>-1</v>
          </cell>
          <cell r="F163">
            <v>-1</v>
          </cell>
          <cell r="G163">
            <v>-1</v>
          </cell>
          <cell r="H163">
            <v>-1</v>
          </cell>
          <cell r="I163">
            <v>-1</v>
          </cell>
          <cell r="J163">
            <v>-1</v>
          </cell>
          <cell r="K163">
            <v>-1</v>
          </cell>
          <cell r="L163">
            <v>-1</v>
          </cell>
          <cell r="M163">
            <v>-1</v>
          </cell>
          <cell r="N163">
            <v>1.4</v>
          </cell>
          <cell r="O163">
            <v>-1</v>
          </cell>
          <cell r="P163">
            <v>-1</v>
          </cell>
        </row>
        <row r="164">
          <cell r="A164" t="str">
            <v>LUXE_TRA_OTS_L</v>
          </cell>
          <cell r="B164" t="str">
            <v>LUXE</v>
          </cell>
          <cell r="C164" t="str">
            <v>WHOL</v>
          </cell>
          <cell r="D164" t="str">
            <v>TRA_OTS_L</v>
          </cell>
          <cell r="E164">
            <v>-1</v>
          </cell>
          <cell r="F164">
            <v>-1</v>
          </cell>
          <cell r="G164">
            <v>-1</v>
          </cell>
          <cell r="H164">
            <v>-1</v>
          </cell>
          <cell r="I164">
            <v>-1</v>
          </cell>
          <cell r="J164">
            <v>-1</v>
          </cell>
          <cell r="K164">
            <v>-1</v>
          </cell>
          <cell r="L164">
            <v>-1</v>
          </cell>
          <cell r="M164">
            <v>1.4</v>
          </cell>
          <cell r="N164">
            <v>1.4</v>
          </cell>
          <cell r="O164">
            <v>-1</v>
          </cell>
          <cell r="P164">
            <v>-1</v>
          </cell>
        </row>
        <row r="165">
          <cell r="A165" t="str">
            <v>LUXE_IN_BO</v>
          </cell>
          <cell r="B165" t="str">
            <v>LUXE</v>
          </cell>
          <cell r="C165" t="str">
            <v>WHOL</v>
          </cell>
          <cell r="D165" t="str">
            <v>IN_BO</v>
          </cell>
          <cell r="E165">
            <v>0.2</v>
          </cell>
          <cell r="F165">
            <v>0.2</v>
          </cell>
          <cell r="G165">
            <v>0.23</v>
          </cell>
          <cell r="H165">
            <v>0.23</v>
          </cell>
          <cell r="I165">
            <v>0.23</v>
          </cell>
          <cell r="J165">
            <v>0.14000000000000001</v>
          </cell>
          <cell r="K165">
            <v>0.13</v>
          </cell>
          <cell r="L165">
            <v>0.13</v>
          </cell>
          <cell r="M165">
            <v>0.17</v>
          </cell>
          <cell r="N165">
            <v>0.08</v>
          </cell>
          <cell r="O165">
            <v>7.0000000000000007E-2</v>
          </cell>
          <cell r="P165">
            <v>7.0000000000000007E-2</v>
          </cell>
        </row>
        <row r="166">
          <cell r="A166" t="str">
            <v>LUXE_IN_OC</v>
          </cell>
          <cell r="B166" t="str">
            <v>LUXE</v>
          </cell>
          <cell r="C166" t="str">
            <v>WHOL</v>
          </cell>
          <cell r="D166" t="str">
            <v>IN_OC</v>
          </cell>
          <cell r="E166">
            <v>0.2</v>
          </cell>
          <cell r="F166">
            <v>0.2</v>
          </cell>
          <cell r="G166">
            <v>0.23</v>
          </cell>
          <cell r="H166">
            <v>0.23</v>
          </cell>
          <cell r="I166">
            <v>0.23</v>
          </cell>
          <cell r="J166">
            <v>0.03</v>
          </cell>
          <cell r="K166">
            <v>0.13</v>
          </cell>
          <cell r="L166">
            <v>0.13</v>
          </cell>
          <cell r="M166">
            <v>0.17</v>
          </cell>
          <cell r="N166">
            <v>0.08</v>
          </cell>
          <cell r="O166">
            <v>7.0000000000000007E-2</v>
          </cell>
          <cell r="P166">
            <v>7.0000000000000007E-2</v>
          </cell>
        </row>
        <row r="167">
          <cell r="A167" t="str">
            <v>NETH_CON_COMB</v>
          </cell>
          <cell r="B167" t="str">
            <v>NETH</v>
          </cell>
          <cell r="C167" t="str">
            <v>WHOL</v>
          </cell>
          <cell r="D167" t="str">
            <v>CON_COMB</v>
          </cell>
          <cell r="E167">
            <v>0.2</v>
          </cell>
          <cell r="F167">
            <v>0.2</v>
          </cell>
          <cell r="G167">
            <v>0.23</v>
          </cell>
          <cell r="H167">
            <v>0.23</v>
          </cell>
          <cell r="I167">
            <v>0.23</v>
          </cell>
          <cell r="J167">
            <v>0.14000000000000001</v>
          </cell>
          <cell r="K167">
            <v>0.13</v>
          </cell>
          <cell r="L167">
            <v>0.13</v>
          </cell>
          <cell r="M167">
            <v>0.17</v>
          </cell>
          <cell r="N167">
            <v>0.08</v>
          </cell>
          <cell r="O167">
            <v>7.0000000000000007E-2</v>
          </cell>
          <cell r="P167">
            <v>7.0000000000000007E-2</v>
          </cell>
        </row>
        <row r="168">
          <cell r="A168" t="str">
            <v>NETH_PP_EX_WB</v>
          </cell>
          <cell r="B168" t="str">
            <v>NETH</v>
          </cell>
          <cell r="C168" t="str">
            <v>WHOL</v>
          </cell>
          <cell r="D168" t="str">
            <v>PP_EX_WB</v>
          </cell>
          <cell r="E168">
            <v>-1</v>
          </cell>
          <cell r="F168">
            <v>-1</v>
          </cell>
          <cell r="G168">
            <v>0.42</v>
          </cell>
          <cell r="H168">
            <v>0.42</v>
          </cell>
          <cell r="I168">
            <v>0.42</v>
          </cell>
          <cell r="J168">
            <v>-1</v>
          </cell>
          <cell r="K168">
            <v>-1</v>
          </cell>
          <cell r="L168">
            <v>-1</v>
          </cell>
          <cell r="M168">
            <v>-1</v>
          </cell>
          <cell r="N168">
            <v>-1</v>
          </cell>
          <cell r="O168">
            <v>-1</v>
          </cell>
          <cell r="P168">
            <v>-1</v>
          </cell>
        </row>
        <row r="169">
          <cell r="A169" t="str">
            <v>NETH_PP_EX_OTH</v>
          </cell>
          <cell r="B169" t="str">
            <v>NETH</v>
          </cell>
          <cell r="C169" t="str">
            <v>WHOL</v>
          </cell>
          <cell r="D169" t="str">
            <v>PP_EX_OTH</v>
          </cell>
          <cell r="E169">
            <v>0.27</v>
          </cell>
          <cell r="F169">
            <v>0.27</v>
          </cell>
          <cell r="G169">
            <v>0.28000000000000003</v>
          </cell>
          <cell r="H169">
            <v>0.28000000000000003</v>
          </cell>
          <cell r="I169">
            <v>0.28000000000000003</v>
          </cell>
          <cell r="J169">
            <v>0.14000000000000001</v>
          </cell>
          <cell r="K169">
            <v>0.13</v>
          </cell>
          <cell r="L169">
            <v>0.13</v>
          </cell>
          <cell r="M169">
            <v>0.2</v>
          </cell>
          <cell r="N169">
            <v>0.08</v>
          </cell>
          <cell r="O169">
            <v>7.0000000000000007E-2</v>
          </cell>
          <cell r="P169">
            <v>0.14000000000000001</v>
          </cell>
        </row>
        <row r="170">
          <cell r="A170" t="str">
            <v>NETH_PP_NEW</v>
          </cell>
          <cell r="B170" t="str">
            <v>NETH</v>
          </cell>
          <cell r="C170" t="str">
            <v>WHOL</v>
          </cell>
          <cell r="D170" t="str">
            <v>PP_NEW</v>
          </cell>
          <cell r="E170">
            <v>0.1</v>
          </cell>
          <cell r="F170">
            <v>0.1</v>
          </cell>
          <cell r="G170">
            <v>0.15</v>
          </cell>
          <cell r="H170">
            <v>0.15</v>
          </cell>
          <cell r="I170">
            <v>0.15</v>
          </cell>
          <cell r="J170">
            <v>7.0000000000000007E-2</v>
          </cell>
          <cell r="K170">
            <v>7.0000000000000007E-2</v>
          </cell>
          <cell r="L170">
            <v>7.0000000000000007E-2</v>
          </cell>
          <cell r="M170">
            <v>0.1</v>
          </cell>
          <cell r="N170">
            <v>0.05</v>
          </cell>
          <cell r="O170">
            <v>7.0000000000000007E-2</v>
          </cell>
          <cell r="P170">
            <v>0.05</v>
          </cell>
        </row>
        <row r="171">
          <cell r="A171" t="str">
            <v>NETH_DOM</v>
          </cell>
          <cell r="B171" t="str">
            <v>NETH</v>
          </cell>
          <cell r="C171" t="str">
            <v>WHOL</v>
          </cell>
          <cell r="D171" t="str">
            <v>DOM</v>
          </cell>
          <cell r="E171">
            <v>7.0000000000000007E-2</v>
          </cell>
          <cell r="F171">
            <v>7.0000000000000007E-2</v>
          </cell>
          <cell r="G171">
            <v>0.08</v>
          </cell>
          <cell r="H171">
            <v>0.08</v>
          </cell>
          <cell r="I171">
            <v>0.08</v>
          </cell>
          <cell r="J171">
            <v>7.0000000000000007E-2</v>
          </cell>
          <cell r="K171">
            <v>0.05</v>
          </cell>
          <cell r="L171">
            <v>0.05</v>
          </cell>
          <cell r="M171">
            <v>0.12</v>
          </cell>
          <cell r="N171">
            <v>0.06</v>
          </cell>
          <cell r="O171">
            <v>0.06</v>
          </cell>
          <cell r="P171">
            <v>0.05</v>
          </cell>
        </row>
        <row r="172">
          <cell r="A172" t="str">
            <v>NETH_TRA_RD_LD2</v>
          </cell>
          <cell r="B172" t="str">
            <v>NETH</v>
          </cell>
          <cell r="C172" t="str">
            <v>WHOL</v>
          </cell>
          <cell r="D172" t="str">
            <v>TRA_RD_LD2</v>
          </cell>
          <cell r="E172">
            <v>-1</v>
          </cell>
          <cell r="F172">
            <v>-1</v>
          </cell>
          <cell r="G172">
            <v>-1</v>
          </cell>
          <cell r="H172">
            <v>-1</v>
          </cell>
          <cell r="I172">
            <v>-1</v>
          </cell>
          <cell r="J172">
            <v>-1</v>
          </cell>
          <cell r="K172">
            <v>-1</v>
          </cell>
          <cell r="L172">
            <v>-1</v>
          </cell>
          <cell r="M172">
            <v>-1</v>
          </cell>
          <cell r="N172">
            <v>-1</v>
          </cell>
          <cell r="O172">
            <v>0.2</v>
          </cell>
          <cell r="P172">
            <v>-1</v>
          </cell>
        </row>
        <row r="173">
          <cell r="A173" t="str">
            <v>NETH_TRA_RD_LD4</v>
          </cell>
          <cell r="B173" t="str">
            <v>NETH</v>
          </cell>
          <cell r="C173" t="str">
            <v>WHOL</v>
          </cell>
          <cell r="D173" t="str">
            <v>TRA_RD_LD4</v>
          </cell>
          <cell r="E173">
            <v>-1</v>
          </cell>
          <cell r="F173">
            <v>-1</v>
          </cell>
          <cell r="G173">
            <v>-1</v>
          </cell>
          <cell r="H173">
            <v>-1</v>
          </cell>
          <cell r="I173">
            <v>-1</v>
          </cell>
          <cell r="J173">
            <v>-1</v>
          </cell>
          <cell r="K173">
            <v>-1</v>
          </cell>
          <cell r="L173">
            <v>-1</v>
          </cell>
          <cell r="M173">
            <v>-1</v>
          </cell>
          <cell r="N173">
            <v>0.35</v>
          </cell>
          <cell r="O173">
            <v>0.83</v>
          </cell>
          <cell r="P173">
            <v>0.65</v>
          </cell>
        </row>
        <row r="174">
          <cell r="A174" t="str">
            <v>NETH_TRA_RD_HD</v>
          </cell>
          <cell r="B174" t="str">
            <v>NETH</v>
          </cell>
          <cell r="C174" t="str">
            <v>WHOL</v>
          </cell>
          <cell r="D174" t="str">
            <v>TRA_RD_HD</v>
          </cell>
          <cell r="E174">
            <v>-1</v>
          </cell>
          <cell r="F174">
            <v>-1</v>
          </cell>
          <cell r="G174">
            <v>-1</v>
          </cell>
          <cell r="H174">
            <v>-1</v>
          </cell>
          <cell r="I174">
            <v>-1</v>
          </cell>
          <cell r="J174">
            <v>-1</v>
          </cell>
          <cell r="K174">
            <v>-1</v>
          </cell>
          <cell r="L174">
            <v>-1</v>
          </cell>
          <cell r="M174">
            <v>-1</v>
          </cell>
          <cell r="N174">
            <v>1.4</v>
          </cell>
          <cell r="O174">
            <v>0.83</v>
          </cell>
          <cell r="P174">
            <v>0.65</v>
          </cell>
        </row>
        <row r="175">
          <cell r="A175" t="str">
            <v>NETH_TRA_OT</v>
          </cell>
          <cell r="B175" t="str">
            <v>NETH</v>
          </cell>
          <cell r="C175" t="str">
            <v>WHOL</v>
          </cell>
          <cell r="D175" t="str">
            <v>TRA_OT</v>
          </cell>
          <cell r="E175">
            <v>0.08</v>
          </cell>
          <cell r="F175">
            <v>0.08</v>
          </cell>
          <cell r="G175">
            <v>0.08</v>
          </cell>
          <cell r="H175">
            <v>0.08</v>
          </cell>
          <cell r="I175">
            <v>0.08</v>
          </cell>
          <cell r="J175">
            <v>7.0000000000000007E-2</v>
          </cell>
          <cell r="K175">
            <v>0.05</v>
          </cell>
          <cell r="L175">
            <v>0.05</v>
          </cell>
          <cell r="M175">
            <v>0.16</v>
          </cell>
          <cell r="N175">
            <v>0.9</v>
          </cell>
          <cell r="O175">
            <v>0.83</v>
          </cell>
          <cell r="P175">
            <v>0.05</v>
          </cell>
        </row>
        <row r="176">
          <cell r="A176" t="str">
            <v>NETH_TRA_OT_LD2</v>
          </cell>
          <cell r="B176" t="str">
            <v>NETH</v>
          </cell>
          <cell r="C176" t="str">
            <v>WHOL</v>
          </cell>
          <cell r="D176" t="str">
            <v>TRA_OT_LD2</v>
          </cell>
          <cell r="E176">
            <v>-1</v>
          </cell>
          <cell r="F176">
            <v>-1</v>
          </cell>
          <cell r="G176">
            <v>-1</v>
          </cell>
          <cell r="H176">
            <v>-1</v>
          </cell>
          <cell r="I176">
            <v>-1</v>
          </cell>
          <cell r="J176">
            <v>-1</v>
          </cell>
          <cell r="K176">
            <v>-1</v>
          </cell>
          <cell r="L176">
            <v>-1</v>
          </cell>
          <cell r="M176">
            <v>-1</v>
          </cell>
          <cell r="N176">
            <v>-1</v>
          </cell>
          <cell r="O176">
            <v>0.2</v>
          </cell>
          <cell r="P176">
            <v>-1</v>
          </cell>
        </row>
        <row r="177">
          <cell r="A177" t="str">
            <v>NETH_TRA_OT_LB</v>
          </cell>
          <cell r="B177" t="str">
            <v>NETH</v>
          </cell>
          <cell r="C177" t="str">
            <v>WHOL</v>
          </cell>
          <cell r="D177" t="str">
            <v>TRA_OT_LB</v>
          </cell>
          <cell r="E177">
            <v>0.08</v>
          </cell>
          <cell r="F177">
            <v>0.08</v>
          </cell>
          <cell r="G177">
            <v>0.08</v>
          </cell>
          <cell r="H177">
            <v>0.08</v>
          </cell>
          <cell r="I177">
            <v>0.08</v>
          </cell>
          <cell r="J177">
            <v>7.0000000000000007E-2</v>
          </cell>
          <cell r="K177">
            <v>0.05</v>
          </cell>
          <cell r="L177">
            <v>0.05</v>
          </cell>
          <cell r="M177">
            <v>0.16</v>
          </cell>
          <cell r="N177">
            <v>1.4</v>
          </cell>
          <cell r="O177">
            <v>0.86</v>
          </cell>
          <cell r="P177">
            <v>0.05</v>
          </cell>
        </row>
        <row r="178">
          <cell r="A178" t="str">
            <v>NETH_TRA_OTS_M</v>
          </cell>
          <cell r="B178" t="str">
            <v>NETH</v>
          </cell>
          <cell r="C178" t="str">
            <v>WHOL</v>
          </cell>
          <cell r="D178" t="str">
            <v>TRA_OTS_M</v>
          </cell>
          <cell r="E178">
            <v>-1</v>
          </cell>
          <cell r="F178">
            <v>-1</v>
          </cell>
          <cell r="G178">
            <v>-1</v>
          </cell>
          <cell r="H178">
            <v>-1</v>
          </cell>
          <cell r="I178">
            <v>-1</v>
          </cell>
          <cell r="J178">
            <v>-1</v>
          </cell>
          <cell r="K178">
            <v>-1</v>
          </cell>
          <cell r="L178">
            <v>-1</v>
          </cell>
          <cell r="M178">
            <v>-1</v>
          </cell>
          <cell r="N178">
            <v>1.4</v>
          </cell>
          <cell r="O178">
            <v>-1</v>
          </cell>
          <cell r="P178">
            <v>-1</v>
          </cell>
        </row>
        <row r="179">
          <cell r="A179" t="str">
            <v>NETH_TRA_OTS_L</v>
          </cell>
          <cell r="B179" t="str">
            <v>NETH</v>
          </cell>
          <cell r="C179" t="str">
            <v>WHOL</v>
          </cell>
          <cell r="D179" t="str">
            <v>TRA_OTS_L</v>
          </cell>
          <cell r="E179">
            <v>-1</v>
          </cell>
          <cell r="F179">
            <v>-1</v>
          </cell>
          <cell r="G179">
            <v>-1</v>
          </cell>
          <cell r="H179">
            <v>-1</v>
          </cell>
          <cell r="I179">
            <v>-1</v>
          </cell>
          <cell r="J179">
            <v>-1</v>
          </cell>
          <cell r="K179">
            <v>-1</v>
          </cell>
          <cell r="L179">
            <v>-1</v>
          </cell>
          <cell r="M179">
            <v>1.3</v>
          </cell>
          <cell r="N179">
            <v>1.4</v>
          </cell>
          <cell r="O179">
            <v>-1</v>
          </cell>
          <cell r="P179">
            <v>-1</v>
          </cell>
        </row>
        <row r="180">
          <cell r="A180" t="str">
            <v>NETH_IN_BO</v>
          </cell>
          <cell r="B180" t="str">
            <v>NETH</v>
          </cell>
          <cell r="C180" t="str">
            <v>WHOL</v>
          </cell>
          <cell r="D180" t="str">
            <v>IN_BO</v>
          </cell>
          <cell r="E180">
            <v>0.2</v>
          </cell>
          <cell r="F180">
            <v>0.2</v>
          </cell>
          <cell r="G180">
            <v>0.23</v>
          </cell>
          <cell r="H180">
            <v>0.23</v>
          </cell>
          <cell r="I180">
            <v>0.23</v>
          </cell>
          <cell r="J180">
            <v>0.14000000000000001</v>
          </cell>
          <cell r="K180">
            <v>0.13</v>
          </cell>
          <cell r="L180">
            <v>0.13</v>
          </cell>
          <cell r="M180">
            <v>0.15</v>
          </cell>
          <cell r="N180">
            <v>0.08</v>
          </cell>
          <cell r="O180">
            <v>7.0000000000000007E-2</v>
          </cell>
          <cell r="P180">
            <v>0.08</v>
          </cell>
        </row>
        <row r="181">
          <cell r="A181" t="str">
            <v>NETH_IN_OC</v>
          </cell>
          <cell r="B181" t="str">
            <v>NETH</v>
          </cell>
          <cell r="C181" t="str">
            <v>WHOL</v>
          </cell>
          <cell r="D181" t="str">
            <v>IN_OC</v>
          </cell>
          <cell r="E181">
            <v>0.2</v>
          </cell>
          <cell r="F181">
            <v>0.2</v>
          </cell>
          <cell r="G181">
            <v>0.23</v>
          </cell>
          <cell r="H181">
            <v>0.23</v>
          </cell>
          <cell r="I181">
            <v>0.23</v>
          </cell>
          <cell r="J181">
            <v>0.03</v>
          </cell>
          <cell r="K181">
            <v>0.13</v>
          </cell>
          <cell r="L181">
            <v>0.13</v>
          </cell>
          <cell r="M181">
            <v>0.16</v>
          </cell>
          <cell r="N181">
            <v>0.08</v>
          </cell>
          <cell r="O181">
            <v>7.0000000000000007E-2</v>
          </cell>
          <cell r="P181">
            <v>7.0000000000000007E-2</v>
          </cell>
        </row>
        <row r="182">
          <cell r="A182" t="str">
            <v>NORW_CON_COMB</v>
          </cell>
          <cell r="B182" t="str">
            <v>NORW</v>
          </cell>
          <cell r="C182" t="str">
            <v>WHOL</v>
          </cell>
          <cell r="D182" t="str">
            <v>CON_COMB</v>
          </cell>
          <cell r="E182">
            <v>0.2</v>
          </cell>
          <cell r="F182">
            <v>0.2</v>
          </cell>
          <cell r="G182">
            <v>0.23</v>
          </cell>
          <cell r="H182">
            <v>0.23</v>
          </cell>
          <cell r="I182">
            <v>0.23</v>
          </cell>
          <cell r="J182">
            <v>0.14000000000000001</v>
          </cell>
          <cell r="K182">
            <v>0.13</v>
          </cell>
          <cell r="L182">
            <v>0.13</v>
          </cell>
          <cell r="M182">
            <v>0.17</v>
          </cell>
          <cell r="N182">
            <v>0.08</v>
          </cell>
          <cell r="O182">
            <v>7.0000000000000007E-2</v>
          </cell>
          <cell r="P182">
            <v>7.0000000000000007E-2</v>
          </cell>
        </row>
        <row r="183">
          <cell r="A183" t="str">
            <v>NORW_PP_EX_WB</v>
          </cell>
          <cell r="B183" t="str">
            <v>NORW</v>
          </cell>
          <cell r="C183" t="str">
            <v>WHOL</v>
          </cell>
          <cell r="D183" t="str">
            <v>PP_EX_WB</v>
          </cell>
          <cell r="E183">
            <v>-1</v>
          </cell>
          <cell r="F183">
            <v>-1</v>
          </cell>
          <cell r="G183">
            <v>0.42</v>
          </cell>
          <cell r="H183">
            <v>0.42</v>
          </cell>
          <cell r="I183">
            <v>0.42</v>
          </cell>
          <cell r="J183">
            <v>-1</v>
          </cell>
          <cell r="K183">
            <v>-1</v>
          </cell>
          <cell r="L183">
            <v>-1</v>
          </cell>
          <cell r="M183">
            <v>-1</v>
          </cell>
          <cell r="N183">
            <v>-1</v>
          </cell>
          <cell r="O183">
            <v>-1</v>
          </cell>
          <cell r="P183">
            <v>-1</v>
          </cell>
        </row>
        <row r="184">
          <cell r="A184" t="str">
            <v>NORW_PP_EX_OTH</v>
          </cell>
          <cell r="B184" t="str">
            <v>NORW</v>
          </cell>
          <cell r="C184" t="str">
            <v>WHOL</v>
          </cell>
          <cell r="D184" t="str">
            <v>PP_EX_OTH</v>
          </cell>
          <cell r="E184">
            <v>0.27</v>
          </cell>
          <cell r="F184">
            <v>0.27</v>
          </cell>
          <cell r="G184">
            <v>0.3</v>
          </cell>
          <cell r="H184">
            <v>0.3</v>
          </cell>
          <cell r="I184">
            <v>0.3</v>
          </cell>
          <cell r="J184">
            <v>0.14000000000000001</v>
          </cell>
          <cell r="K184">
            <v>0.13</v>
          </cell>
          <cell r="L184">
            <v>0.13</v>
          </cell>
          <cell r="M184">
            <v>0.2</v>
          </cell>
          <cell r="N184">
            <v>1.1299999999999999</v>
          </cell>
          <cell r="O184">
            <v>7.0000000000000007E-2</v>
          </cell>
          <cell r="P184">
            <v>0.15</v>
          </cell>
        </row>
        <row r="185">
          <cell r="A185" t="str">
            <v>NORW_PP_NEW</v>
          </cell>
          <cell r="B185" t="str">
            <v>NORW</v>
          </cell>
          <cell r="C185" t="str">
            <v>WHOL</v>
          </cell>
          <cell r="D185" t="str">
            <v>PP_NEW</v>
          </cell>
          <cell r="E185">
            <v>0.1</v>
          </cell>
          <cell r="F185">
            <v>0.1</v>
          </cell>
          <cell r="G185">
            <v>0.15</v>
          </cell>
          <cell r="H185">
            <v>0.15</v>
          </cell>
          <cell r="I185">
            <v>0.15</v>
          </cell>
          <cell r="J185">
            <v>7.0000000000000007E-2</v>
          </cell>
          <cell r="K185">
            <v>7.0000000000000007E-2</v>
          </cell>
          <cell r="L185">
            <v>7.0000000000000007E-2</v>
          </cell>
          <cell r="M185">
            <v>0.1</v>
          </cell>
          <cell r="N185">
            <v>0.1</v>
          </cell>
          <cell r="O185">
            <v>7.0000000000000007E-2</v>
          </cell>
          <cell r="P185">
            <v>0.05</v>
          </cell>
        </row>
        <row r="186">
          <cell r="A186" t="str">
            <v>NORW_DOM</v>
          </cell>
          <cell r="B186" t="str">
            <v>NORW</v>
          </cell>
          <cell r="C186" t="str">
            <v>WHOL</v>
          </cell>
          <cell r="D186" t="str">
            <v>DOM</v>
          </cell>
          <cell r="E186">
            <v>7.0000000000000007E-2</v>
          </cell>
          <cell r="F186">
            <v>7.0000000000000007E-2</v>
          </cell>
          <cell r="G186">
            <v>0.08</v>
          </cell>
          <cell r="H186">
            <v>0.08</v>
          </cell>
          <cell r="I186">
            <v>0.08</v>
          </cell>
          <cell r="J186">
            <v>7.0000000000000007E-2</v>
          </cell>
          <cell r="K186">
            <v>0.05</v>
          </cell>
          <cell r="L186">
            <v>0.05</v>
          </cell>
          <cell r="M186">
            <v>0.16</v>
          </cell>
          <cell r="N186">
            <v>0.06</v>
          </cell>
          <cell r="O186">
            <v>0.06</v>
          </cell>
          <cell r="P186">
            <v>0.05</v>
          </cell>
        </row>
        <row r="187">
          <cell r="A187" t="str">
            <v>NORW_TRA_RD_LD2</v>
          </cell>
          <cell r="B187" t="str">
            <v>NORW</v>
          </cell>
          <cell r="C187" t="str">
            <v>WHOL</v>
          </cell>
          <cell r="D187" t="str">
            <v>TRA_RD_LD2</v>
          </cell>
          <cell r="E187">
            <v>-1</v>
          </cell>
          <cell r="F187">
            <v>-1</v>
          </cell>
          <cell r="G187">
            <v>-1</v>
          </cell>
          <cell r="H187">
            <v>-1</v>
          </cell>
          <cell r="I187">
            <v>-1</v>
          </cell>
          <cell r="J187">
            <v>-1</v>
          </cell>
          <cell r="K187">
            <v>-1</v>
          </cell>
          <cell r="L187">
            <v>-1</v>
          </cell>
          <cell r="M187">
            <v>-1</v>
          </cell>
          <cell r="N187">
            <v>-1</v>
          </cell>
          <cell r="O187">
            <v>0.2</v>
          </cell>
          <cell r="P187">
            <v>-1</v>
          </cell>
        </row>
        <row r="188">
          <cell r="A188" t="str">
            <v>NORW_TRA_RD_LD4</v>
          </cell>
          <cell r="B188" t="str">
            <v>NORW</v>
          </cell>
          <cell r="C188" t="str">
            <v>WHOL</v>
          </cell>
          <cell r="D188" t="str">
            <v>TRA_RD_LD4</v>
          </cell>
          <cell r="E188">
            <v>-1</v>
          </cell>
          <cell r="F188">
            <v>-1</v>
          </cell>
          <cell r="G188">
            <v>-1</v>
          </cell>
          <cell r="H188">
            <v>-1</v>
          </cell>
          <cell r="I188">
            <v>-1</v>
          </cell>
          <cell r="J188">
            <v>-1</v>
          </cell>
          <cell r="K188">
            <v>-1</v>
          </cell>
          <cell r="L188">
            <v>-1</v>
          </cell>
          <cell r="M188">
            <v>-1</v>
          </cell>
          <cell r="N188">
            <v>0.35</v>
          </cell>
          <cell r="O188">
            <v>0.75</v>
          </cell>
          <cell r="P188">
            <v>0.65</v>
          </cell>
        </row>
        <row r="189">
          <cell r="A189" t="str">
            <v>NORW_TRA_RD_HD</v>
          </cell>
          <cell r="B189" t="str">
            <v>NORW</v>
          </cell>
          <cell r="C189" t="str">
            <v>WHOL</v>
          </cell>
          <cell r="D189" t="str">
            <v>TRA_RD_HD</v>
          </cell>
          <cell r="E189">
            <v>-1</v>
          </cell>
          <cell r="F189">
            <v>-1</v>
          </cell>
          <cell r="G189">
            <v>-1</v>
          </cell>
          <cell r="H189">
            <v>-1</v>
          </cell>
          <cell r="I189">
            <v>-1</v>
          </cell>
          <cell r="J189">
            <v>-1</v>
          </cell>
          <cell r="K189">
            <v>-1</v>
          </cell>
          <cell r="L189">
            <v>-1</v>
          </cell>
          <cell r="M189">
            <v>-1</v>
          </cell>
          <cell r="N189">
            <v>1.2</v>
          </cell>
          <cell r="O189">
            <v>0.75</v>
          </cell>
          <cell r="P189">
            <v>0.65</v>
          </cell>
        </row>
        <row r="190">
          <cell r="A190" t="str">
            <v>NORW_TRA_OT</v>
          </cell>
          <cell r="B190" t="str">
            <v>NORW</v>
          </cell>
          <cell r="C190" t="str">
            <v>WHOL</v>
          </cell>
          <cell r="D190" t="str">
            <v>TRA_OT</v>
          </cell>
          <cell r="E190">
            <v>0.08</v>
          </cell>
          <cell r="F190">
            <v>0.08</v>
          </cell>
          <cell r="G190">
            <v>0.08</v>
          </cell>
          <cell r="H190">
            <v>0.08</v>
          </cell>
          <cell r="I190">
            <v>0.08</v>
          </cell>
          <cell r="J190">
            <v>7.0000000000000007E-2</v>
          </cell>
          <cell r="K190">
            <v>0.05</v>
          </cell>
          <cell r="L190">
            <v>0.05</v>
          </cell>
          <cell r="M190">
            <v>0.16</v>
          </cell>
          <cell r="N190">
            <v>1.2</v>
          </cell>
          <cell r="O190">
            <v>0.75</v>
          </cell>
          <cell r="P190">
            <v>0.05</v>
          </cell>
        </row>
        <row r="191">
          <cell r="A191" t="str">
            <v>NORW_TRA_OT_LD2</v>
          </cell>
          <cell r="B191" t="str">
            <v>NORW</v>
          </cell>
          <cell r="C191" t="str">
            <v>WHOL</v>
          </cell>
          <cell r="D191" t="str">
            <v>TRA_OT_LD2</v>
          </cell>
          <cell r="E191">
            <v>-1</v>
          </cell>
          <cell r="F191">
            <v>-1</v>
          </cell>
          <cell r="G191">
            <v>-1</v>
          </cell>
          <cell r="H191">
            <v>-1</v>
          </cell>
          <cell r="I191">
            <v>-1</v>
          </cell>
          <cell r="J191">
            <v>-1</v>
          </cell>
          <cell r="K191">
            <v>-1</v>
          </cell>
          <cell r="L191">
            <v>-1</v>
          </cell>
          <cell r="M191">
            <v>-1</v>
          </cell>
          <cell r="N191">
            <v>-1</v>
          </cell>
          <cell r="O191">
            <v>0.2</v>
          </cell>
          <cell r="P191">
            <v>-1</v>
          </cell>
        </row>
        <row r="192">
          <cell r="A192" t="str">
            <v>NORW_TRA_OT_LB</v>
          </cell>
          <cell r="B192" t="str">
            <v>NORW</v>
          </cell>
          <cell r="C192" t="str">
            <v>WHOL</v>
          </cell>
          <cell r="D192" t="str">
            <v>TRA_OT_LB</v>
          </cell>
          <cell r="E192">
            <v>0.08</v>
          </cell>
          <cell r="F192">
            <v>0.08</v>
          </cell>
          <cell r="G192">
            <v>0.08</v>
          </cell>
          <cell r="H192">
            <v>0.08</v>
          </cell>
          <cell r="I192">
            <v>0.08</v>
          </cell>
          <cell r="J192">
            <v>7.0000000000000007E-2</v>
          </cell>
          <cell r="K192">
            <v>0.05</v>
          </cell>
          <cell r="L192">
            <v>0.05</v>
          </cell>
          <cell r="M192">
            <v>0.16</v>
          </cell>
          <cell r="N192">
            <v>1.2</v>
          </cell>
          <cell r="O192">
            <v>0.75</v>
          </cell>
          <cell r="P192">
            <v>0.05</v>
          </cell>
        </row>
        <row r="193">
          <cell r="A193" t="str">
            <v>NORW_TRA_OTS_M</v>
          </cell>
          <cell r="B193" t="str">
            <v>NORW</v>
          </cell>
          <cell r="C193" t="str">
            <v>WHOL</v>
          </cell>
          <cell r="D193" t="str">
            <v>TRA_OTS_M</v>
          </cell>
          <cell r="E193">
            <v>-1</v>
          </cell>
          <cell r="F193">
            <v>-1</v>
          </cell>
          <cell r="G193">
            <v>-1</v>
          </cell>
          <cell r="H193">
            <v>-1</v>
          </cell>
          <cell r="I193">
            <v>-1</v>
          </cell>
          <cell r="J193">
            <v>-1</v>
          </cell>
          <cell r="K193">
            <v>-1</v>
          </cell>
          <cell r="L193">
            <v>-1</v>
          </cell>
          <cell r="M193">
            <v>-1</v>
          </cell>
          <cell r="N193">
            <v>1.6</v>
          </cell>
          <cell r="O193">
            <v>-1</v>
          </cell>
          <cell r="P193">
            <v>-1</v>
          </cell>
        </row>
        <row r="194">
          <cell r="A194" t="str">
            <v>NORW_TRA_OTS_L</v>
          </cell>
          <cell r="B194" t="str">
            <v>NORW</v>
          </cell>
          <cell r="C194" t="str">
            <v>WHOL</v>
          </cell>
          <cell r="D194" t="str">
            <v>TRA_OTS_L</v>
          </cell>
          <cell r="E194">
            <v>-1</v>
          </cell>
          <cell r="F194">
            <v>-1</v>
          </cell>
          <cell r="G194">
            <v>-1</v>
          </cell>
          <cell r="H194">
            <v>-1</v>
          </cell>
          <cell r="I194">
            <v>-1</v>
          </cell>
          <cell r="J194">
            <v>-1</v>
          </cell>
          <cell r="K194">
            <v>-1</v>
          </cell>
          <cell r="L194">
            <v>-1</v>
          </cell>
          <cell r="M194">
            <v>1.6</v>
          </cell>
          <cell r="N194">
            <v>1.6</v>
          </cell>
          <cell r="O194">
            <v>-1</v>
          </cell>
          <cell r="P194">
            <v>-1</v>
          </cell>
        </row>
        <row r="195">
          <cell r="A195" t="str">
            <v>NORW_IN_BO</v>
          </cell>
          <cell r="B195" t="str">
            <v>NORW</v>
          </cell>
          <cell r="C195" t="str">
            <v>WHOL</v>
          </cell>
          <cell r="D195" t="str">
            <v>IN_BO</v>
          </cell>
          <cell r="E195">
            <v>0.2</v>
          </cell>
          <cell r="F195">
            <v>0.2</v>
          </cell>
          <cell r="G195">
            <v>0.23</v>
          </cell>
          <cell r="H195">
            <v>0.23</v>
          </cell>
          <cell r="I195">
            <v>0.23</v>
          </cell>
          <cell r="J195">
            <v>0.14000000000000001</v>
          </cell>
          <cell r="K195">
            <v>0.13</v>
          </cell>
          <cell r="L195">
            <v>0.13</v>
          </cell>
          <cell r="M195">
            <v>0.17</v>
          </cell>
          <cell r="N195">
            <v>0.2</v>
          </cell>
          <cell r="O195">
            <v>7.0000000000000007E-2</v>
          </cell>
          <cell r="P195">
            <v>0.18</v>
          </cell>
        </row>
        <row r="196">
          <cell r="A196" t="str">
            <v>NORW_IN_OC</v>
          </cell>
          <cell r="B196" t="str">
            <v>NORW</v>
          </cell>
          <cell r="C196" t="str">
            <v>WHOL</v>
          </cell>
          <cell r="D196" t="str">
            <v>IN_OC</v>
          </cell>
          <cell r="E196">
            <v>0.2</v>
          </cell>
          <cell r="F196">
            <v>0.2</v>
          </cell>
          <cell r="G196">
            <v>0.23</v>
          </cell>
          <cell r="H196">
            <v>0.23</v>
          </cell>
          <cell r="I196">
            <v>0.23</v>
          </cell>
          <cell r="J196">
            <v>0.03</v>
          </cell>
          <cell r="K196">
            <v>0.13</v>
          </cell>
          <cell r="L196">
            <v>0.13</v>
          </cell>
          <cell r="M196">
            <v>0.17</v>
          </cell>
          <cell r="N196">
            <v>0.1</v>
          </cell>
          <cell r="O196">
            <v>7.0000000000000007E-2</v>
          </cell>
          <cell r="P196">
            <v>7.0000000000000007E-2</v>
          </cell>
        </row>
        <row r="197">
          <cell r="A197" t="str">
            <v>PORT_CON_COMB</v>
          </cell>
          <cell r="B197" t="str">
            <v>PORT</v>
          </cell>
          <cell r="C197" t="str">
            <v>WHOL</v>
          </cell>
          <cell r="D197" t="str">
            <v>CON_COMB</v>
          </cell>
          <cell r="E197">
            <v>0.2</v>
          </cell>
          <cell r="F197">
            <v>0.2</v>
          </cell>
          <cell r="G197">
            <v>0.25</v>
          </cell>
          <cell r="H197">
            <v>0.23</v>
          </cell>
          <cell r="I197">
            <v>0.23</v>
          </cell>
          <cell r="J197">
            <v>0.14000000000000001</v>
          </cell>
          <cell r="K197">
            <v>0.13</v>
          </cell>
          <cell r="L197">
            <v>0.13</v>
          </cell>
          <cell r="M197">
            <v>0.25</v>
          </cell>
          <cell r="N197">
            <v>0.15</v>
          </cell>
          <cell r="O197">
            <v>0.1</v>
          </cell>
          <cell r="P197">
            <v>7.0000000000000007E-2</v>
          </cell>
        </row>
        <row r="198">
          <cell r="A198" t="str">
            <v>PORT_PP_EX_WB</v>
          </cell>
          <cell r="B198" t="str">
            <v>PORT</v>
          </cell>
          <cell r="C198" t="str">
            <v>WHOL</v>
          </cell>
          <cell r="D198" t="str">
            <v>PP_EX_WB</v>
          </cell>
          <cell r="E198">
            <v>-1</v>
          </cell>
          <cell r="F198">
            <v>-1</v>
          </cell>
          <cell r="G198">
            <v>0.42</v>
          </cell>
          <cell r="H198">
            <v>0.42</v>
          </cell>
          <cell r="I198">
            <v>0.42</v>
          </cell>
          <cell r="J198">
            <v>-1</v>
          </cell>
          <cell r="K198">
            <v>-1</v>
          </cell>
          <cell r="L198">
            <v>-1</v>
          </cell>
          <cell r="M198">
            <v>-1</v>
          </cell>
          <cell r="N198">
            <v>-1</v>
          </cell>
          <cell r="O198">
            <v>-1</v>
          </cell>
          <cell r="P198">
            <v>-1</v>
          </cell>
        </row>
        <row r="199">
          <cell r="A199" t="str">
            <v>PORT_PP_EX_OTH</v>
          </cell>
          <cell r="B199" t="str">
            <v>PORT</v>
          </cell>
          <cell r="C199" t="str">
            <v>WHOL</v>
          </cell>
          <cell r="D199" t="str">
            <v>PP_EX_OTH</v>
          </cell>
          <cell r="E199">
            <v>0.27</v>
          </cell>
          <cell r="F199">
            <v>0.27</v>
          </cell>
          <cell r="G199">
            <v>0.39</v>
          </cell>
          <cell r="H199">
            <v>0.3</v>
          </cell>
          <cell r="I199">
            <v>0.3</v>
          </cell>
          <cell r="J199">
            <v>0.14000000000000001</v>
          </cell>
          <cell r="K199">
            <v>0.16</v>
          </cell>
          <cell r="L199">
            <v>0.16</v>
          </cell>
          <cell r="M199">
            <v>0.34</v>
          </cell>
          <cell r="N199">
            <v>0.9</v>
          </cell>
          <cell r="O199">
            <v>0.1</v>
          </cell>
          <cell r="P199">
            <v>0.3</v>
          </cell>
        </row>
        <row r="200">
          <cell r="A200" t="str">
            <v>PORT_PP_NEW</v>
          </cell>
          <cell r="B200" t="str">
            <v>PORT</v>
          </cell>
          <cell r="C200" t="str">
            <v>WHOL</v>
          </cell>
          <cell r="D200" t="str">
            <v>PP_NEW</v>
          </cell>
          <cell r="E200">
            <v>0.1</v>
          </cell>
          <cell r="F200">
            <v>0.1</v>
          </cell>
          <cell r="G200">
            <v>0.15</v>
          </cell>
          <cell r="H200">
            <v>0.15</v>
          </cell>
          <cell r="I200">
            <v>0.15</v>
          </cell>
          <cell r="J200">
            <v>7.0000000000000007E-2</v>
          </cell>
          <cell r="K200">
            <v>7.0000000000000007E-2</v>
          </cell>
          <cell r="L200">
            <v>7.0000000000000007E-2</v>
          </cell>
          <cell r="M200">
            <v>0.1</v>
          </cell>
          <cell r="N200">
            <v>0.05</v>
          </cell>
          <cell r="O200">
            <v>7.0000000000000007E-2</v>
          </cell>
          <cell r="P200">
            <v>0.05</v>
          </cell>
        </row>
        <row r="201">
          <cell r="A201" t="str">
            <v>PORT_DOM</v>
          </cell>
          <cell r="B201" t="str">
            <v>PORT</v>
          </cell>
          <cell r="C201" t="str">
            <v>WHOL</v>
          </cell>
          <cell r="D201" t="str">
            <v>DOM</v>
          </cell>
          <cell r="E201">
            <v>7.0000000000000007E-2</v>
          </cell>
          <cell r="F201">
            <v>7.0000000000000007E-2</v>
          </cell>
          <cell r="G201">
            <v>0.1</v>
          </cell>
          <cell r="H201">
            <v>0.08</v>
          </cell>
          <cell r="I201">
            <v>0.08</v>
          </cell>
          <cell r="J201">
            <v>7.0000000000000007E-2</v>
          </cell>
          <cell r="K201">
            <v>0.1</v>
          </cell>
          <cell r="L201">
            <v>0.05</v>
          </cell>
          <cell r="M201">
            <v>0.17</v>
          </cell>
          <cell r="N201">
            <v>0.08</v>
          </cell>
          <cell r="O201">
            <v>0.1</v>
          </cell>
          <cell r="P201">
            <v>0.05</v>
          </cell>
        </row>
        <row r="202">
          <cell r="A202" t="str">
            <v>PORT_TRA_RD_LD2</v>
          </cell>
          <cell r="B202" t="str">
            <v>PORT</v>
          </cell>
          <cell r="C202" t="str">
            <v>WHOL</v>
          </cell>
          <cell r="D202" t="str">
            <v>TRA_RD_LD2</v>
          </cell>
          <cell r="E202">
            <v>-1</v>
          </cell>
          <cell r="F202">
            <v>-1</v>
          </cell>
          <cell r="G202">
            <v>-1</v>
          </cell>
          <cell r="H202">
            <v>-1</v>
          </cell>
          <cell r="I202">
            <v>-1</v>
          </cell>
          <cell r="J202">
            <v>-1</v>
          </cell>
          <cell r="K202">
            <v>-1</v>
          </cell>
          <cell r="L202">
            <v>-1</v>
          </cell>
          <cell r="M202">
            <v>-1</v>
          </cell>
          <cell r="N202">
            <v>-1</v>
          </cell>
          <cell r="O202">
            <v>0.1</v>
          </cell>
          <cell r="P202">
            <v>-1</v>
          </cell>
        </row>
        <row r="203">
          <cell r="A203" t="str">
            <v>PORT_TRA_RD_LD4</v>
          </cell>
          <cell r="B203" t="str">
            <v>PORT</v>
          </cell>
          <cell r="C203" t="str">
            <v>WHOL</v>
          </cell>
          <cell r="D203" t="str">
            <v>TRA_RD_LD4</v>
          </cell>
          <cell r="E203">
            <v>-1</v>
          </cell>
          <cell r="F203">
            <v>-1</v>
          </cell>
          <cell r="G203">
            <v>-1</v>
          </cell>
          <cell r="H203">
            <v>-1</v>
          </cell>
          <cell r="I203">
            <v>-1</v>
          </cell>
          <cell r="J203">
            <v>-1</v>
          </cell>
          <cell r="K203">
            <v>-1</v>
          </cell>
          <cell r="L203">
            <v>-1</v>
          </cell>
          <cell r="M203">
            <v>-1</v>
          </cell>
          <cell r="N203">
            <v>0.35</v>
          </cell>
          <cell r="O203">
            <v>0.72</v>
          </cell>
          <cell r="P203">
            <v>0.65</v>
          </cell>
        </row>
        <row r="204">
          <cell r="A204" t="str">
            <v>PORT_TRA_RD_HD</v>
          </cell>
          <cell r="B204" t="str">
            <v>PORT</v>
          </cell>
          <cell r="C204" t="str">
            <v>WHOL</v>
          </cell>
          <cell r="D204" t="str">
            <v>TRA_RD_HD</v>
          </cell>
          <cell r="E204">
            <v>-1</v>
          </cell>
          <cell r="F204">
            <v>-1</v>
          </cell>
          <cell r="G204">
            <v>-1</v>
          </cell>
          <cell r="H204">
            <v>-1</v>
          </cell>
          <cell r="I204">
            <v>-1</v>
          </cell>
          <cell r="J204">
            <v>-1</v>
          </cell>
          <cell r="K204">
            <v>-1</v>
          </cell>
          <cell r="L204">
            <v>-1</v>
          </cell>
          <cell r="M204">
            <v>-1</v>
          </cell>
          <cell r="N204">
            <v>1.55</v>
          </cell>
          <cell r="O204">
            <v>0.8</v>
          </cell>
          <cell r="P204">
            <v>0.65</v>
          </cell>
        </row>
        <row r="205">
          <cell r="A205" t="str">
            <v>PORT_TRA_OT</v>
          </cell>
          <cell r="B205" t="str">
            <v>PORT</v>
          </cell>
          <cell r="C205" t="str">
            <v>WHOL</v>
          </cell>
          <cell r="D205" t="str">
            <v>TRA_OT</v>
          </cell>
          <cell r="E205">
            <v>0.08</v>
          </cell>
          <cell r="F205">
            <v>0.08</v>
          </cell>
          <cell r="G205">
            <v>0.08</v>
          </cell>
          <cell r="H205">
            <v>0.08</v>
          </cell>
          <cell r="I205">
            <v>0.08</v>
          </cell>
          <cell r="J205">
            <v>7.0000000000000007E-2</v>
          </cell>
          <cell r="K205">
            <v>0.05</v>
          </cell>
          <cell r="L205">
            <v>0.05</v>
          </cell>
          <cell r="M205">
            <v>0.16</v>
          </cell>
          <cell r="N205">
            <v>1.1000000000000001</v>
          </cell>
          <cell r="O205">
            <v>0.8</v>
          </cell>
          <cell r="P205">
            <v>0.05</v>
          </cell>
        </row>
        <row r="206">
          <cell r="A206" t="str">
            <v>PORT_TRA_OT_LD2</v>
          </cell>
          <cell r="B206" t="str">
            <v>PORT</v>
          </cell>
          <cell r="C206" t="str">
            <v>WHOL</v>
          </cell>
          <cell r="D206" t="str">
            <v>TRA_OT_LD2</v>
          </cell>
          <cell r="E206">
            <v>-1</v>
          </cell>
          <cell r="F206">
            <v>-1</v>
          </cell>
          <cell r="G206">
            <v>-1</v>
          </cell>
          <cell r="H206">
            <v>-1</v>
          </cell>
          <cell r="I206">
            <v>-1</v>
          </cell>
          <cell r="J206">
            <v>-1</v>
          </cell>
          <cell r="K206">
            <v>-1</v>
          </cell>
          <cell r="L206">
            <v>-1</v>
          </cell>
          <cell r="M206">
            <v>-1</v>
          </cell>
          <cell r="N206">
            <v>-1</v>
          </cell>
          <cell r="O206">
            <v>0.1</v>
          </cell>
          <cell r="P206">
            <v>-1</v>
          </cell>
        </row>
        <row r="207">
          <cell r="A207" t="str">
            <v>PORT_TRA_OT_LB</v>
          </cell>
          <cell r="B207" t="str">
            <v>PORT</v>
          </cell>
          <cell r="C207" t="str">
            <v>WHOL</v>
          </cell>
          <cell r="D207" t="str">
            <v>TRA_OT_LB</v>
          </cell>
          <cell r="E207">
            <v>0.08</v>
          </cell>
          <cell r="F207">
            <v>0.08</v>
          </cell>
          <cell r="G207">
            <v>0.08</v>
          </cell>
          <cell r="H207">
            <v>0.08</v>
          </cell>
          <cell r="I207">
            <v>0.08</v>
          </cell>
          <cell r="J207">
            <v>7.0000000000000007E-2</v>
          </cell>
          <cell r="K207">
            <v>0.05</v>
          </cell>
          <cell r="L207">
            <v>0.05</v>
          </cell>
          <cell r="M207">
            <v>0.16</v>
          </cell>
          <cell r="N207">
            <v>1.26</v>
          </cell>
          <cell r="O207">
            <v>0.8</v>
          </cell>
          <cell r="P207">
            <v>0.05</v>
          </cell>
        </row>
        <row r="208">
          <cell r="A208" t="str">
            <v>PORT_TRA_OTS_M</v>
          </cell>
          <cell r="B208" t="str">
            <v>PORT</v>
          </cell>
          <cell r="C208" t="str">
            <v>WHOL</v>
          </cell>
          <cell r="D208" t="str">
            <v>TRA_OTS_M</v>
          </cell>
          <cell r="E208">
            <v>-1</v>
          </cell>
          <cell r="F208">
            <v>-1</v>
          </cell>
          <cell r="G208">
            <v>-1</v>
          </cell>
          <cell r="H208">
            <v>-1</v>
          </cell>
          <cell r="I208">
            <v>-1</v>
          </cell>
          <cell r="J208">
            <v>-1</v>
          </cell>
          <cell r="K208">
            <v>-1</v>
          </cell>
          <cell r="L208">
            <v>-1</v>
          </cell>
          <cell r="M208">
            <v>-1</v>
          </cell>
          <cell r="N208">
            <v>1.4</v>
          </cell>
          <cell r="O208">
            <v>-1</v>
          </cell>
          <cell r="P208">
            <v>-1</v>
          </cell>
        </row>
        <row r="209">
          <cell r="A209" t="str">
            <v>PORT_TRA_OTS_L</v>
          </cell>
          <cell r="B209" t="str">
            <v>PORT</v>
          </cell>
          <cell r="C209" t="str">
            <v>WHOL</v>
          </cell>
          <cell r="D209" t="str">
            <v>TRA_OTS_L</v>
          </cell>
          <cell r="E209">
            <v>-1</v>
          </cell>
          <cell r="F209">
            <v>-1</v>
          </cell>
          <cell r="G209">
            <v>-1</v>
          </cell>
          <cell r="H209">
            <v>-1</v>
          </cell>
          <cell r="I209">
            <v>-1</v>
          </cell>
          <cell r="J209">
            <v>-1</v>
          </cell>
          <cell r="K209">
            <v>-1</v>
          </cell>
          <cell r="L209">
            <v>-1</v>
          </cell>
          <cell r="M209">
            <v>1.4</v>
          </cell>
          <cell r="N209">
            <v>1.4</v>
          </cell>
          <cell r="O209">
            <v>-1</v>
          </cell>
          <cell r="P209">
            <v>-1</v>
          </cell>
        </row>
        <row r="210">
          <cell r="A210" t="str">
            <v>PORT_IN_BO</v>
          </cell>
          <cell r="B210" t="str">
            <v>PORT</v>
          </cell>
          <cell r="C210" t="str">
            <v>WHOL</v>
          </cell>
          <cell r="D210" t="str">
            <v>IN_BO</v>
          </cell>
          <cell r="E210">
            <v>0.2</v>
          </cell>
          <cell r="F210">
            <v>0.2</v>
          </cell>
          <cell r="G210">
            <v>0.26</v>
          </cell>
          <cell r="H210">
            <v>0.26</v>
          </cell>
          <cell r="I210">
            <v>0.23</v>
          </cell>
          <cell r="J210">
            <v>0.14000000000000001</v>
          </cell>
          <cell r="K210">
            <v>0.13</v>
          </cell>
          <cell r="L210">
            <v>0.13</v>
          </cell>
          <cell r="M210">
            <v>0.25</v>
          </cell>
          <cell r="N210">
            <v>0.15</v>
          </cell>
          <cell r="O210">
            <v>0.1</v>
          </cell>
          <cell r="P210">
            <v>7.0000000000000007E-2</v>
          </cell>
        </row>
        <row r="211">
          <cell r="A211" t="str">
            <v>PORT_IN_OC</v>
          </cell>
          <cell r="B211" t="str">
            <v>PORT</v>
          </cell>
          <cell r="C211" t="str">
            <v>WHOL</v>
          </cell>
          <cell r="D211" t="str">
            <v>IN_OC</v>
          </cell>
          <cell r="E211">
            <v>0.2</v>
          </cell>
          <cell r="F211">
            <v>0.2</v>
          </cell>
          <cell r="G211">
            <v>0.26</v>
          </cell>
          <cell r="H211">
            <v>0.26</v>
          </cell>
          <cell r="I211">
            <v>0.23</v>
          </cell>
          <cell r="J211">
            <v>0.03</v>
          </cell>
          <cell r="K211">
            <v>0.13</v>
          </cell>
          <cell r="L211">
            <v>0.13</v>
          </cell>
          <cell r="M211">
            <v>0.25</v>
          </cell>
          <cell r="N211">
            <v>0.15</v>
          </cell>
          <cell r="O211">
            <v>0.1</v>
          </cell>
          <cell r="P211">
            <v>7.0000000000000007E-2</v>
          </cell>
        </row>
        <row r="212">
          <cell r="A212" t="str">
            <v>SPAI_CON_COMB</v>
          </cell>
          <cell r="B212" t="str">
            <v>SPAI</v>
          </cell>
          <cell r="C212" t="str">
            <v>WHOL</v>
          </cell>
          <cell r="D212" t="str">
            <v>CON_COMB</v>
          </cell>
          <cell r="E212">
            <v>0.2</v>
          </cell>
          <cell r="F212">
            <v>0.2</v>
          </cell>
          <cell r="G212">
            <v>0.23</v>
          </cell>
          <cell r="H212">
            <v>0.23</v>
          </cell>
          <cell r="I212">
            <v>0.23</v>
          </cell>
          <cell r="J212">
            <v>0.14000000000000001</v>
          </cell>
          <cell r="K212">
            <v>0.13</v>
          </cell>
          <cell r="L212">
            <v>0.13</v>
          </cell>
          <cell r="M212">
            <v>0.17</v>
          </cell>
          <cell r="N212">
            <v>0.08</v>
          </cell>
          <cell r="O212">
            <v>7.0000000000000007E-2</v>
          </cell>
          <cell r="P212">
            <v>7.0000000000000007E-2</v>
          </cell>
        </row>
        <row r="213">
          <cell r="A213" t="str">
            <v>SPAI_PP_EX_WB</v>
          </cell>
          <cell r="B213" t="str">
            <v>SPAI</v>
          </cell>
          <cell r="C213" t="str">
            <v>WHOL</v>
          </cell>
          <cell r="D213" t="str">
            <v>PP_EX_WB</v>
          </cell>
          <cell r="E213">
            <v>-1</v>
          </cell>
          <cell r="F213">
            <v>-1</v>
          </cell>
          <cell r="G213">
            <v>0.42</v>
          </cell>
          <cell r="H213">
            <v>0.42</v>
          </cell>
          <cell r="I213">
            <v>0.42</v>
          </cell>
          <cell r="J213">
            <v>-1</v>
          </cell>
          <cell r="K213">
            <v>-1</v>
          </cell>
          <cell r="L213">
            <v>-1</v>
          </cell>
          <cell r="M213">
            <v>-1</v>
          </cell>
          <cell r="N213">
            <v>-1</v>
          </cell>
          <cell r="O213">
            <v>-1</v>
          </cell>
          <cell r="P213">
            <v>-1</v>
          </cell>
        </row>
        <row r="214">
          <cell r="A214" t="str">
            <v>SPAI_PP_EX_OTH</v>
          </cell>
          <cell r="B214" t="str">
            <v>SPAI</v>
          </cell>
          <cell r="C214" t="str">
            <v>WHOL</v>
          </cell>
          <cell r="D214" t="str">
            <v>PP_EX_OTH</v>
          </cell>
          <cell r="E214">
            <v>0.3</v>
          </cell>
          <cell r="F214">
            <v>0.3</v>
          </cell>
          <cell r="G214">
            <v>0.33</v>
          </cell>
          <cell r="H214">
            <v>0.33</v>
          </cell>
          <cell r="I214">
            <v>0.33</v>
          </cell>
          <cell r="J214">
            <v>0.14000000000000001</v>
          </cell>
          <cell r="K214">
            <v>0.13</v>
          </cell>
          <cell r="L214">
            <v>0.13</v>
          </cell>
          <cell r="M214">
            <v>0.22</v>
          </cell>
          <cell r="N214">
            <v>0.08</v>
          </cell>
          <cell r="O214">
            <v>7.0000000000000007E-2</v>
          </cell>
          <cell r="P214">
            <v>0.2</v>
          </cell>
        </row>
        <row r="215">
          <cell r="A215" t="str">
            <v>SPAI_PP_NEW</v>
          </cell>
          <cell r="B215" t="str">
            <v>SPAI</v>
          </cell>
          <cell r="C215" t="str">
            <v>WHOL</v>
          </cell>
          <cell r="D215" t="str">
            <v>PP_NEW</v>
          </cell>
          <cell r="E215">
            <v>0.1</v>
          </cell>
          <cell r="F215">
            <v>0.1</v>
          </cell>
          <cell r="G215">
            <v>0.15</v>
          </cell>
          <cell r="H215">
            <v>0.15</v>
          </cell>
          <cell r="I215">
            <v>0.15</v>
          </cell>
          <cell r="J215">
            <v>7.0000000000000007E-2</v>
          </cell>
          <cell r="K215">
            <v>7.0000000000000007E-2</v>
          </cell>
          <cell r="L215">
            <v>7.0000000000000007E-2</v>
          </cell>
          <cell r="M215">
            <v>0.1</v>
          </cell>
          <cell r="N215">
            <v>0.05</v>
          </cell>
          <cell r="O215">
            <v>7.0000000000000007E-2</v>
          </cell>
          <cell r="P215">
            <v>0.05</v>
          </cell>
        </row>
        <row r="216">
          <cell r="A216" t="str">
            <v>SPAI_DOM</v>
          </cell>
          <cell r="B216" t="str">
            <v>SPAI</v>
          </cell>
          <cell r="C216" t="str">
            <v>WHOL</v>
          </cell>
          <cell r="D216" t="str">
            <v>DOM</v>
          </cell>
          <cell r="E216">
            <v>7.0000000000000007E-2</v>
          </cell>
          <cell r="F216">
            <v>7.0000000000000007E-2</v>
          </cell>
          <cell r="G216">
            <v>0.08</v>
          </cell>
          <cell r="H216">
            <v>0.08</v>
          </cell>
          <cell r="I216">
            <v>0.08</v>
          </cell>
          <cell r="J216">
            <v>7.0000000000000007E-2</v>
          </cell>
          <cell r="K216">
            <v>0.05</v>
          </cell>
          <cell r="L216">
            <v>0.05</v>
          </cell>
          <cell r="M216">
            <v>0.16</v>
          </cell>
          <cell r="N216">
            <v>0.06</v>
          </cell>
          <cell r="O216">
            <v>0.06</v>
          </cell>
          <cell r="P216">
            <v>0.05</v>
          </cell>
        </row>
        <row r="217">
          <cell r="A217" t="str">
            <v>SPAI_TRA_RD_LD2</v>
          </cell>
          <cell r="B217" t="str">
            <v>SPAI</v>
          </cell>
          <cell r="C217" t="str">
            <v>WHOL</v>
          </cell>
          <cell r="D217" t="str">
            <v>TRA_RD_LD2</v>
          </cell>
          <cell r="E217">
            <v>-1</v>
          </cell>
          <cell r="F217">
            <v>-1</v>
          </cell>
          <cell r="G217">
            <v>-1</v>
          </cell>
          <cell r="H217">
            <v>-1</v>
          </cell>
          <cell r="I217">
            <v>-1</v>
          </cell>
          <cell r="J217">
            <v>-1</v>
          </cell>
          <cell r="K217">
            <v>-1</v>
          </cell>
          <cell r="L217">
            <v>-1</v>
          </cell>
          <cell r="M217">
            <v>-1</v>
          </cell>
          <cell r="N217">
            <v>-1</v>
          </cell>
          <cell r="O217">
            <v>0.2</v>
          </cell>
          <cell r="P217">
            <v>-1</v>
          </cell>
        </row>
        <row r="218">
          <cell r="A218" t="str">
            <v>SPAI_TRA_RD_LD4</v>
          </cell>
          <cell r="B218" t="str">
            <v>SPAI</v>
          </cell>
          <cell r="C218" t="str">
            <v>WHOL</v>
          </cell>
          <cell r="D218" t="str">
            <v>TRA_RD_LD4</v>
          </cell>
          <cell r="E218">
            <v>-1</v>
          </cell>
          <cell r="F218">
            <v>-1</v>
          </cell>
          <cell r="G218">
            <v>-1</v>
          </cell>
          <cell r="H218">
            <v>-1</v>
          </cell>
          <cell r="I218">
            <v>-1</v>
          </cell>
          <cell r="J218">
            <v>-1</v>
          </cell>
          <cell r="K218">
            <v>-1</v>
          </cell>
          <cell r="L218">
            <v>-1</v>
          </cell>
          <cell r="M218">
            <v>-1</v>
          </cell>
          <cell r="N218">
            <v>0.35</v>
          </cell>
          <cell r="O218">
            <v>0.77</v>
          </cell>
          <cell r="P218">
            <v>0.65</v>
          </cell>
        </row>
        <row r="219">
          <cell r="A219" t="str">
            <v>SPAI_TRA_RD_HD</v>
          </cell>
          <cell r="B219" t="str">
            <v>SPAI</v>
          </cell>
          <cell r="C219" t="str">
            <v>WHOL</v>
          </cell>
          <cell r="D219" t="str">
            <v>TRA_RD_HD</v>
          </cell>
          <cell r="E219">
            <v>-1</v>
          </cell>
          <cell r="F219">
            <v>-1</v>
          </cell>
          <cell r="G219">
            <v>-1</v>
          </cell>
          <cell r="H219">
            <v>-1</v>
          </cell>
          <cell r="I219">
            <v>-1</v>
          </cell>
          <cell r="J219">
            <v>-1</v>
          </cell>
          <cell r="K219">
            <v>-1</v>
          </cell>
          <cell r="L219">
            <v>-1</v>
          </cell>
          <cell r="M219">
            <v>-1</v>
          </cell>
          <cell r="N219">
            <v>1.1399999999999999</v>
          </cell>
          <cell r="O219">
            <v>0.86</v>
          </cell>
          <cell r="P219">
            <v>0.65</v>
          </cell>
        </row>
        <row r="220">
          <cell r="A220" t="str">
            <v>SPAI_TRA_OT</v>
          </cell>
          <cell r="B220" t="str">
            <v>SPAI</v>
          </cell>
          <cell r="C220" t="str">
            <v>WHOL</v>
          </cell>
          <cell r="D220" t="str">
            <v>TRA_OT</v>
          </cell>
          <cell r="E220">
            <v>0.08</v>
          </cell>
          <cell r="F220">
            <v>0.08</v>
          </cell>
          <cell r="G220">
            <v>0.08</v>
          </cell>
          <cell r="H220">
            <v>0.08</v>
          </cell>
          <cell r="I220">
            <v>0.08</v>
          </cell>
          <cell r="J220">
            <v>7.0000000000000007E-2</v>
          </cell>
          <cell r="K220">
            <v>0.05</v>
          </cell>
          <cell r="L220">
            <v>0.05</v>
          </cell>
          <cell r="M220">
            <v>0.16</v>
          </cell>
          <cell r="N220">
            <v>1.5</v>
          </cell>
          <cell r="O220">
            <v>0.86</v>
          </cell>
          <cell r="P220">
            <v>0.05</v>
          </cell>
        </row>
        <row r="221">
          <cell r="A221" t="str">
            <v>SPAI_TRA_OT_LD2</v>
          </cell>
          <cell r="B221" t="str">
            <v>SPAI</v>
          </cell>
          <cell r="C221" t="str">
            <v>WHOL</v>
          </cell>
          <cell r="D221" t="str">
            <v>TRA_OT_LD2</v>
          </cell>
          <cell r="E221">
            <v>-1</v>
          </cell>
          <cell r="F221">
            <v>-1</v>
          </cell>
          <cell r="G221">
            <v>-1</v>
          </cell>
          <cell r="H221">
            <v>-1</v>
          </cell>
          <cell r="I221">
            <v>-1</v>
          </cell>
          <cell r="J221">
            <v>-1</v>
          </cell>
          <cell r="K221">
            <v>-1</v>
          </cell>
          <cell r="L221">
            <v>-1</v>
          </cell>
          <cell r="M221">
            <v>-1</v>
          </cell>
          <cell r="N221">
            <v>-1</v>
          </cell>
          <cell r="O221">
            <v>0.2</v>
          </cell>
          <cell r="P221">
            <v>-1</v>
          </cell>
        </row>
        <row r="222">
          <cell r="A222" t="str">
            <v>SPAI_TRA_OT_LB</v>
          </cell>
          <cell r="B222" t="str">
            <v>SPAI</v>
          </cell>
          <cell r="C222" t="str">
            <v>WHOL</v>
          </cell>
          <cell r="D222" t="str">
            <v>TRA_OT_LB</v>
          </cell>
          <cell r="E222">
            <v>0.08</v>
          </cell>
          <cell r="F222">
            <v>0.08</v>
          </cell>
          <cell r="G222">
            <v>0.08</v>
          </cell>
          <cell r="H222">
            <v>0.08</v>
          </cell>
          <cell r="I222">
            <v>0.08</v>
          </cell>
          <cell r="J222">
            <v>7.0000000000000007E-2</v>
          </cell>
          <cell r="K222">
            <v>0.05</v>
          </cell>
          <cell r="L222">
            <v>0.05</v>
          </cell>
          <cell r="M222">
            <v>0.16</v>
          </cell>
          <cell r="N222">
            <v>1.5</v>
          </cell>
          <cell r="O222">
            <v>0.86</v>
          </cell>
          <cell r="P222">
            <v>0.05</v>
          </cell>
        </row>
        <row r="223">
          <cell r="A223" t="str">
            <v>SPAI_TRA_OTS_M</v>
          </cell>
          <cell r="B223" t="str">
            <v>SPAI</v>
          </cell>
          <cell r="C223" t="str">
            <v>WHOL</v>
          </cell>
          <cell r="D223" t="str">
            <v>TRA_OTS_M</v>
          </cell>
          <cell r="E223">
            <v>-1</v>
          </cell>
          <cell r="F223">
            <v>-1</v>
          </cell>
          <cell r="G223">
            <v>-1</v>
          </cell>
          <cell r="H223">
            <v>-1</v>
          </cell>
          <cell r="I223">
            <v>-1</v>
          </cell>
          <cell r="J223">
            <v>-1</v>
          </cell>
          <cell r="K223">
            <v>-1</v>
          </cell>
          <cell r="L223">
            <v>-1</v>
          </cell>
          <cell r="M223">
            <v>-1</v>
          </cell>
          <cell r="N223">
            <v>1.4</v>
          </cell>
          <cell r="O223">
            <v>-1</v>
          </cell>
          <cell r="P223">
            <v>-1</v>
          </cell>
        </row>
        <row r="224">
          <cell r="A224" t="str">
            <v>SPAI_TRA_OTS_L</v>
          </cell>
          <cell r="B224" t="str">
            <v>SPAI</v>
          </cell>
          <cell r="C224" t="str">
            <v>WHOL</v>
          </cell>
          <cell r="D224" t="str">
            <v>TRA_OTS_L</v>
          </cell>
          <cell r="E224">
            <v>-1</v>
          </cell>
          <cell r="F224">
            <v>-1</v>
          </cell>
          <cell r="G224">
            <v>-1</v>
          </cell>
          <cell r="H224">
            <v>-1</v>
          </cell>
          <cell r="I224">
            <v>-1</v>
          </cell>
          <cell r="J224">
            <v>-1</v>
          </cell>
          <cell r="K224">
            <v>-1</v>
          </cell>
          <cell r="L224">
            <v>-1</v>
          </cell>
          <cell r="M224">
            <v>1.4</v>
          </cell>
          <cell r="N224">
            <v>1.4</v>
          </cell>
          <cell r="O224">
            <v>-1</v>
          </cell>
          <cell r="P224">
            <v>-1</v>
          </cell>
        </row>
        <row r="225">
          <cell r="A225" t="str">
            <v>SPAI_IN_BO</v>
          </cell>
          <cell r="B225" t="str">
            <v>SPAI</v>
          </cell>
          <cell r="C225" t="str">
            <v>WHOL</v>
          </cell>
          <cell r="D225" t="str">
            <v>IN_BO</v>
          </cell>
          <cell r="E225">
            <v>0.23</v>
          </cell>
          <cell r="F225">
            <v>0.23</v>
          </cell>
          <cell r="G225">
            <v>0.26</v>
          </cell>
          <cell r="H225">
            <v>0.26</v>
          </cell>
          <cell r="I225">
            <v>0.26</v>
          </cell>
          <cell r="J225">
            <v>0.03</v>
          </cell>
          <cell r="K225">
            <v>0.15</v>
          </cell>
          <cell r="L225">
            <v>0.16</v>
          </cell>
          <cell r="M225">
            <v>0.17</v>
          </cell>
          <cell r="N225">
            <v>0.08</v>
          </cell>
          <cell r="O225">
            <v>7.0000000000000007E-2</v>
          </cell>
          <cell r="P225">
            <v>0.1</v>
          </cell>
        </row>
        <row r="226">
          <cell r="A226" t="str">
            <v>SPAI_IN_OC</v>
          </cell>
          <cell r="B226" t="str">
            <v>SPAI</v>
          </cell>
          <cell r="C226" t="str">
            <v>WHOL</v>
          </cell>
          <cell r="D226" t="str">
            <v>IN_OC</v>
          </cell>
          <cell r="E226">
            <v>0.23</v>
          </cell>
          <cell r="F226">
            <v>0.23</v>
          </cell>
          <cell r="G226">
            <v>0.26</v>
          </cell>
          <cell r="H226">
            <v>0.26</v>
          </cell>
          <cell r="I226">
            <v>0.26</v>
          </cell>
          <cell r="J226">
            <v>0.03</v>
          </cell>
          <cell r="K226">
            <v>0.15</v>
          </cell>
          <cell r="L226">
            <v>0.16</v>
          </cell>
          <cell r="M226">
            <v>0.17</v>
          </cell>
          <cell r="N226">
            <v>0.08</v>
          </cell>
          <cell r="O226">
            <v>7.0000000000000007E-2</v>
          </cell>
          <cell r="P226">
            <v>0.1</v>
          </cell>
        </row>
        <row r="227">
          <cell r="A227" t="str">
            <v>SWED_CON_COMB</v>
          </cell>
          <cell r="B227" t="str">
            <v>SWED</v>
          </cell>
          <cell r="C227" t="str">
            <v>WHOL</v>
          </cell>
          <cell r="D227" t="str">
            <v>CON_COMB</v>
          </cell>
          <cell r="E227">
            <v>0.2</v>
          </cell>
          <cell r="F227">
            <v>0.2</v>
          </cell>
          <cell r="G227">
            <v>0.23</v>
          </cell>
          <cell r="H227">
            <v>0.23</v>
          </cell>
          <cell r="I227">
            <v>0.23</v>
          </cell>
          <cell r="J227">
            <v>0.14000000000000001</v>
          </cell>
          <cell r="K227">
            <v>0.13</v>
          </cell>
          <cell r="L227">
            <v>0.13</v>
          </cell>
          <cell r="M227">
            <v>0.17</v>
          </cell>
          <cell r="N227">
            <v>0.08</v>
          </cell>
          <cell r="O227">
            <v>7.0000000000000007E-2</v>
          </cell>
          <cell r="P227">
            <v>7.0000000000000007E-2</v>
          </cell>
        </row>
        <row r="228">
          <cell r="A228" t="str">
            <v>SWED_PP_EX_WB</v>
          </cell>
          <cell r="B228" t="str">
            <v>SWED</v>
          </cell>
          <cell r="C228" t="str">
            <v>WHOL</v>
          </cell>
          <cell r="D228" t="str">
            <v>PP_EX_WB</v>
          </cell>
          <cell r="E228">
            <v>-1</v>
          </cell>
          <cell r="F228">
            <v>-1</v>
          </cell>
          <cell r="G228">
            <v>0.42</v>
          </cell>
          <cell r="H228">
            <v>0.42</v>
          </cell>
          <cell r="I228">
            <v>0.42</v>
          </cell>
          <cell r="J228">
            <v>-1</v>
          </cell>
          <cell r="K228">
            <v>-1</v>
          </cell>
          <cell r="L228">
            <v>-1</v>
          </cell>
          <cell r="M228">
            <v>-1</v>
          </cell>
          <cell r="N228">
            <v>-1</v>
          </cell>
          <cell r="O228">
            <v>-1</v>
          </cell>
          <cell r="P228">
            <v>-1</v>
          </cell>
        </row>
        <row r="229">
          <cell r="A229" t="str">
            <v>SWED_PP_EX_OTH</v>
          </cell>
          <cell r="B229" t="str">
            <v>SWED</v>
          </cell>
          <cell r="C229" t="str">
            <v>WHOL</v>
          </cell>
          <cell r="D229" t="str">
            <v>PP_EX_OTH</v>
          </cell>
          <cell r="E229">
            <v>0.27</v>
          </cell>
          <cell r="F229">
            <v>0.27</v>
          </cell>
          <cell r="G229">
            <v>0.3</v>
          </cell>
          <cell r="H229">
            <v>0.3</v>
          </cell>
          <cell r="I229">
            <v>0.3</v>
          </cell>
          <cell r="J229">
            <v>0.14000000000000001</v>
          </cell>
          <cell r="K229">
            <v>0.13</v>
          </cell>
          <cell r="L229">
            <v>0.13</v>
          </cell>
          <cell r="M229">
            <v>0.2</v>
          </cell>
          <cell r="N229">
            <v>0.08</v>
          </cell>
          <cell r="O229">
            <v>7.0000000000000007E-2</v>
          </cell>
          <cell r="P229">
            <v>0.15</v>
          </cell>
        </row>
        <row r="230">
          <cell r="A230" t="str">
            <v>SWED_PP_NEW</v>
          </cell>
          <cell r="B230" t="str">
            <v>SWED</v>
          </cell>
          <cell r="C230" t="str">
            <v>WHOL</v>
          </cell>
          <cell r="D230" t="str">
            <v>PP_NEW</v>
          </cell>
          <cell r="E230">
            <v>0.1</v>
          </cell>
          <cell r="F230">
            <v>0.1</v>
          </cell>
          <cell r="G230">
            <v>0.15</v>
          </cell>
          <cell r="H230">
            <v>0.15</v>
          </cell>
          <cell r="I230">
            <v>0.15</v>
          </cell>
          <cell r="J230">
            <v>7.0000000000000007E-2</v>
          </cell>
          <cell r="K230">
            <v>7.0000000000000007E-2</v>
          </cell>
          <cell r="L230">
            <v>7.0000000000000007E-2</v>
          </cell>
          <cell r="M230">
            <v>0.1</v>
          </cell>
          <cell r="N230">
            <v>0.05</v>
          </cell>
          <cell r="O230">
            <v>7.0000000000000007E-2</v>
          </cell>
          <cell r="P230">
            <v>0.05</v>
          </cell>
        </row>
        <row r="231">
          <cell r="A231" t="str">
            <v>SWED_DOM</v>
          </cell>
          <cell r="B231" t="str">
            <v>SWED</v>
          </cell>
          <cell r="C231" t="str">
            <v>WHOL</v>
          </cell>
          <cell r="D231" t="str">
            <v>DOM</v>
          </cell>
          <cell r="E231">
            <v>7.0000000000000007E-2</v>
          </cell>
          <cell r="F231">
            <v>7.0000000000000007E-2</v>
          </cell>
          <cell r="G231">
            <v>0.08</v>
          </cell>
          <cell r="H231">
            <v>0.08</v>
          </cell>
          <cell r="I231">
            <v>0.08</v>
          </cell>
          <cell r="J231">
            <v>7.0000000000000007E-2</v>
          </cell>
          <cell r="K231">
            <v>0.05</v>
          </cell>
          <cell r="L231">
            <v>0.05</v>
          </cell>
          <cell r="M231">
            <v>0.16</v>
          </cell>
          <cell r="N231">
            <v>0.06</v>
          </cell>
          <cell r="O231">
            <v>0.06</v>
          </cell>
          <cell r="P231">
            <v>0.05</v>
          </cell>
        </row>
        <row r="232">
          <cell r="A232" t="str">
            <v>SWED_TRA_RD_LD2</v>
          </cell>
          <cell r="B232" t="str">
            <v>SWED</v>
          </cell>
          <cell r="C232" t="str">
            <v>WHOL</v>
          </cell>
          <cell r="D232" t="str">
            <v>TRA_RD_LD2</v>
          </cell>
          <cell r="E232">
            <v>-1</v>
          </cell>
          <cell r="F232">
            <v>-1</v>
          </cell>
          <cell r="G232">
            <v>-1</v>
          </cell>
          <cell r="H232">
            <v>-1</v>
          </cell>
          <cell r="I232">
            <v>-1</v>
          </cell>
          <cell r="J232">
            <v>-1</v>
          </cell>
          <cell r="K232">
            <v>-1</v>
          </cell>
          <cell r="L232">
            <v>-1</v>
          </cell>
          <cell r="M232">
            <v>-1</v>
          </cell>
          <cell r="N232">
            <v>-1</v>
          </cell>
          <cell r="O232">
            <v>0.2</v>
          </cell>
          <cell r="P232">
            <v>-1</v>
          </cell>
        </row>
        <row r="233">
          <cell r="A233" t="str">
            <v>SWED_TRA_RD_LD4</v>
          </cell>
          <cell r="B233" t="str">
            <v>SWED</v>
          </cell>
          <cell r="C233" t="str">
            <v>WHOL</v>
          </cell>
          <cell r="D233" t="str">
            <v>TRA_RD_LD4</v>
          </cell>
          <cell r="E233">
            <v>-1</v>
          </cell>
          <cell r="F233">
            <v>-1</v>
          </cell>
          <cell r="G233">
            <v>-1</v>
          </cell>
          <cell r="H233">
            <v>-1</v>
          </cell>
          <cell r="I233">
            <v>-1</v>
          </cell>
          <cell r="J233">
            <v>-1</v>
          </cell>
          <cell r="K233">
            <v>-1</v>
          </cell>
          <cell r="L233">
            <v>-1</v>
          </cell>
          <cell r="M233">
            <v>-1</v>
          </cell>
          <cell r="N233">
            <v>0.35</v>
          </cell>
          <cell r="O233">
            <v>0.75</v>
          </cell>
          <cell r="P233">
            <v>0.65</v>
          </cell>
        </row>
        <row r="234">
          <cell r="A234" t="str">
            <v>SWED_TRA_RD_HD</v>
          </cell>
          <cell r="B234" t="str">
            <v>SWED</v>
          </cell>
          <cell r="C234" t="str">
            <v>WHOL</v>
          </cell>
          <cell r="D234" t="str">
            <v>TRA_RD_HD</v>
          </cell>
          <cell r="E234">
            <v>-1</v>
          </cell>
          <cell r="F234">
            <v>-1</v>
          </cell>
          <cell r="G234">
            <v>-1</v>
          </cell>
          <cell r="H234">
            <v>-1</v>
          </cell>
          <cell r="I234">
            <v>-1</v>
          </cell>
          <cell r="J234">
            <v>-1</v>
          </cell>
          <cell r="K234">
            <v>-1</v>
          </cell>
          <cell r="L234">
            <v>-1</v>
          </cell>
          <cell r="M234">
            <v>-1</v>
          </cell>
          <cell r="N234">
            <v>1.2</v>
          </cell>
          <cell r="O234">
            <v>0.86</v>
          </cell>
          <cell r="P234">
            <v>0.65</v>
          </cell>
        </row>
        <row r="235">
          <cell r="A235" t="str">
            <v>SWED_TRA_OT</v>
          </cell>
          <cell r="B235" t="str">
            <v>SWED</v>
          </cell>
          <cell r="C235" t="str">
            <v>WHOL</v>
          </cell>
          <cell r="D235" t="str">
            <v>TRA_OT</v>
          </cell>
          <cell r="E235">
            <v>0.08</v>
          </cell>
          <cell r="F235">
            <v>0.08</v>
          </cell>
          <cell r="G235">
            <v>0.08</v>
          </cell>
          <cell r="H235">
            <v>0.08</v>
          </cell>
          <cell r="I235">
            <v>0.08</v>
          </cell>
          <cell r="J235">
            <v>7.0000000000000007E-2</v>
          </cell>
          <cell r="K235">
            <v>0.05</v>
          </cell>
          <cell r="L235">
            <v>0.05</v>
          </cell>
          <cell r="M235">
            <v>0.16</v>
          </cell>
          <cell r="N235">
            <v>1.45</v>
          </cell>
          <cell r="O235">
            <v>0.86</v>
          </cell>
          <cell r="P235">
            <v>0.05</v>
          </cell>
        </row>
        <row r="236">
          <cell r="A236" t="str">
            <v>SWED_TRA_OT_LD2</v>
          </cell>
          <cell r="B236" t="str">
            <v>SWED</v>
          </cell>
          <cell r="C236" t="str">
            <v>WHOL</v>
          </cell>
          <cell r="D236" t="str">
            <v>TRA_OT_LD2</v>
          </cell>
          <cell r="E236">
            <v>-1</v>
          </cell>
          <cell r="F236">
            <v>-1</v>
          </cell>
          <cell r="G236">
            <v>-1</v>
          </cell>
          <cell r="H236">
            <v>-1</v>
          </cell>
          <cell r="I236">
            <v>-1</v>
          </cell>
          <cell r="J236">
            <v>-1</v>
          </cell>
          <cell r="K236">
            <v>-1</v>
          </cell>
          <cell r="L236">
            <v>-1</v>
          </cell>
          <cell r="M236">
            <v>-1</v>
          </cell>
          <cell r="N236">
            <v>-1</v>
          </cell>
          <cell r="O236">
            <v>0.2</v>
          </cell>
          <cell r="P236">
            <v>-1</v>
          </cell>
        </row>
        <row r="237">
          <cell r="A237" t="str">
            <v>SWED_TRA_OT_LB</v>
          </cell>
          <cell r="B237" t="str">
            <v>SWED</v>
          </cell>
          <cell r="C237" t="str">
            <v>WHOL</v>
          </cell>
          <cell r="D237" t="str">
            <v>TRA_OT_LB</v>
          </cell>
          <cell r="E237">
            <v>0.08</v>
          </cell>
          <cell r="F237">
            <v>0.08</v>
          </cell>
          <cell r="G237">
            <v>0.08</v>
          </cell>
          <cell r="H237">
            <v>0.08</v>
          </cell>
          <cell r="I237">
            <v>0.08</v>
          </cell>
          <cell r="J237">
            <v>7.0000000000000007E-2</v>
          </cell>
          <cell r="K237">
            <v>0.05</v>
          </cell>
          <cell r="L237">
            <v>0.05</v>
          </cell>
          <cell r="M237">
            <v>0.16</v>
          </cell>
          <cell r="N237">
            <v>1.45</v>
          </cell>
          <cell r="O237">
            <v>0.86</v>
          </cell>
          <cell r="P237">
            <v>0.05</v>
          </cell>
        </row>
        <row r="238">
          <cell r="A238" t="str">
            <v>SWED_TRA_OTS_M</v>
          </cell>
          <cell r="B238" t="str">
            <v>SWED</v>
          </cell>
          <cell r="C238" t="str">
            <v>WHOL</v>
          </cell>
          <cell r="D238" t="str">
            <v>TRA_OTS_M</v>
          </cell>
          <cell r="E238">
            <v>-1</v>
          </cell>
          <cell r="F238">
            <v>-1</v>
          </cell>
          <cell r="G238">
            <v>-1</v>
          </cell>
          <cell r="H238">
            <v>-1</v>
          </cell>
          <cell r="I238">
            <v>-1</v>
          </cell>
          <cell r="J238">
            <v>-1</v>
          </cell>
          <cell r="K238">
            <v>-1</v>
          </cell>
          <cell r="L238">
            <v>-1</v>
          </cell>
          <cell r="M238">
            <v>-1</v>
          </cell>
          <cell r="N238">
            <v>1.3</v>
          </cell>
          <cell r="O238">
            <v>-1</v>
          </cell>
          <cell r="P238">
            <v>-1</v>
          </cell>
        </row>
        <row r="239">
          <cell r="A239" t="str">
            <v>SWED_TRA_OTS_L</v>
          </cell>
          <cell r="B239" t="str">
            <v>SWED</v>
          </cell>
          <cell r="C239" t="str">
            <v>WHOL</v>
          </cell>
          <cell r="D239" t="str">
            <v>TRA_OTS_L</v>
          </cell>
          <cell r="E239">
            <v>-1</v>
          </cell>
          <cell r="F239">
            <v>-1</v>
          </cell>
          <cell r="G239">
            <v>-1</v>
          </cell>
          <cell r="H239">
            <v>-1</v>
          </cell>
          <cell r="I239">
            <v>-1</v>
          </cell>
          <cell r="J239">
            <v>-1</v>
          </cell>
          <cell r="K239">
            <v>-1</v>
          </cell>
          <cell r="L239">
            <v>-1</v>
          </cell>
          <cell r="M239">
            <v>1.3</v>
          </cell>
          <cell r="N239">
            <v>1.3</v>
          </cell>
          <cell r="O239">
            <v>-1</v>
          </cell>
          <cell r="P239">
            <v>-1</v>
          </cell>
        </row>
        <row r="240">
          <cell r="A240" t="str">
            <v>SWED_IN_BO</v>
          </cell>
          <cell r="B240" t="str">
            <v>SWED</v>
          </cell>
          <cell r="C240" t="str">
            <v>WHOL</v>
          </cell>
          <cell r="D240" t="str">
            <v>IN_BO</v>
          </cell>
          <cell r="E240">
            <v>0.2</v>
          </cell>
          <cell r="F240">
            <v>0.2</v>
          </cell>
          <cell r="G240">
            <v>0.23</v>
          </cell>
          <cell r="H240">
            <v>0.23</v>
          </cell>
          <cell r="I240">
            <v>0.23</v>
          </cell>
          <cell r="J240">
            <v>0.14000000000000001</v>
          </cell>
          <cell r="K240">
            <v>0.13</v>
          </cell>
          <cell r="L240">
            <v>0.13</v>
          </cell>
          <cell r="M240">
            <v>0.17</v>
          </cell>
          <cell r="N240">
            <v>0.08</v>
          </cell>
          <cell r="O240">
            <v>7.0000000000000007E-2</v>
          </cell>
          <cell r="P240">
            <v>7.0000000000000007E-2</v>
          </cell>
        </row>
        <row r="241">
          <cell r="A241" t="str">
            <v>SWED_IN_OC</v>
          </cell>
          <cell r="B241" t="str">
            <v>SWED</v>
          </cell>
          <cell r="C241" t="str">
            <v>WHOL</v>
          </cell>
          <cell r="D241" t="str">
            <v>IN_OC</v>
          </cell>
          <cell r="E241">
            <v>0.2</v>
          </cell>
          <cell r="F241">
            <v>0.2</v>
          </cell>
          <cell r="G241">
            <v>0.23</v>
          </cell>
          <cell r="H241">
            <v>0.23</v>
          </cell>
          <cell r="I241">
            <v>0.23</v>
          </cell>
          <cell r="J241">
            <v>0.03</v>
          </cell>
          <cell r="K241">
            <v>0.13</v>
          </cell>
          <cell r="L241">
            <v>0.13</v>
          </cell>
          <cell r="M241">
            <v>0.17</v>
          </cell>
          <cell r="N241">
            <v>0.08</v>
          </cell>
          <cell r="O241">
            <v>7.0000000000000007E-2</v>
          </cell>
          <cell r="P241">
            <v>7.0000000000000007E-2</v>
          </cell>
        </row>
        <row r="242">
          <cell r="A242" t="str">
            <v>UNKI_CON_COMB</v>
          </cell>
          <cell r="B242" t="str">
            <v>UNKI</v>
          </cell>
          <cell r="C242" t="str">
            <v>WHOL</v>
          </cell>
          <cell r="D242" t="str">
            <v>CON_COMB</v>
          </cell>
          <cell r="E242">
            <v>0.2</v>
          </cell>
          <cell r="F242">
            <v>0.2</v>
          </cell>
          <cell r="G242">
            <v>0.23</v>
          </cell>
          <cell r="H242">
            <v>0.23</v>
          </cell>
          <cell r="I242">
            <v>0.23</v>
          </cell>
          <cell r="J242">
            <v>0.14000000000000001</v>
          </cell>
          <cell r="K242">
            <v>0.13</v>
          </cell>
          <cell r="L242">
            <v>0.13</v>
          </cell>
          <cell r="M242">
            <v>0.18</v>
          </cell>
          <cell r="N242">
            <v>0.08</v>
          </cell>
          <cell r="O242">
            <v>7.0000000000000007E-2</v>
          </cell>
          <cell r="P242">
            <v>0.08</v>
          </cell>
        </row>
        <row r="243">
          <cell r="A243" t="str">
            <v>UNKI_PP_EX_WB</v>
          </cell>
          <cell r="B243" t="str">
            <v>UNKI</v>
          </cell>
          <cell r="C243" t="str">
            <v>WHOL</v>
          </cell>
          <cell r="D243" t="str">
            <v>PP_EX_WB</v>
          </cell>
          <cell r="E243">
            <v>-1</v>
          </cell>
          <cell r="F243">
            <v>-1</v>
          </cell>
          <cell r="G243">
            <v>0.42</v>
          </cell>
          <cell r="H243">
            <v>0.42</v>
          </cell>
          <cell r="I243">
            <v>0.42</v>
          </cell>
          <cell r="J243">
            <v>-1</v>
          </cell>
          <cell r="K243">
            <v>-1</v>
          </cell>
          <cell r="L243">
            <v>-1</v>
          </cell>
          <cell r="M243">
            <v>-1</v>
          </cell>
          <cell r="N243">
            <v>-1</v>
          </cell>
          <cell r="O243">
            <v>-1</v>
          </cell>
          <cell r="P243">
            <v>-1</v>
          </cell>
        </row>
        <row r="244">
          <cell r="A244" t="str">
            <v>UNKI_PP_EX_OTH</v>
          </cell>
          <cell r="B244" t="str">
            <v>UNKI</v>
          </cell>
          <cell r="C244" t="str">
            <v>WHOL</v>
          </cell>
          <cell r="D244" t="str">
            <v>PP_EX_OTH</v>
          </cell>
          <cell r="E244">
            <v>0.27</v>
          </cell>
          <cell r="F244">
            <v>0.27</v>
          </cell>
          <cell r="G244">
            <v>0.35</v>
          </cell>
          <cell r="H244">
            <v>0.35</v>
          </cell>
          <cell r="I244">
            <v>0.35</v>
          </cell>
          <cell r="J244">
            <v>0.14000000000000001</v>
          </cell>
          <cell r="K244">
            <v>0.13</v>
          </cell>
          <cell r="L244">
            <v>0.13</v>
          </cell>
          <cell r="M244">
            <v>0.23</v>
          </cell>
          <cell r="N244">
            <v>0.08</v>
          </cell>
          <cell r="O244">
            <v>7.0000000000000007E-2</v>
          </cell>
          <cell r="P244">
            <v>0.15</v>
          </cell>
        </row>
        <row r="245">
          <cell r="A245" t="str">
            <v>UNKI_PP_NEW</v>
          </cell>
          <cell r="B245" t="str">
            <v>UNKI</v>
          </cell>
          <cell r="C245" t="str">
            <v>WHOL</v>
          </cell>
          <cell r="D245" t="str">
            <v>PP_NEW</v>
          </cell>
          <cell r="E245">
            <v>0.1</v>
          </cell>
          <cell r="F245">
            <v>0.1</v>
          </cell>
          <cell r="G245">
            <v>0.15</v>
          </cell>
          <cell r="H245">
            <v>0.15</v>
          </cell>
          <cell r="I245">
            <v>0.15</v>
          </cell>
          <cell r="J245">
            <v>7.0000000000000007E-2</v>
          </cell>
          <cell r="K245">
            <v>7.0000000000000007E-2</v>
          </cell>
          <cell r="L245">
            <v>7.0000000000000007E-2</v>
          </cell>
          <cell r="M245">
            <v>0.1</v>
          </cell>
          <cell r="N245">
            <v>0.05</v>
          </cell>
          <cell r="O245">
            <v>7.0000000000000007E-2</v>
          </cell>
          <cell r="P245">
            <v>0.05</v>
          </cell>
        </row>
        <row r="246">
          <cell r="A246" t="str">
            <v>UNKI_DOM</v>
          </cell>
          <cell r="B246" t="str">
            <v>UNKI</v>
          </cell>
          <cell r="C246" t="str">
            <v>WHOL</v>
          </cell>
          <cell r="D246" t="str">
            <v>DOM</v>
          </cell>
          <cell r="E246">
            <v>7.0000000000000007E-2</v>
          </cell>
          <cell r="F246">
            <v>7.0000000000000007E-2</v>
          </cell>
          <cell r="G246">
            <v>0.08</v>
          </cell>
          <cell r="H246">
            <v>0.08</v>
          </cell>
          <cell r="I246">
            <v>0.08</v>
          </cell>
          <cell r="J246">
            <v>7.0000000000000007E-2</v>
          </cell>
          <cell r="K246">
            <v>0.05</v>
          </cell>
          <cell r="L246">
            <v>0.05</v>
          </cell>
          <cell r="M246">
            <v>0.16</v>
          </cell>
          <cell r="N246">
            <v>0.06</v>
          </cell>
          <cell r="O246">
            <v>0.06</v>
          </cell>
          <cell r="P246">
            <v>0.05</v>
          </cell>
        </row>
        <row r="247">
          <cell r="A247" t="str">
            <v>UNKI_TRA_RD_LD2</v>
          </cell>
          <cell r="B247" t="str">
            <v>UNKI</v>
          </cell>
          <cell r="C247" t="str">
            <v>WHOL</v>
          </cell>
          <cell r="D247" t="str">
            <v>TRA_RD_LD2</v>
          </cell>
          <cell r="E247">
            <v>-1</v>
          </cell>
          <cell r="F247">
            <v>-1</v>
          </cell>
          <cell r="G247">
            <v>-1</v>
          </cell>
          <cell r="H247">
            <v>-1</v>
          </cell>
          <cell r="I247">
            <v>-1</v>
          </cell>
          <cell r="J247">
            <v>-1</v>
          </cell>
          <cell r="K247">
            <v>-1</v>
          </cell>
          <cell r="L247">
            <v>-1</v>
          </cell>
          <cell r="M247">
            <v>-1</v>
          </cell>
          <cell r="N247">
            <v>-1</v>
          </cell>
          <cell r="O247">
            <v>0.2</v>
          </cell>
          <cell r="P247">
            <v>-1</v>
          </cell>
        </row>
        <row r="248">
          <cell r="A248" t="str">
            <v>UNKI_TRA_RD_LD4</v>
          </cell>
          <cell r="B248" t="str">
            <v>UNKI</v>
          </cell>
          <cell r="C248" t="str">
            <v>WHOL</v>
          </cell>
          <cell r="D248" t="str">
            <v>TRA_RD_LD4</v>
          </cell>
          <cell r="E248">
            <v>-1</v>
          </cell>
          <cell r="F248">
            <v>-1</v>
          </cell>
          <cell r="G248">
            <v>-1</v>
          </cell>
          <cell r="H248">
            <v>-1</v>
          </cell>
          <cell r="I248">
            <v>-1</v>
          </cell>
          <cell r="J248">
            <v>-1</v>
          </cell>
          <cell r="K248">
            <v>-1</v>
          </cell>
          <cell r="L248">
            <v>-1</v>
          </cell>
          <cell r="M248">
            <v>-1</v>
          </cell>
          <cell r="N248">
            <v>0.35</v>
          </cell>
          <cell r="O248">
            <v>0.72</v>
          </cell>
          <cell r="P248">
            <v>0.65</v>
          </cell>
        </row>
        <row r="249">
          <cell r="A249" t="str">
            <v>UNKI_TRA_RD_HD</v>
          </cell>
          <cell r="B249" t="str">
            <v>UNKI</v>
          </cell>
          <cell r="C249" t="str">
            <v>WHOL</v>
          </cell>
          <cell r="D249" t="str">
            <v>TRA_RD_HD</v>
          </cell>
          <cell r="E249">
            <v>-1</v>
          </cell>
          <cell r="F249">
            <v>-1</v>
          </cell>
          <cell r="G249">
            <v>-1</v>
          </cell>
          <cell r="H249">
            <v>-1</v>
          </cell>
          <cell r="I249">
            <v>-1</v>
          </cell>
          <cell r="J249">
            <v>-1</v>
          </cell>
          <cell r="K249">
            <v>-1</v>
          </cell>
          <cell r="L249">
            <v>-1</v>
          </cell>
          <cell r="M249">
            <v>-1</v>
          </cell>
          <cell r="N249">
            <v>1.47</v>
          </cell>
          <cell r="O249">
            <v>0.86</v>
          </cell>
          <cell r="P249">
            <v>0.65</v>
          </cell>
        </row>
        <row r="250">
          <cell r="A250" t="str">
            <v>UNKI_TRA_OT</v>
          </cell>
          <cell r="B250" t="str">
            <v>UNKI</v>
          </cell>
          <cell r="C250" t="str">
            <v>WHOL</v>
          </cell>
          <cell r="D250" t="str">
            <v>TRA_OT</v>
          </cell>
          <cell r="E250">
            <v>0.08</v>
          </cell>
          <cell r="F250">
            <v>0.08</v>
          </cell>
          <cell r="G250">
            <v>0.08</v>
          </cell>
          <cell r="H250">
            <v>0.08</v>
          </cell>
          <cell r="I250">
            <v>0.08</v>
          </cell>
          <cell r="J250">
            <v>7.0000000000000007E-2</v>
          </cell>
          <cell r="K250">
            <v>0.05</v>
          </cell>
          <cell r="L250">
            <v>0.05</v>
          </cell>
          <cell r="M250">
            <v>0.16</v>
          </cell>
          <cell r="N250">
            <v>1.5</v>
          </cell>
          <cell r="O250">
            <v>0.8</v>
          </cell>
          <cell r="P250">
            <v>0.05</v>
          </cell>
        </row>
        <row r="251">
          <cell r="A251" t="str">
            <v>UNKI_TRA_OT_LD2</v>
          </cell>
          <cell r="B251" t="str">
            <v>UNKI</v>
          </cell>
          <cell r="C251" t="str">
            <v>WHOL</v>
          </cell>
          <cell r="D251" t="str">
            <v>TRA_OT_LD2</v>
          </cell>
          <cell r="E251">
            <v>-1</v>
          </cell>
          <cell r="F251">
            <v>-1</v>
          </cell>
          <cell r="G251">
            <v>-1</v>
          </cell>
          <cell r="H251">
            <v>-1</v>
          </cell>
          <cell r="I251">
            <v>-1</v>
          </cell>
          <cell r="J251">
            <v>-1</v>
          </cell>
          <cell r="K251">
            <v>-1</v>
          </cell>
          <cell r="L251">
            <v>-1</v>
          </cell>
          <cell r="M251">
            <v>-1</v>
          </cell>
          <cell r="N251">
            <v>-1</v>
          </cell>
          <cell r="O251">
            <v>0.2</v>
          </cell>
          <cell r="P251">
            <v>-1</v>
          </cell>
        </row>
        <row r="252">
          <cell r="A252" t="str">
            <v>UNKI_TRA_OT_LB</v>
          </cell>
          <cell r="B252" t="str">
            <v>UNKI</v>
          </cell>
          <cell r="C252" t="str">
            <v>WHOL</v>
          </cell>
          <cell r="D252" t="str">
            <v>TRA_OT_LB</v>
          </cell>
          <cell r="E252">
            <v>0.08</v>
          </cell>
          <cell r="F252">
            <v>0.08</v>
          </cell>
          <cell r="G252">
            <v>0.08</v>
          </cell>
          <cell r="H252">
            <v>0.08</v>
          </cell>
          <cell r="I252">
            <v>0.08</v>
          </cell>
          <cell r="J252">
            <v>7.0000000000000007E-2</v>
          </cell>
          <cell r="K252">
            <v>0.05</v>
          </cell>
          <cell r="L252">
            <v>0.05</v>
          </cell>
          <cell r="M252">
            <v>0.16</v>
          </cell>
          <cell r="N252">
            <v>1.5</v>
          </cell>
          <cell r="O252">
            <v>0.8</v>
          </cell>
          <cell r="P252">
            <v>0.05</v>
          </cell>
        </row>
        <row r="253">
          <cell r="A253" t="str">
            <v>UNKI_TRA_OTS_M</v>
          </cell>
          <cell r="B253" t="str">
            <v>UNKI</v>
          </cell>
          <cell r="C253" t="str">
            <v>WHOL</v>
          </cell>
          <cell r="D253" t="str">
            <v>TRA_OTS_M</v>
          </cell>
          <cell r="E253">
            <v>-1</v>
          </cell>
          <cell r="F253">
            <v>-1</v>
          </cell>
          <cell r="G253">
            <v>-1</v>
          </cell>
          <cell r="H253">
            <v>-1</v>
          </cell>
          <cell r="I253">
            <v>-1</v>
          </cell>
          <cell r="J253">
            <v>-1</v>
          </cell>
          <cell r="K253">
            <v>-1</v>
          </cell>
          <cell r="L253">
            <v>-1</v>
          </cell>
          <cell r="M253">
            <v>-1</v>
          </cell>
          <cell r="N253">
            <v>1.4</v>
          </cell>
          <cell r="O253">
            <v>-1</v>
          </cell>
          <cell r="P253">
            <v>-1</v>
          </cell>
        </row>
        <row r="254">
          <cell r="A254" t="str">
            <v>UNKI_TRA_OTS_L</v>
          </cell>
          <cell r="B254" t="str">
            <v>UNKI</v>
          </cell>
          <cell r="C254" t="str">
            <v>WHOL</v>
          </cell>
          <cell r="D254" t="str">
            <v>TRA_OTS_L</v>
          </cell>
          <cell r="E254">
            <v>-1</v>
          </cell>
          <cell r="F254">
            <v>-1</v>
          </cell>
          <cell r="G254">
            <v>-1</v>
          </cell>
          <cell r="H254">
            <v>-1</v>
          </cell>
          <cell r="I254">
            <v>-1</v>
          </cell>
          <cell r="J254">
            <v>-1</v>
          </cell>
          <cell r="K254">
            <v>-1</v>
          </cell>
          <cell r="L254">
            <v>-1</v>
          </cell>
          <cell r="M254">
            <v>1.5</v>
          </cell>
          <cell r="N254">
            <v>1.5</v>
          </cell>
          <cell r="O254">
            <v>-1</v>
          </cell>
          <cell r="P254">
            <v>-1</v>
          </cell>
        </row>
        <row r="255">
          <cell r="A255" t="str">
            <v>UNKI_IN_BO</v>
          </cell>
          <cell r="B255" t="str">
            <v>UNKI</v>
          </cell>
          <cell r="C255" t="str">
            <v>WHOL</v>
          </cell>
          <cell r="D255" t="str">
            <v>IN_BO</v>
          </cell>
          <cell r="E255">
            <v>0.2</v>
          </cell>
          <cell r="F255">
            <v>0.2</v>
          </cell>
          <cell r="G255">
            <v>0.24</v>
          </cell>
          <cell r="H255">
            <v>0.24</v>
          </cell>
          <cell r="I255">
            <v>0.24</v>
          </cell>
          <cell r="J255">
            <v>0.14000000000000001</v>
          </cell>
          <cell r="K255">
            <v>0.13</v>
          </cell>
          <cell r="L255">
            <v>0.13</v>
          </cell>
          <cell r="M255">
            <v>0.18</v>
          </cell>
          <cell r="N255">
            <v>0.08</v>
          </cell>
          <cell r="O255">
            <v>7.0000000000000007E-2</v>
          </cell>
          <cell r="P255">
            <v>0.09</v>
          </cell>
        </row>
        <row r="256">
          <cell r="A256" t="str">
            <v>UNKI_IN_OC</v>
          </cell>
          <cell r="B256" t="str">
            <v>UNKI</v>
          </cell>
          <cell r="C256" t="str">
            <v>WHOL</v>
          </cell>
          <cell r="D256" t="str">
            <v>IN_OC</v>
          </cell>
          <cell r="E256">
            <v>0.2</v>
          </cell>
          <cell r="F256">
            <v>0.2</v>
          </cell>
          <cell r="G256">
            <v>0.26</v>
          </cell>
          <cell r="H256">
            <v>0.26</v>
          </cell>
          <cell r="I256">
            <v>0.26</v>
          </cell>
          <cell r="J256">
            <v>0.03</v>
          </cell>
          <cell r="K256">
            <v>0.13</v>
          </cell>
          <cell r="L256">
            <v>0.13</v>
          </cell>
          <cell r="M256">
            <v>0.2</v>
          </cell>
          <cell r="N256">
            <v>0.08</v>
          </cell>
          <cell r="O256">
            <v>7.0000000000000007E-2</v>
          </cell>
          <cell r="P256">
            <v>0.09</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x emission factors"/>
      <sheetName val="SO2 emission factors"/>
      <sheetName val="OUT_FILE_SO2"/>
      <sheetName val="OUT_FILE_NO2"/>
    </sheetNames>
    <sheetDataSet>
      <sheetData sheetId="0" refreshError="1"/>
      <sheetData sheetId="1" refreshError="1"/>
      <sheetData sheetId="2" refreshError="1">
        <row r="12">
          <cell r="A12" t="str">
            <v>AUST_BC1</v>
          </cell>
          <cell r="B12" t="str">
            <v>AUST</v>
          </cell>
          <cell r="C12" t="str">
            <v>WHOL</v>
          </cell>
          <cell r="D12" t="str">
            <v>BC1</v>
          </cell>
          <cell r="E12">
            <v>0.71</v>
          </cell>
          <cell r="F12">
            <v>0.71</v>
          </cell>
          <cell r="G12">
            <v>0.71</v>
          </cell>
          <cell r="H12">
            <v>0</v>
          </cell>
          <cell r="I12">
            <v>0.71</v>
          </cell>
          <cell r="J12">
            <v>0</v>
          </cell>
          <cell r="K12">
            <v>0.71</v>
          </cell>
          <cell r="L12">
            <v>0.71</v>
          </cell>
        </row>
        <row r="13">
          <cell r="A13" t="str">
            <v>AUST_BC2</v>
          </cell>
          <cell r="B13" t="str">
            <v>AUST</v>
          </cell>
          <cell r="C13" t="str">
            <v>WHOL</v>
          </cell>
          <cell r="D13" t="str">
            <v>BC2</v>
          </cell>
          <cell r="E13">
            <v>1.01</v>
          </cell>
          <cell r="F13">
            <v>1.01</v>
          </cell>
          <cell r="G13">
            <v>1.01</v>
          </cell>
          <cell r="H13">
            <v>0</v>
          </cell>
          <cell r="I13">
            <v>1.01</v>
          </cell>
          <cell r="J13">
            <v>0</v>
          </cell>
          <cell r="K13">
            <v>1.01</v>
          </cell>
          <cell r="L13">
            <v>1.01</v>
          </cell>
        </row>
        <row r="14">
          <cell r="A14" t="str">
            <v>AUST_HC1</v>
          </cell>
          <cell r="B14" t="str">
            <v>AUST</v>
          </cell>
          <cell r="C14" t="str">
            <v>WHOL</v>
          </cell>
          <cell r="D14" t="str">
            <v>HC1</v>
          </cell>
          <cell r="E14">
            <v>0.65</v>
          </cell>
          <cell r="F14">
            <v>0.65</v>
          </cell>
          <cell r="G14">
            <v>0.61</v>
          </cell>
          <cell r="H14">
            <v>0</v>
          </cell>
          <cell r="I14">
            <v>0.61</v>
          </cell>
          <cell r="J14">
            <v>0</v>
          </cell>
          <cell r="K14">
            <v>0.49</v>
          </cell>
          <cell r="L14">
            <v>0.49</v>
          </cell>
        </row>
        <row r="15">
          <cell r="A15" t="str">
            <v>AUST_HC2</v>
          </cell>
          <cell r="B15" t="str">
            <v>AUST</v>
          </cell>
          <cell r="C15" t="str">
            <v>WHOL</v>
          </cell>
          <cell r="D15" t="str">
            <v>HC2</v>
          </cell>
          <cell r="E15">
            <v>0.65</v>
          </cell>
          <cell r="F15">
            <v>0.65</v>
          </cell>
          <cell r="G15">
            <v>0.61</v>
          </cell>
          <cell r="H15">
            <v>0</v>
          </cell>
          <cell r="I15">
            <v>0.61</v>
          </cell>
          <cell r="J15">
            <v>0</v>
          </cell>
          <cell r="K15">
            <v>0.65</v>
          </cell>
          <cell r="L15">
            <v>0.65</v>
          </cell>
        </row>
        <row r="16">
          <cell r="A16" t="str">
            <v>AUST_HC3</v>
          </cell>
          <cell r="B16" t="str">
            <v>AUST</v>
          </cell>
          <cell r="C16" t="str">
            <v>WHOL</v>
          </cell>
          <cell r="D16" t="str">
            <v>HC3</v>
          </cell>
          <cell r="E16">
            <v>0.65</v>
          </cell>
          <cell r="F16">
            <v>0.65</v>
          </cell>
          <cell r="G16">
            <v>0.61</v>
          </cell>
          <cell r="H16">
            <v>0</v>
          </cell>
          <cell r="I16">
            <v>0.61</v>
          </cell>
          <cell r="J16">
            <v>0</v>
          </cell>
          <cell r="K16">
            <v>0.65</v>
          </cell>
          <cell r="L16">
            <v>0.65</v>
          </cell>
        </row>
        <row r="17">
          <cell r="A17" t="str">
            <v>AUST_DC</v>
          </cell>
          <cell r="B17" t="str">
            <v>AUST</v>
          </cell>
          <cell r="C17" t="str">
            <v>WHOL</v>
          </cell>
          <cell r="D17" t="str">
            <v>DC</v>
          </cell>
          <cell r="E17">
            <v>0.32</v>
          </cell>
          <cell r="F17">
            <v>0.32</v>
          </cell>
          <cell r="G17">
            <v>0.31</v>
          </cell>
          <cell r="H17">
            <v>0</v>
          </cell>
          <cell r="I17">
            <v>0.31</v>
          </cell>
          <cell r="J17">
            <v>0</v>
          </cell>
          <cell r="K17">
            <v>0.36</v>
          </cell>
          <cell r="L17">
            <v>0.02</v>
          </cell>
        </row>
        <row r="18">
          <cell r="A18" t="str">
            <v>AUST_OS1</v>
          </cell>
          <cell r="B18" t="str">
            <v>AUST</v>
          </cell>
          <cell r="C18" t="str">
            <v>WHOL</v>
          </cell>
          <cell r="D18" t="str">
            <v>OS1</v>
          </cell>
          <cell r="E18">
            <v>0.04</v>
          </cell>
          <cell r="F18">
            <v>0.04</v>
          </cell>
          <cell r="G18">
            <v>0.04</v>
          </cell>
          <cell r="H18">
            <v>0</v>
          </cell>
          <cell r="I18">
            <v>0.04</v>
          </cell>
          <cell r="J18">
            <v>0</v>
          </cell>
          <cell r="K18">
            <v>0.04</v>
          </cell>
          <cell r="L18">
            <v>0.04</v>
          </cell>
        </row>
        <row r="19">
          <cell r="A19" t="str">
            <v>AUST_OS2</v>
          </cell>
          <cell r="B19" t="str">
            <v>AUST</v>
          </cell>
          <cell r="C19" t="str">
            <v>WHOL</v>
          </cell>
          <cell r="D19" t="str">
            <v>OS2</v>
          </cell>
          <cell r="E19">
            <v>0.13</v>
          </cell>
          <cell r="F19">
            <v>0.13</v>
          </cell>
          <cell r="G19">
            <v>0.13</v>
          </cell>
          <cell r="H19">
            <v>0</v>
          </cell>
          <cell r="I19">
            <v>0.13</v>
          </cell>
          <cell r="J19">
            <v>0</v>
          </cell>
          <cell r="K19">
            <v>0.13</v>
          </cell>
          <cell r="L19">
            <v>0.13</v>
          </cell>
        </row>
        <row r="20">
          <cell r="A20" t="str">
            <v>AUST_HF</v>
          </cell>
          <cell r="B20" t="str">
            <v>AUST</v>
          </cell>
          <cell r="C20" t="str">
            <v>WHOL</v>
          </cell>
          <cell r="D20" t="str">
            <v>HF</v>
          </cell>
          <cell r="E20">
            <v>2</v>
          </cell>
          <cell r="F20">
            <v>1.75</v>
          </cell>
          <cell r="G20">
            <v>1.69</v>
          </cell>
          <cell r="H20">
            <v>0</v>
          </cell>
          <cell r="I20">
            <v>1.69</v>
          </cell>
          <cell r="J20">
            <v>1.69</v>
          </cell>
          <cell r="K20">
            <v>1.1399999999999999</v>
          </cell>
          <cell r="L20">
            <v>1.1399999999999999</v>
          </cell>
        </row>
        <row r="21">
          <cell r="A21" t="str">
            <v>AUST_MD</v>
          </cell>
          <cell r="B21" t="str">
            <v>AUST</v>
          </cell>
          <cell r="C21" t="str">
            <v>WHOL</v>
          </cell>
          <cell r="D21" t="str">
            <v>MD</v>
          </cell>
          <cell r="E21">
            <v>0.24</v>
          </cell>
          <cell r="F21">
            <v>0.24</v>
          </cell>
          <cell r="G21">
            <v>0.24</v>
          </cell>
          <cell r="H21">
            <v>0.24</v>
          </cell>
          <cell r="I21">
            <v>0.24</v>
          </cell>
          <cell r="J21">
            <v>0.24</v>
          </cell>
          <cell r="K21">
            <v>0.24</v>
          </cell>
          <cell r="L21">
            <v>0.24</v>
          </cell>
        </row>
        <row r="22">
          <cell r="A22" t="str">
            <v>AUST_LF</v>
          </cell>
          <cell r="B22" t="str">
            <v>AUST</v>
          </cell>
          <cell r="C22" t="str">
            <v>WHOL</v>
          </cell>
          <cell r="D22" t="str">
            <v>LF</v>
          </cell>
          <cell r="E22">
            <v>0</v>
          </cell>
          <cell r="F22">
            <v>0</v>
          </cell>
          <cell r="G22">
            <v>0</v>
          </cell>
          <cell r="H22">
            <v>0</v>
          </cell>
          <cell r="I22">
            <v>0</v>
          </cell>
          <cell r="J22">
            <v>0</v>
          </cell>
          <cell r="K22">
            <v>0</v>
          </cell>
          <cell r="L22">
            <v>0</v>
          </cell>
        </row>
        <row r="23">
          <cell r="A23" t="str">
            <v>AUST_GAS</v>
          </cell>
          <cell r="B23" t="str">
            <v>AUST</v>
          </cell>
          <cell r="C23" t="str">
            <v>WHOL</v>
          </cell>
          <cell r="D23" t="str">
            <v>GAS</v>
          </cell>
          <cell r="E23">
            <v>0</v>
          </cell>
          <cell r="F23">
            <v>0</v>
          </cell>
          <cell r="G23">
            <v>0</v>
          </cell>
          <cell r="H23">
            <v>0</v>
          </cell>
          <cell r="I23">
            <v>0</v>
          </cell>
          <cell r="J23">
            <v>0</v>
          </cell>
          <cell r="K23">
            <v>0</v>
          </cell>
          <cell r="L23">
            <v>0</v>
          </cell>
        </row>
        <row r="24">
          <cell r="A24" t="str">
            <v>BELG_BC1</v>
          </cell>
          <cell r="B24" t="str">
            <v>BELG</v>
          </cell>
          <cell r="C24" t="str">
            <v>WHOL</v>
          </cell>
          <cell r="D24" t="str">
            <v>BC1</v>
          </cell>
          <cell r="E24">
            <v>0.62</v>
          </cell>
          <cell r="F24">
            <v>0.62</v>
          </cell>
          <cell r="G24">
            <v>0.62</v>
          </cell>
          <cell r="H24">
            <v>0</v>
          </cell>
          <cell r="I24">
            <v>0.62</v>
          </cell>
          <cell r="J24">
            <v>0</v>
          </cell>
          <cell r="K24">
            <v>0.62</v>
          </cell>
          <cell r="L24">
            <v>0.62</v>
          </cell>
        </row>
        <row r="25">
          <cell r="A25" t="str">
            <v>BELG_BC2</v>
          </cell>
          <cell r="B25" t="str">
            <v>BELG</v>
          </cell>
          <cell r="C25" t="str">
            <v>WHOL</v>
          </cell>
          <cell r="D25" t="str">
            <v>BC2</v>
          </cell>
          <cell r="E25">
            <v>1.24</v>
          </cell>
          <cell r="F25">
            <v>1.24</v>
          </cell>
          <cell r="G25">
            <v>1.24</v>
          </cell>
          <cell r="H25">
            <v>0</v>
          </cell>
          <cell r="I25">
            <v>1.24</v>
          </cell>
          <cell r="J25">
            <v>0</v>
          </cell>
          <cell r="K25">
            <v>1.24</v>
          </cell>
          <cell r="L25">
            <v>1.24</v>
          </cell>
        </row>
        <row r="26">
          <cell r="A26" t="str">
            <v>BELG_HC1</v>
          </cell>
          <cell r="B26" t="str">
            <v>BELG</v>
          </cell>
          <cell r="C26" t="str">
            <v>WHOL</v>
          </cell>
          <cell r="D26" t="str">
            <v>HC1</v>
          </cell>
          <cell r="E26">
            <v>0.64</v>
          </cell>
          <cell r="F26">
            <v>0.64</v>
          </cell>
          <cell r="G26">
            <v>0.6</v>
          </cell>
          <cell r="H26">
            <v>0</v>
          </cell>
          <cell r="I26">
            <v>0.6</v>
          </cell>
          <cell r="J26">
            <v>0</v>
          </cell>
          <cell r="K26">
            <v>0.65</v>
          </cell>
          <cell r="L26">
            <v>0.65</v>
          </cell>
        </row>
        <row r="27">
          <cell r="A27" t="str">
            <v>BELG_HC2</v>
          </cell>
          <cell r="B27" t="str">
            <v>BELG</v>
          </cell>
          <cell r="C27" t="str">
            <v>WHOL</v>
          </cell>
          <cell r="D27" t="str">
            <v>HC2</v>
          </cell>
          <cell r="E27">
            <v>0.71</v>
          </cell>
          <cell r="F27">
            <v>0.71</v>
          </cell>
          <cell r="G27">
            <v>0.67</v>
          </cell>
          <cell r="H27">
            <v>0</v>
          </cell>
          <cell r="I27">
            <v>0.67</v>
          </cell>
          <cell r="J27">
            <v>0</v>
          </cell>
          <cell r="K27">
            <v>0.72</v>
          </cell>
          <cell r="L27">
            <v>0.72</v>
          </cell>
        </row>
        <row r="28">
          <cell r="A28" t="str">
            <v>BELG_HC3</v>
          </cell>
          <cell r="B28" t="str">
            <v>BELG</v>
          </cell>
          <cell r="C28" t="str">
            <v>WHOL</v>
          </cell>
          <cell r="D28" t="str">
            <v>HC3</v>
          </cell>
          <cell r="E28">
            <v>0.71</v>
          </cell>
          <cell r="F28">
            <v>0.71</v>
          </cell>
          <cell r="G28">
            <v>0.67</v>
          </cell>
          <cell r="H28">
            <v>0</v>
          </cell>
          <cell r="I28">
            <v>0.67</v>
          </cell>
          <cell r="J28">
            <v>0</v>
          </cell>
          <cell r="K28">
            <v>0.72</v>
          </cell>
          <cell r="L28">
            <v>0.72</v>
          </cell>
        </row>
        <row r="29">
          <cell r="A29" t="str">
            <v>BELG_DC</v>
          </cell>
          <cell r="B29" t="str">
            <v>BELG</v>
          </cell>
          <cell r="C29" t="str">
            <v>WHOL</v>
          </cell>
          <cell r="D29" t="str">
            <v>DC</v>
          </cell>
          <cell r="E29">
            <v>0.52</v>
          </cell>
          <cell r="F29">
            <v>0.52</v>
          </cell>
          <cell r="G29">
            <v>0.49</v>
          </cell>
          <cell r="H29">
            <v>0</v>
          </cell>
          <cell r="I29">
            <v>0.49</v>
          </cell>
          <cell r="J29">
            <v>0</v>
          </cell>
          <cell r="K29">
            <v>0.52</v>
          </cell>
          <cell r="L29">
            <v>0.03</v>
          </cell>
        </row>
        <row r="30">
          <cell r="A30" t="str">
            <v>BELG_OS1</v>
          </cell>
          <cell r="B30" t="str">
            <v>BELG</v>
          </cell>
          <cell r="C30" t="str">
            <v>WHOL</v>
          </cell>
          <cell r="D30" t="str">
            <v>OS1</v>
          </cell>
          <cell r="E30">
            <v>0.04</v>
          </cell>
          <cell r="F30">
            <v>0.04</v>
          </cell>
          <cell r="G30">
            <v>0.04</v>
          </cell>
          <cell r="H30">
            <v>0</v>
          </cell>
          <cell r="I30">
            <v>0.04</v>
          </cell>
          <cell r="J30">
            <v>0</v>
          </cell>
          <cell r="K30">
            <v>0.04</v>
          </cell>
          <cell r="L30">
            <v>0.04</v>
          </cell>
        </row>
        <row r="31">
          <cell r="A31" t="str">
            <v>BELG_OS2</v>
          </cell>
          <cell r="B31" t="str">
            <v>BELG</v>
          </cell>
          <cell r="C31" t="str">
            <v>WHOL</v>
          </cell>
          <cell r="D31" t="str">
            <v>OS2</v>
          </cell>
          <cell r="E31">
            <v>0.13</v>
          </cell>
          <cell r="F31">
            <v>0.13</v>
          </cell>
          <cell r="G31">
            <v>0.13</v>
          </cell>
          <cell r="H31">
            <v>0</v>
          </cell>
          <cell r="I31">
            <v>0.13</v>
          </cell>
          <cell r="J31">
            <v>0</v>
          </cell>
          <cell r="K31">
            <v>0.13</v>
          </cell>
          <cell r="L31">
            <v>0.13</v>
          </cell>
        </row>
        <row r="32">
          <cell r="A32" t="str">
            <v>BELG_HF</v>
          </cell>
          <cell r="B32" t="str">
            <v>BELG</v>
          </cell>
          <cell r="C32" t="str">
            <v>WHOL</v>
          </cell>
          <cell r="D32" t="str">
            <v>HF</v>
          </cell>
          <cell r="E32">
            <v>1.76</v>
          </cell>
          <cell r="F32">
            <v>1.76</v>
          </cell>
          <cell r="G32">
            <v>1.2</v>
          </cell>
          <cell r="H32">
            <v>0</v>
          </cell>
          <cell r="I32">
            <v>1.2</v>
          </cell>
          <cell r="J32">
            <v>1.2</v>
          </cell>
          <cell r="K32">
            <v>1.76</v>
          </cell>
          <cell r="L32">
            <v>1.76</v>
          </cell>
        </row>
        <row r="33">
          <cell r="A33" t="str">
            <v>BELG_MD</v>
          </cell>
          <cell r="B33" t="str">
            <v>BELG</v>
          </cell>
          <cell r="C33" t="str">
            <v>WHOL</v>
          </cell>
          <cell r="D33" t="str">
            <v>MD</v>
          </cell>
          <cell r="E33">
            <v>0.24</v>
          </cell>
          <cell r="F33">
            <v>0.24</v>
          </cell>
          <cell r="G33">
            <v>0.24</v>
          </cell>
          <cell r="H33">
            <v>0.24</v>
          </cell>
          <cell r="I33">
            <v>0.24</v>
          </cell>
          <cell r="J33">
            <v>0.24</v>
          </cell>
          <cell r="K33">
            <v>0.24</v>
          </cell>
          <cell r="L33">
            <v>0.24</v>
          </cell>
        </row>
        <row r="34">
          <cell r="A34" t="str">
            <v>BELG_LF</v>
          </cell>
          <cell r="B34" t="str">
            <v>BELG</v>
          </cell>
          <cell r="C34" t="str">
            <v>WHOL</v>
          </cell>
          <cell r="D34" t="str">
            <v>LF</v>
          </cell>
          <cell r="E34">
            <v>0</v>
          </cell>
          <cell r="F34">
            <v>0</v>
          </cell>
          <cell r="G34">
            <v>0</v>
          </cell>
          <cell r="H34">
            <v>0</v>
          </cell>
          <cell r="I34">
            <v>0</v>
          </cell>
          <cell r="J34">
            <v>0</v>
          </cell>
          <cell r="K34">
            <v>0</v>
          </cell>
          <cell r="L34">
            <v>0</v>
          </cell>
        </row>
        <row r="35">
          <cell r="A35" t="str">
            <v>BELG_GAS</v>
          </cell>
          <cell r="B35" t="str">
            <v>BELG</v>
          </cell>
          <cell r="C35" t="str">
            <v>WHOL</v>
          </cell>
          <cell r="D35" t="str">
            <v>GAS</v>
          </cell>
          <cell r="E35">
            <v>0</v>
          </cell>
          <cell r="F35">
            <v>0</v>
          </cell>
          <cell r="G35">
            <v>0</v>
          </cell>
          <cell r="H35">
            <v>0</v>
          </cell>
          <cell r="I35">
            <v>0</v>
          </cell>
          <cell r="J35">
            <v>0</v>
          </cell>
          <cell r="K35">
            <v>0</v>
          </cell>
          <cell r="L35">
            <v>0</v>
          </cell>
        </row>
        <row r="36">
          <cell r="A36" t="str">
            <v>DENM_BC1</v>
          </cell>
          <cell r="B36" t="str">
            <v>DENM</v>
          </cell>
          <cell r="C36" t="str">
            <v>WHOL</v>
          </cell>
          <cell r="D36" t="str">
            <v>BC1</v>
          </cell>
          <cell r="E36">
            <v>0.76</v>
          </cell>
          <cell r="F36">
            <v>0.76</v>
          </cell>
          <cell r="G36">
            <v>0.76</v>
          </cell>
          <cell r="H36">
            <v>0</v>
          </cell>
          <cell r="I36">
            <v>0.76</v>
          </cell>
          <cell r="J36">
            <v>0</v>
          </cell>
          <cell r="K36">
            <v>0.76</v>
          </cell>
          <cell r="L36">
            <v>0.76</v>
          </cell>
        </row>
        <row r="37">
          <cell r="A37" t="str">
            <v>DENM_BC2</v>
          </cell>
          <cell r="B37" t="str">
            <v>DENM</v>
          </cell>
          <cell r="C37" t="str">
            <v>WHOL</v>
          </cell>
          <cell r="D37" t="str">
            <v>BC2</v>
          </cell>
          <cell r="E37">
            <v>1.52</v>
          </cell>
          <cell r="F37">
            <v>1.52</v>
          </cell>
          <cell r="G37">
            <v>1.52</v>
          </cell>
          <cell r="H37">
            <v>0</v>
          </cell>
          <cell r="I37">
            <v>1.52</v>
          </cell>
          <cell r="J37">
            <v>0</v>
          </cell>
          <cell r="K37">
            <v>1.52</v>
          </cell>
          <cell r="L37">
            <v>1.52</v>
          </cell>
        </row>
        <row r="38">
          <cell r="A38" t="str">
            <v>DENM_HC1</v>
          </cell>
          <cell r="B38" t="str">
            <v>DENM</v>
          </cell>
          <cell r="C38" t="str">
            <v>WHOL</v>
          </cell>
          <cell r="D38" t="str">
            <v>HC1</v>
          </cell>
          <cell r="E38">
            <v>0.73</v>
          </cell>
          <cell r="F38">
            <v>0.73</v>
          </cell>
          <cell r="G38">
            <v>0.69</v>
          </cell>
          <cell r="H38">
            <v>0</v>
          </cell>
          <cell r="I38">
            <v>0.69</v>
          </cell>
          <cell r="J38">
            <v>0</v>
          </cell>
          <cell r="K38">
            <v>0.67</v>
          </cell>
          <cell r="L38">
            <v>0.67</v>
          </cell>
        </row>
        <row r="39">
          <cell r="A39" t="str">
            <v>DENM_HC2</v>
          </cell>
          <cell r="B39" t="str">
            <v>DENM</v>
          </cell>
          <cell r="C39" t="str">
            <v>WHOL</v>
          </cell>
          <cell r="D39" t="str">
            <v>HC2</v>
          </cell>
          <cell r="E39">
            <v>0.67</v>
          </cell>
          <cell r="F39">
            <v>0.67</v>
          </cell>
          <cell r="G39">
            <v>0.63</v>
          </cell>
          <cell r="H39">
            <v>0</v>
          </cell>
          <cell r="I39">
            <v>0.63</v>
          </cell>
          <cell r="J39">
            <v>0</v>
          </cell>
          <cell r="K39">
            <v>0.67</v>
          </cell>
          <cell r="L39">
            <v>0.67</v>
          </cell>
        </row>
        <row r="40">
          <cell r="A40" t="str">
            <v>DENM_HC3</v>
          </cell>
          <cell r="B40" t="str">
            <v>DENM</v>
          </cell>
          <cell r="C40" t="str">
            <v>WHOL</v>
          </cell>
          <cell r="D40" t="str">
            <v>HC3</v>
          </cell>
          <cell r="E40">
            <v>0.67</v>
          </cell>
          <cell r="F40">
            <v>0.67</v>
          </cell>
          <cell r="G40">
            <v>0.63</v>
          </cell>
          <cell r="H40">
            <v>0</v>
          </cell>
          <cell r="I40">
            <v>0.63</v>
          </cell>
          <cell r="J40">
            <v>0</v>
          </cell>
          <cell r="K40">
            <v>0.67</v>
          </cell>
          <cell r="L40">
            <v>0.67</v>
          </cell>
        </row>
        <row r="41">
          <cell r="A41" t="str">
            <v>DENM_DC</v>
          </cell>
          <cell r="B41" t="str">
            <v>DENM</v>
          </cell>
          <cell r="C41" t="str">
            <v>WHOL</v>
          </cell>
          <cell r="D41" t="str">
            <v>DC</v>
          </cell>
          <cell r="E41">
            <v>0.55000000000000004</v>
          </cell>
          <cell r="F41">
            <v>0.55000000000000004</v>
          </cell>
          <cell r="G41">
            <v>0.52</v>
          </cell>
          <cell r="H41">
            <v>0</v>
          </cell>
          <cell r="I41">
            <v>0.52</v>
          </cell>
          <cell r="J41">
            <v>0</v>
          </cell>
          <cell r="K41">
            <v>0.55000000000000004</v>
          </cell>
          <cell r="L41">
            <v>0.03</v>
          </cell>
        </row>
        <row r="42">
          <cell r="A42" t="str">
            <v>DENM_OS1</v>
          </cell>
          <cell r="B42" t="str">
            <v>DENM</v>
          </cell>
          <cell r="C42" t="str">
            <v>WHOL</v>
          </cell>
          <cell r="D42" t="str">
            <v>OS1</v>
          </cell>
          <cell r="E42">
            <v>0.04</v>
          </cell>
          <cell r="F42">
            <v>0.04</v>
          </cell>
          <cell r="G42">
            <v>0.04</v>
          </cell>
          <cell r="H42">
            <v>0</v>
          </cell>
          <cell r="I42">
            <v>0.04</v>
          </cell>
          <cell r="J42">
            <v>0</v>
          </cell>
          <cell r="K42">
            <v>0.04</v>
          </cell>
          <cell r="L42">
            <v>0.04</v>
          </cell>
        </row>
        <row r="43">
          <cell r="A43" t="str">
            <v>DENM_OS2</v>
          </cell>
          <cell r="B43" t="str">
            <v>DENM</v>
          </cell>
          <cell r="C43" t="str">
            <v>WHOL</v>
          </cell>
          <cell r="D43" t="str">
            <v>OS2</v>
          </cell>
          <cell r="E43">
            <v>0.13</v>
          </cell>
          <cell r="F43">
            <v>0.13</v>
          </cell>
          <cell r="G43">
            <v>0.13</v>
          </cell>
          <cell r="H43">
            <v>0</v>
          </cell>
          <cell r="I43">
            <v>0.13</v>
          </cell>
          <cell r="J43">
            <v>0</v>
          </cell>
          <cell r="K43">
            <v>0.13</v>
          </cell>
          <cell r="L43">
            <v>0.13</v>
          </cell>
        </row>
        <row r="44">
          <cell r="A44" t="str">
            <v>DENM_HF</v>
          </cell>
          <cell r="B44" t="str">
            <v>DENM</v>
          </cell>
          <cell r="C44" t="str">
            <v>WHOL</v>
          </cell>
          <cell r="D44" t="str">
            <v>HF</v>
          </cell>
          <cell r="E44">
            <v>1.75</v>
          </cell>
          <cell r="F44">
            <v>1.75</v>
          </cell>
          <cell r="G44">
            <v>0.96</v>
          </cell>
          <cell r="H44">
            <v>0</v>
          </cell>
          <cell r="I44">
            <v>0.96</v>
          </cell>
          <cell r="J44">
            <v>0.96</v>
          </cell>
          <cell r="K44">
            <v>1.57</v>
          </cell>
          <cell r="L44">
            <v>1.57</v>
          </cell>
        </row>
        <row r="45">
          <cell r="A45" t="str">
            <v>DENM_MD</v>
          </cell>
          <cell r="B45" t="str">
            <v>DENM</v>
          </cell>
          <cell r="C45" t="str">
            <v>WHOL</v>
          </cell>
          <cell r="D45" t="str">
            <v>MD</v>
          </cell>
          <cell r="E45">
            <v>0.19</v>
          </cell>
          <cell r="F45">
            <v>0.19</v>
          </cell>
          <cell r="G45">
            <v>0.19</v>
          </cell>
          <cell r="H45">
            <v>0.19</v>
          </cell>
          <cell r="I45">
            <v>0.19</v>
          </cell>
          <cell r="J45">
            <v>0.19</v>
          </cell>
          <cell r="K45">
            <v>0.19</v>
          </cell>
          <cell r="L45">
            <v>0.19</v>
          </cell>
        </row>
        <row r="46">
          <cell r="A46" t="str">
            <v>DENM_LF</v>
          </cell>
          <cell r="B46" t="str">
            <v>DENM</v>
          </cell>
          <cell r="C46" t="str">
            <v>WHOL</v>
          </cell>
          <cell r="D46" t="str">
            <v>LF</v>
          </cell>
          <cell r="E46">
            <v>0</v>
          </cell>
          <cell r="F46">
            <v>0</v>
          </cell>
          <cell r="G46">
            <v>0</v>
          </cell>
          <cell r="H46">
            <v>0</v>
          </cell>
          <cell r="I46">
            <v>0</v>
          </cell>
          <cell r="J46">
            <v>0</v>
          </cell>
          <cell r="K46">
            <v>0</v>
          </cell>
          <cell r="L46">
            <v>0</v>
          </cell>
        </row>
        <row r="47">
          <cell r="A47" t="str">
            <v>DENM_GAS</v>
          </cell>
          <cell r="B47" t="str">
            <v>DENM</v>
          </cell>
          <cell r="C47" t="str">
            <v>WHOL</v>
          </cell>
          <cell r="D47" t="str">
            <v>GAS</v>
          </cell>
          <cell r="E47">
            <v>0</v>
          </cell>
          <cell r="F47">
            <v>0</v>
          </cell>
          <cell r="G47">
            <v>0</v>
          </cell>
          <cell r="H47">
            <v>0</v>
          </cell>
          <cell r="I47">
            <v>0</v>
          </cell>
          <cell r="J47">
            <v>0</v>
          </cell>
          <cell r="K47">
            <v>0</v>
          </cell>
          <cell r="L47">
            <v>0</v>
          </cell>
        </row>
        <row r="48">
          <cell r="A48" t="str">
            <v>FINL_BC1</v>
          </cell>
          <cell r="B48" t="str">
            <v>FINL</v>
          </cell>
          <cell r="C48" t="str">
            <v>WHOL</v>
          </cell>
          <cell r="D48" t="str">
            <v>BC1</v>
          </cell>
          <cell r="E48">
            <v>0.19</v>
          </cell>
          <cell r="F48">
            <v>0.2</v>
          </cell>
          <cell r="G48">
            <v>0.19</v>
          </cell>
          <cell r="H48">
            <v>0</v>
          </cell>
          <cell r="I48">
            <v>0.19</v>
          </cell>
          <cell r="J48">
            <v>0</v>
          </cell>
          <cell r="K48">
            <v>0.19</v>
          </cell>
          <cell r="L48">
            <v>0.19</v>
          </cell>
        </row>
        <row r="49">
          <cell r="A49" t="str">
            <v>FINL_BC2</v>
          </cell>
          <cell r="B49" t="str">
            <v>FINL</v>
          </cell>
          <cell r="C49" t="str">
            <v>WHOL</v>
          </cell>
          <cell r="D49" t="str">
            <v>BC2</v>
          </cell>
          <cell r="E49">
            <v>0.19</v>
          </cell>
          <cell r="F49">
            <v>0.2</v>
          </cell>
          <cell r="G49">
            <v>0.19</v>
          </cell>
          <cell r="H49">
            <v>0</v>
          </cell>
          <cell r="I49">
            <v>0.19</v>
          </cell>
          <cell r="J49">
            <v>0</v>
          </cell>
          <cell r="K49">
            <v>0.19</v>
          </cell>
          <cell r="L49">
            <v>0.19</v>
          </cell>
        </row>
        <row r="50">
          <cell r="A50" t="str">
            <v>FINL_HC1</v>
          </cell>
          <cell r="B50" t="str">
            <v>FINL</v>
          </cell>
          <cell r="C50" t="str">
            <v>WHOL</v>
          </cell>
          <cell r="D50" t="str">
            <v>HC1</v>
          </cell>
          <cell r="E50">
            <v>0.51</v>
          </cell>
          <cell r="F50">
            <v>0.54</v>
          </cell>
          <cell r="G50">
            <v>0.51</v>
          </cell>
          <cell r="H50">
            <v>0</v>
          </cell>
          <cell r="I50">
            <v>0.51</v>
          </cell>
          <cell r="J50">
            <v>0</v>
          </cell>
          <cell r="K50">
            <v>0.51</v>
          </cell>
          <cell r="L50">
            <v>0.51</v>
          </cell>
        </row>
        <row r="51">
          <cell r="A51" t="str">
            <v>FINL_HC2</v>
          </cell>
          <cell r="B51" t="str">
            <v>FINL</v>
          </cell>
          <cell r="C51" t="str">
            <v>WHOL</v>
          </cell>
          <cell r="D51" t="str">
            <v>HC2</v>
          </cell>
          <cell r="E51">
            <v>0.77</v>
          </cell>
          <cell r="F51">
            <v>0.81</v>
          </cell>
          <cell r="G51">
            <v>0.77</v>
          </cell>
          <cell r="H51">
            <v>0</v>
          </cell>
          <cell r="I51">
            <v>0.77</v>
          </cell>
          <cell r="J51">
            <v>0</v>
          </cell>
          <cell r="K51">
            <v>0.77</v>
          </cell>
          <cell r="L51">
            <v>0.77</v>
          </cell>
        </row>
        <row r="52">
          <cell r="A52" t="str">
            <v>FINL_HC3</v>
          </cell>
          <cell r="B52" t="str">
            <v>FINL</v>
          </cell>
          <cell r="C52" t="str">
            <v>WHOL</v>
          </cell>
          <cell r="D52" t="str">
            <v>HC3</v>
          </cell>
          <cell r="E52">
            <v>0.57999999999999996</v>
          </cell>
          <cell r="F52">
            <v>0.61</v>
          </cell>
          <cell r="G52">
            <v>0.57999999999999996</v>
          </cell>
          <cell r="H52">
            <v>0</v>
          </cell>
          <cell r="I52">
            <v>0.57999999999999996</v>
          </cell>
          <cell r="J52">
            <v>0</v>
          </cell>
          <cell r="K52">
            <v>0.57999999999999996</v>
          </cell>
          <cell r="L52">
            <v>0.57999999999999996</v>
          </cell>
        </row>
        <row r="53">
          <cell r="A53" t="str">
            <v>FINL_DC</v>
          </cell>
          <cell r="B53" t="str">
            <v>FINL</v>
          </cell>
          <cell r="C53" t="str">
            <v>WHOL</v>
          </cell>
          <cell r="D53" t="str">
            <v>DC</v>
          </cell>
          <cell r="E53">
            <v>0.61</v>
          </cell>
          <cell r="F53">
            <v>0.64</v>
          </cell>
          <cell r="G53">
            <v>0.61</v>
          </cell>
          <cell r="H53">
            <v>0</v>
          </cell>
          <cell r="I53">
            <v>0.61</v>
          </cell>
          <cell r="J53">
            <v>0</v>
          </cell>
          <cell r="K53">
            <v>0.61</v>
          </cell>
          <cell r="L53">
            <v>0.03</v>
          </cell>
        </row>
        <row r="54">
          <cell r="A54" t="str">
            <v>FINL_OS1</v>
          </cell>
          <cell r="B54" t="str">
            <v>FINL</v>
          </cell>
          <cell r="C54" t="str">
            <v>WHOL</v>
          </cell>
          <cell r="D54" t="str">
            <v>OS1</v>
          </cell>
          <cell r="E54">
            <v>0.03</v>
          </cell>
          <cell r="F54">
            <v>0.03</v>
          </cell>
          <cell r="G54">
            <v>0.03</v>
          </cell>
          <cell r="H54">
            <v>0</v>
          </cell>
          <cell r="I54">
            <v>0.03</v>
          </cell>
          <cell r="J54">
            <v>0</v>
          </cell>
          <cell r="K54">
            <v>0.04</v>
          </cell>
          <cell r="L54">
            <v>0.04</v>
          </cell>
        </row>
        <row r="55">
          <cell r="A55" t="str">
            <v>FINL_OS2</v>
          </cell>
          <cell r="B55" t="str">
            <v>FINL</v>
          </cell>
          <cell r="C55" t="str">
            <v>WHOL</v>
          </cell>
          <cell r="D55" t="str">
            <v>OS2</v>
          </cell>
          <cell r="E55">
            <v>0.24</v>
          </cell>
          <cell r="F55">
            <v>0.17</v>
          </cell>
          <cell r="G55">
            <v>0.17</v>
          </cell>
          <cell r="H55">
            <v>0</v>
          </cell>
          <cell r="I55">
            <v>0.17</v>
          </cell>
          <cell r="J55">
            <v>0</v>
          </cell>
          <cell r="K55">
            <v>0.24</v>
          </cell>
          <cell r="L55">
            <v>0.24</v>
          </cell>
        </row>
        <row r="56">
          <cell r="A56" t="str">
            <v>FINL_HF</v>
          </cell>
          <cell r="B56" t="str">
            <v>FINL</v>
          </cell>
          <cell r="C56" t="str">
            <v>WHOL</v>
          </cell>
          <cell r="D56" t="str">
            <v>HF</v>
          </cell>
          <cell r="E56">
            <v>1.4</v>
          </cell>
          <cell r="F56">
            <v>1.1399999999999999</v>
          </cell>
          <cell r="G56">
            <v>0.95</v>
          </cell>
          <cell r="H56">
            <v>0</v>
          </cell>
          <cell r="I56">
            <v>1.42</v>
          </cell>
          <cell r="J56">
            <v>1.48</v>
          </cell>
          <cell r="K56">
            <v>1.1399999999999999</v>
          </cell>
          <cell r="L56">
            <v>1.1200000000000001</v>
          </cell>
        </row>
        <row r="57">
          <cell r="A57" t="str">
            <v>FINL_MD</v>
          </cell>
          <cell r="B57" t="str">
            <v>FINL</v>
          </cell>
          <cell r="C57" t="str">
            <v>WHOL</v>
          </cell>
          <cell r="D57" t="str">
            <v>MD</v>
          </cell>
          <cell r="E57">
            <v>7.0000000000000007E-2</v>
          </cell>
          <cell r="F57">
            <v>7.0000000000000007E-2</v>
          </cell>
          <cell r="G57">
            <v>7.0000000000000007E-2</v>
          </cell>
          <cell r="H57">
            <v>0.05</v>
          </cell>
          <cell r="I57">
            <v>0.05</v>
          </cell>
          <cell r="J57">
            <v>0.05</v>
          </cell>
          <cell r="K57">
            <v>7.0000000000000007E-2</v>
          </cell>
          <cell r="L57">
            <v>7.0000000000000007E-2</v>
          </cell>
        </row>
        <row r="58">
          <cell r="A58" t="str">
            <v>FINL_LF</v>
          </cell>
          <cell r="B58" t="str">
            <v>FINL</v>
          </cell>
          <cell r="C58" t="str">
            <v>WHOL</v>
          </cell>
          <cell r="D58" t="str">
            <v>LF</v>
          </cell>
          <cell r="E58">
            <v>0</v>
          </cell>
          <cell r="F58">
            <v>0</v>
          </cell>
          <cell r="G58">
            <v>0</v>
          </cell>
          <cell r="H58">
            <v>0.01</v>
          </cell>
          <cell r="I58">
            <v>0.01</v>
          </cell>
          <cell r="J58">
            <v>0</v>
          </cell>
          <cell r="K58">
            <v>0</v>
          </cell>
          <cell r="L58">
            <v>0</v>
          </cell>
        </row>
        <row r="59">
          <cell r="A59" t="str">
            <v>FINL_GAS</v>
          </cell>
          <cell r="B59" t="str">
            <v>FINL</v>
          </cell>
          <cell r="C59" t="str">
            <v>WHOL</v>
          </cell>
          <cell r="D59" t="str">
            <v>GAS</v>
          </cell>
          <cell r="E59">
            <v>0.11</v>
          </cell>
          <cell r="F59">
            <v>0</v>
          </cell>
          <cell r="G59">
            <v>0</v>
          </cell>
          <cell r="H59">
            <v>0</v>
          </cell>
          <cell r="I59">
            <v>0</v>
          </cell>
          <cell r="J59">
            <v>0</v>
          </cell>
          <cell r="K59">
            <v>0.04</v>
          </cell>
          <cell r="L59">
            <v>0.04</v>
          </cell>
        </row>
        <row r="60">
          <cell r="A60" t="str">
            <v>FRAN_BC1</v>
          </cell>
          <cell r="B60" t="str">
            <v>FRAN</v>
          </cell>
          <cell r="C60" t="str">
            <v>WHOL</v>
          </cell>
          <cell r="D60" t="str">
            <v>BC1</v>
          </cell>
          <cell r="E60">
            <v>2.56</v>
          </cell>
          <cell r="F60">
            <v>2.56</v>
          </cell>
          <cell r="G60">
            <v>2.56</v>
          </cell>
          <cell r="H60">
            <v>0</v>
          </cell>
          <cell r="I60">
            <v>2.56</v>
          </cell>
          <cell r="J60">
            <v>0</v>
          </cell>
          <cell r="K60">
            <v>2.56</v>
          </cell>
          <cell r="L60">
            <v>2.56</v>
          </cell>
        </row>
        <row r="61">
          <cell r="A61" t="str">
            <v>FRAN_BC2</v>
          </cell>
          <cell r="B61" t="str">
            <v>FRAN</v>
          </cell>
          <cell r="C61" t="str">
            <v>WHOL</v>
          </cell>
          <cell r="D61" t="str">
            <v>BC2</v>
          </cell>
          <cell r="E61">
            <v>0.81</v>
          </cell>
          <cell r="F61">
            <v>0.81</v>
          </cell>
          <cell r="G61">
            <v>0.81</v>
          </cell>
          <cell r="H61">
            <v>0</v>
          </cell>
          <cell r="I61">
            <v>0.81</v>
          </cell>
          <cell r="J61">
            <v>0</v>
          </cell>
          <cell r="K61">
            <v>0.81</v>
          </cell>
          <cell r="L61">
            <v>0.81</v>
          </cell>
        </row>
        <row r="62">
          <cell r="A62" t="str">
            <v>FRAN_HC1</v>
          </cell>
          <cell r="B62" t="str">
            <v>FRAN</v>
          </cell>
          <cell r="C62" t="str">
            <v>WHOL</v>
          </cell>
          <cell r="D62" t="str">
            <v>HC1</v>
          </cell>
          <cell r="E62">
            <v>1.19</v>
          </cell>
          <cell r="F62">
            <v>0.68</v>
          </cell>
          <cell r="G62">
            <v>0.62</v>
          </cell>
          <cell r="H62">
            <v>0</v>
          </cell>
          <cell r="I62">
            <v>0.62</v>
          </cell>
          <cell r="J62">
            <v>0</v>
          </cell>
          <cell r="K62">
            <v>0.66</v>
          </cell>
          <cell r="L62">
            <v>0.66</v>
          </cell>
        </row>
        <row r="63">
          <cell r="A63" t="str">
            <v>FRAN_HC2</v>
          </cell>
          <cell r="B63" t="str">
            <v>FRAN</v>
          </cell>
          <cell r="C63" t="str">
            <v>WHOL</v>
          </cell>
          <cell r="D63" t="str">
            <v>HC2</v>
          </cell>
          <cell r="E63">
            <v>0.69</v>
          </cell>
          <cell r="F63">
            <v>0.69</v>
          </cell>
          <cell r="G63">
            <v>0.65</v>
          </cell>
          <cell r="H63">
            <v>0</v>
          </cell>
          <cell r="I63">
            <v>0.65</v>
          </cell>
          <cell r="J63">
            <v>0</v>
          </cell>
          <cell r="K63">
            <v>0.69</v>
          </cell>
          <cell r="L63">
            <v>0.69</v>
          </cell>
        </row>
        <row r="64">
          <cell r="A64" t="str">
            <v>FRAN_HC3</v>
          </cell>
          <cell r="B64" t="str">
            <v>FRAN</v>
          </cell>
          <cell r="C64" t="str">
            <v>WHOL</v>
          </cell>
          <cell r="D64" t="str">
            <v>HC3</v>
          </cell>
          <cell r="E64">
            <v>0.69</v>
          </cell>
          <cell r="F64">
            <v>0.69</v>
          </cell>
          <cell r="G64">
            <v>0.65</v>
          </cell>
          <cell r="H64">
            <v>0</v>
          </cell>
          <cell r="I64">
            <v>0.65</v>
          </cell>
          <cell r="J64">
            <v>0</v>
          </cell>
          <cell r="K64">
            <v>0.69</v>
          </cell>
          <cell r="L64">
            <v>0.69</v>
          </cell>
        </row>
        <row r="65">
          <cell r="A65" t="str">
            <v>FRAN_DC</v>
          </cell>
          <cell r="B65" t="str">
            <v>FRAN</v>
          </cell>
          <cell r="C65" t="str">
            <v>WHOL</v>
          </cell>
          <cell r="D65" t="str">
            <v>DC</v>
          </cell>
          <cell r="E65">
            <v>0.59</v>
          </cell>
          <cell r="F65">
            <v>0.59</v>
          </cell>
          <cell r="G65">
            <v>0.56000000000000005</v>
          </cell>
          <cell r="H65">
            <v>0</v>
          </cell>
          <cell r="I65">
            <v>0.56000000000000005</v>
          </cell>
          <cell r="J65">
            <v>0</v>
          </cell>
          <cell r="K65">
            <v>0.59</v>
          </cell>
          <cell r="L65">
            <v>0.03</v>
          </cell>
        </row>
        <row r="66">
          <cell r="A66" t="str">
            <v>FRAN_OS1</v>
          </cell>
          <cell r="B66" t="str">
            <v>FRAN</v>
          </cell>
          <cell r="C66" t="str">
            <v>WHOL</v>
          </cell>
          <cell r="D66" t="str">
            <v>OS1</v>
          </cell>
          <cell r="E66">
            <v>0.04</v>
          </cell>
          <cell r="F66">
            <v>0.04</v>
          </cell>
          <cell r="G66">
            <v>0.04</v>
          </cell>
          <cell r="H66">
            <v>0</v>
          </cell>
          <cell r="I66">
            <v>0.04</v>
          </cell>
          <cell r="J66">
            <v>0</v>
          </cell>
          <cell r="K66">
            <v>0.04</v>
          </cell>
          <cell r="L66">
            <v>0.04</v>
          </cell>
        </row>
        <row r="67">
          <cell r="A67" t="str">
            <v>FRAN_OS2</v>
          </cell>
          <cell r="B67" t="str">
            <v>FRAN</v>
          </cell>
          <cell r="C67" t="str">
            <v>WHOL</v>
          </cell>
          <cell r="D67" t="str">
            <v>OS2</v>
          </cell>
          <cell r="E67">
            <v>0.13</v>
          </cell>
          <cell r="F67">
            <v>0.13</v>
          </cell>
          <cell r="G67">
            <v>0.13</v>
          </cell>
          <cell r="H67">
            <v>0</v>
          </cell>
          <cell r="I67">
            <v>0.13</v>
          </cell>
          <cell r="J67">
            <v>0</v>
          </cell>
          <cell r="K67">
            <v>0.13</v>
          </cell>
          <cell r="L67">
            <v>0.13</v>
          </cell>
        </row>
        <row r="68">
          <cell r="A68" t="str">
            <v>FRAN_HF</v>
          </cell>
          <cell r="B68" t="str">
            <v>FRAN</v>
          </cell>
          <cell r="C68" t="str">
            <v>WHOL</v>
          </cell>
          <cell r="D68" t="str">
            <v>HF</v>
          </cell>
          <cell r="E68">
            <v>1.68</v>
          </cell>
          <cell r="F68">
            <v>1.42</v>
          </cell>
          <cell r="G68">
            <v>0.7</v>
          </cell>
          <cell r="H68">
            <v>0</v>
          </cell>
          <cell r="I68">
            <v>1.7</v>
          </cell>
          <cell r="J68">
            <v>1.7</v>
          </cell>
          <cell r="K68">
            <v>1.49</v>
          </cell>
          <cell r="L68">
            <v>1.49</v>
          </cell>
        </row>
        <row r="69">
          <cell r="A69" t="str">
            <v>FRAN_MD</v>
          </cell>
          <cell r="B69" t="str">
            <v>FRAN</v>
          </cell>
          <cell r="C69" t="str">
            <v>WHOL</v>
          </cell>
          <cell r="D69" t="str">
            <v>MD</v>
          </cell>
          <cell r="E69">
            <v>0.24</v>
          </cell>
          <cell r="F69">
            <v>0.24</v>
          </cell>
          <cell r="G69">
            <v>0.24</v>
          </cell>
          <cell r="H69">
            <v>0.24</v>
          </cell>
          <cell r="I69">
            <v>0.24</v>
          </cell>
          <cell r="J69">
            <v>0.24</v>
          </cell>
          <cell r="K69">
            <v>0.24</v>
          </cell>
          <cell r="L69">
            <v>0.24</v>
          </cell>
        </row>
        <row r="70">
          <cell r="A70" t="str">
            <v>FRAN_LF</v>
          </cell>
          <cell r="B70" t="str">
            <v>FRAN</v>
          </cell>
          <cell r="C70" t="str">
            <v>WHOL</v>
          </cell>
          <cell r="D70" t="str">
            <v>LF</v>
          </cell>
          <cell r="E70">
            <v>0</v>
          </cell>
          <cell r="F70">
            <v>0</v>
          </cell>
          <cell r="G70">
            <v>0</v>
          </cell>
          <cell r="H70">
            <v>0</v>
          </cell>
          <cell r="I70">
            <v>0</v>
          </cell>
          <cell r="J70">
            <v>0</v>
          </cell>
          <cell r="K70">
            <v>0</v>
          </cell>
          <cell r="L70">
            <v>0</v>
          </cell>
        </row>
        <row r="71">
          <cell r="A71" t="str">
            <v>FRAN_GAS</v>
          </cell>
          <cell r="B71" t="str">
            <v>FRAN</v>
          </cell>
          <cell r="C71" t="str">
            <v>WHOL</v>
          </cell>
          <cell r="D71" t="str">
            <v>GAS</v>
          </cell>
          <cell r="E71">
            <v>0.01</v>
          </cell>
          <cell r="F71">
            <v>0</v>
          </cell>
          <cell r="G71">
            <v>0</v>
          </cell>
          <cell r="H71">
            <v>0</v>
          </cell>
          <cell r="I71">
            <v>0</v>
          </cell>
          <cell r="J71">
            <v>0</v>
          </cell>
          <cell r="K71">
            <v>0</v>
          </cell>
          <cell r="L71">
            <v>0</v>
          </cell>
        </row>
        <row r="72">
          <cell r="A72" t="str">
            <v>GERM_BC1</v>
          </cell>
          <cell r="B72" t="str">
            <v>GERM</v>
          </cell>
          <cell r="C72" t="str">
            <v>OLDL</v>
          </cell>
          <cell r="D72" t="str">
            <v>BC1</v>
          </cell>
          <cell r="E72">
            <v>0.5</v>
          </cell>
          <cell r="F72">
            <v>0.75</v>
          </cell>
          <cell r="G72">
            <v>0.5</v>
          </cell>
          <cell r="H72">
            <v>0.5</v>
          </cell>
          <cell r="I72">
            <v>0.5</v>
          </cell>
          <cell r="J72">
            <v>0.5</v>
          </cell>
          <cell r="K72">
            <v>0.5</v>
          </cell>
          <cell r="L72">
            <v>0.5</v>
          </cell>
        </row>
        <row r="73">
          <cell r="A73" t="str">
            <v>GERM_BC2</v>
          </cell>
          <cell r="B73" t="str">
            <v>GERM</v>
          </cell>
          <cell r="C73" t="str">
            <v>OLDL</v>
          </cell>
          <cell r="D73" t="str">
            <v>BC2</v>
          </cell>
          <cell r="E73">
            <v>0.36</v>
          </cell>
          <cell r="F73">
            <v>0.56999999999999995</v>
          </cell>
          <cell r="G73">
            <v>0.25</v>
          </cell>
          <cell r="H73">
            <v>1</v>
          </cell>
          <cell r="I73">
            <v>1</v>
          </cell>
          <cell r="J73">
            <v>1</v>
          </cell>
          <cell r="K73">
            <v>0.57999999999999996</v>
          </cell>
          <cell r="L73">
            <v>0.57999999999999996</v>
          </cell>
        </row>
        <row r="74">
          <cell r="A74" t="str">
            <v>GERM_HC1</v>
          </cell>
          <cell r="B74" t="str">
            <v>GERM</v>
          </cell>
          <cell r="C74" t="str">
            <v>OLDL</v>
          </cell>
          <cell r="D74" t="str">
            <v>HC1</v>
          </cell>
          <cell r="E74">
            <v>0.65</v>
          </cell>
          <cell r="F74">
            <v>0.69</v>
          </cell>
          <cell r="G74">
            <v>0.62</v>
          </cell>
          <cell r="H74">
            <v>0.62</v>
          </cell>
          <cell r="I74">
            <v>0.62</v>
          </cell>
          <cell r="J74">
            <v>0.62</v>
          </cell>
          <cell r="K74">
            <v>0.56000000000000005</v>
          </cell>
          <cell r="L74">
            <v>0.56000000000000005</v>
          </cell>
        </row>
        <row r="75">
          <cell r="A75" t="str">
            <v>GERM_HC2</v>
          </cell>
          <cell r="B75" t="str">
            <v>GERM</v>
          </cell>
          <cell r="C75" t="str">
            <v>OLDL</v>
          </cell>
          <cell r="D75" t="str">
            <v>HC2</v>
          </cell>
          <cell r="E75">
            <v>0.65</v>
          </cell>
          <cell r="F75">
            <v>0.69</v>
          </cell>
          <cell r="G75">
            <v>0.55000000000000004</v>
          </cell>
          <cell r="H75">
            <v>0.62</v>
          </cell>
          <cell r="I75">
            <v>0.62</v>
          </cell>
          <cell r="J75">
            <v>0.62</v>
          </cell>
          <cell r="K75">
            <v>0.56000000000000005</v>
          </cell>
          <cell r="L75">
            <v>0.56000000000000005</v>
          </cell>
        </row>
        <row r="76">
          <cell r="A76" t="str">
            <v>GERM_HC3</v>
          </cell>
          <cell r="B76" t="str">
            <v>GERM</v>
          </cell>
          <cell r="C76" t="str">
            <v>OLDL</v>
          </cell>
          <cell r="D76" t="str">
            <v>HC3</v>
          </cell>
          <cell r="E76">
            <v>0.69</v>
          </cell>
          <cell r="F76">
            <v>0.69</v>
          </cell>
          <cell r="G76">
            <v>0.65</v>
          </cell>
          <cell r="H76">
            <v>0.65</v>
          </cell>
          <cell r="I76">
            <v>0.65</v>
          </cell>
          <cell r="J76">
            <v>0.65</v>
          </cell>
          <cell r="K76">
            <v>0.69</v>
          </cell>
          <cell r="L76">
            <v>0.69</v>
          </cell>
        </row>
        <row r="77">
          <cell r="A77" t="str">
            <v>GERM_DC</v>
          </cell>
          <cell r="B77" t="str">
            <v>GERM</v>
          </cell>
          <cell r="C77" t="str">
            <v>OLDL</v>
          </cell>
          <cell r="D77" t="str">
            <v>DC</v>
          </cell>
          <cell r="E77">
            <v>0.65</v>
          </cell>
          <cell r="F77">
            <v>0.65</v>
          </cell>
          <cell r="G77">
            <v>0.55000000000000004</v>
          </cell>
          <cell r="H77">
            <v>0.61</v>
          </cell>
          <cell r="I77">
            <v>0.61</v>
          </cell>
          <cell r="J77">
            <v>0.61</v>
          </cell>
          <cell r="K77">
            <v>0.65</v>
          </cell>
          <cell r="L77">
            <v>0.03</v>
          </cell>
        </row>
        <row r="78">
          <cell r="A78" t="str">
            <v>GERM_OS1</v>
          </cell>
          <cell r="B78" t="str">
            <v>GERM</v>
          </cell>
          <cell r="C78" t="str">
            <v>OLDL</v>
          </cell>
          <cell r="D78" t="str">
            <v>OS1</v>
          </cell>
          <cell r="E78">
            <v>0.03</v>
          </cell>
          <cell r="F78">
            <v>0.03</v>
          </cell>
          <cell r="G78">
            <v>0.03</v>
          </cell>
          <cell r="H78">
            <v>0.03</v>
          </cell>
          <cell r="I78">
            <v>0.03</v>
          </cell>
          <cell r="J78">
            <v>0.03</v>
          </cell>
          <cell r="K78">
            <v>0.03</v>
          </cell>
          <cell r="L78">
            <v>0.03</v>
          </cell>
        </row>
        <row r="79">
          <cell r="A79" t="str">
            <v>GERM_OS2</v>
          </cell>
          <cell r="B79" t="str">
            <v>GERM</v>
          </cell>
          <cell r="C79" t="str">
            <v>OLDL</v>
          </cell>
          <cell r="D79" t="str">
            <v>OS2</v>
          </cell>
          <cell r="E79">
            <v>0.13</v>
          </cell>
          <cell r="F79">
            <v>0.13</v>
          </cell>
          <cell r="G79">
            <v>0.13</v>
          </cell>
          <cell r="H79">
            <v>0.13</v>
          </cell>
          <cell r="I79">
            <v>0.13</v>
          </cell>
          <cell r="J79">
            <v>0.13</v>
          </cell>
          <cell r="K79">
            <v>0.13</v>
          </cell>
          <cell r="L79">
            <v>0.13</v>
          </cell>
        </row>
        <row r="80">
          <cell r="A80" t="str">
            <v>GERM_HF</v>
          </cell>
          <cell r="B80" t="str">
            <v>GERM</v>
          </cell>
          <cell r="C80" t="str">
            <v>OLDL</v>
          </cell>
          <cell r="D80" t="str">
            <v>HF</v>
          </cell>
          <cell r="E80">
            <v>1</v>
          </cell>
          <cell r="F80">
            <v>0.85</v>
          </cell>
          <cell r="G80">
            <v>0.48</v>
          </cell>
          <cell r="H80">
            <v>0.48</v>
          </cell>
          <cell r="I80">
            <v>0.48</v>
          </cell>
          <cell r="J80">
            <v>0.48</v>
          </cell>
          <cell r="K80">
            <v>0.74</v>
          </cell>
          <cell r="L80">
            <v>0.74</v>
          </cell>
        </row>
        <row r="81">
          <cell r="A81" t="str">
            <v>GERM_MD</v>
          </cell>
          <cell r="B81" t="str">
            <v>GERM</v>
          </cell>
          <cell r="C81" t="str">
            <v>OLDL</v>
          </cell>
          <cell r="D81" t="str">
            <v>MD</v>
          </cell>
          <cell r="E81">
            <v>0.09</v>
          </cell>
          <cell r="F81">
            <v>0.09</v>
          </cell>
          <cell r="G81">
            <v>0.09</v>
          </cell>
          <cell r="H81">
            <v>0.09</v>
          </cell>
          <cell r="I81">
            <v>0.09</v>
          </cell>
          <cell r="J81">
            <v>0.09</v>
          </cell>
          <cell r="K81">
            <v>0.09</v>
          </cell>
          <cell r="L81">
            <v>0.09</v>
          </cell>
        </row>
        <row r="82">
          <cell r="A82" t="str">
            <v>GERM_LF</v>
          </cell>
          <cell r="B82" t="str">
            <v>GERM</v>
          </cell>
          <cell r="C82" t="str">
            <v>OLDL</v>
          </cell>
          <cell r="D82" t="str">
            <v>LF</v>
          </cell>
          <cell r="E82">
            <v>0</v>
          </cell>
          <cell r="F82">
            <v>0</v>
          </cell>
          <cell r="G82">
            <v>0</v>
          </cell>
          <cell r="H82">
            <v>0</v>
          </cell>
          <cell r="I82">
            <v>0</v>
          </cell>
          <cell r="J82">
            <v>0</v>
          </cell>
          <cell r="K82">
            <v>0</v>
          </cell>
          <cell r="L82">
            <v>0</v>
          </cell>
        </row>
        <row r="83">
          <cell r="A83" t="str">
            <v>GERM_GAS</v>
          </cell>
          <cell r="B83" t="str">
            <v>GERM</v>
          </cell>
          <cell r="C83" t="str">
            <v>OLDL</v>
          </cell>
          <cell r="D83" t="str">
            <v>GAS</v>
          </cell>
          <cell r="E83">
            <v>0</v>
          </cell>
          <cell r="F83">
            <v>0</v>
          </cell>
          <cell r="G83">
            <v>0</v>
          </cell>
          <cell r="H83">
            <v>0</v>
          </cell>
          <cell r="I83">
            <v>0</v>
          </cell>
          <cell r="J83">
            <v>0</v>
          </cell>
          <cell r="K83">
            <v>0</v>
          </cell>
          <cell r="L83">
            <v>0</v>
          </cell>
        </row>
        <row r="84">
          <cell r="A84" t="str">
            <v>GREE_BC1</v>
          </cell>
          <cell r="B84" t="str">
            <v>GREE</v>
          </cell>
          <cell r="C84" t="str">
            <v>WHOL</v>
          </cell>
          <cell r="D84" t="str">
            <v>BC1</v>
          </cell>
          <cell r="E84">
            <v>1.0900000000000001</v>
          </cell>
          <cell r="F84">
            <v>4.1399999999999997</v>
          </cell>
          <cell r="G84">
            <v>1.0900000000000001</v>
          </cell>
          <cell r="H84">
            <v>0</v>
          </cell>
          <cell r="I84">
            <v>1.0900000000000001</v>
          </cell>
          <cell r="J84">
            <v>0</v>
          </cell>
          <cell r="K84">
            <v>1.0900000000000001</v>
          </cell>
          <cell r="L84">
            <v>1.0900000000000001</v>
          </cell>
        </row>
        <row r="85">
          <cell r="A85" t="str">
            <v>GREE_BC2</v>
          </cell>
          <cell r="B85" t="str">
            <v>GREE</v>
          </cell>
          <cell r="C85" t="str">
            <v>WHOL</v>
          </cell>
          <cell r="D85" t="str">
            <v>BC2</v>
          </cell>
          <cell r="E85">
            <v>2.5499999999999998</v>
          </cell>
          <cell r="F85">
            <v>2.94</v>
          </cell>
          <cell r="G85">
            <v>2.5499999999999998</v>
          </cell>
          <cell r="H85">
            <v>0</v>
          </cell>
          <cell r="I85">
            <v>2.5499999999999998</v>
          </cell>
          <cell r="J85">
            <v>0</v>
          </cell>
          <cell r="K85">
            <v>2.5499999999999998</v>
          </cell>
          <cell r="L85">
            <v>2.5499999999999998</v>
          </cell>
        </row>
        <row r="86">
          <cell r="A86" t="str">
            <v>GREE_HC1</v>
          </cell>
          <cell r="B86" t="str">
            <v>GREE</v>
          </cell>
          <cell r="C86" t="str">
            <v>WHOL</v>
          </cell>
          <cell r="D86" t="str">
            <v>HC1</v>
          </cell>
          <cell r="E86">
            <v>0.81</v>
          </cell>
          <cell r="F86">
            <v>0.73</v>
          </cell>
          <cell r="G86">
            <v>0.65</v>
          </cell>
          <cell r="H86">
            <v>0</v>
          </cell>
          <cell r="I86">
            <v>0.61</v>
          </cell>
          <cell r="J86">
            <v>0</v>
          </cell>
          <cell r="K86">
            <v>0.87</v>
          </cell>
          <cell r="L86">
            <v>0.87</v>
          </cell>
        </row>
        <row r="87">
          <cell r="A87" t="str">
            <v>GREE_HC2</v>
          </cell>
          <cell r="B87" t="str">
            <v>GREE</v>
          </cell>
          <cell r="C87" t="str">
            <v>WHOL</v>
          </cell>
          <cell r="D87" t="str">
            <v>HC2</v>
          </cell>
          <cell r="E87">
            <v>0.27</v>
          </cell>
          <cell r="F87">
            <v>0.86</v>
          </cell>
          <cell r="G87">
            <v>0.27</v>
          </cell>
          <cell r="H87">
            <v>0</v>
          </cell>
          <cell r="I87">
            <v>0.27</v>
          </cell>
          <cell r="J87">
            <v>0</v>
          </cell>
          <cell r="K87">
            <v>0.34</v>
          </cell>
          <cell r="L87">
            <v>0.34</v>
          </cell>
        </row>
        <row r="88">
          <cell r="A88" t="str">
            <v>GREE_HC3</v>
          </cell>
          <cell r="B88" t="str">
            <v>GREE</v>
          </cell>
          <cell r="C88" t="str">
            <v>WHOL</v>
          </cell>
          <cell r="D88" t="str">
            <v>HC3</v>
          </cell>
          <cell r="E88">
            <v>7.0000000000000007E-2</v>
          </cell>
          <cell r="F88">
            <v>0.26</v>
          </cell>
          <cell r="G88">
            <v>0.13</v>
          </cell>
          <cell r="H88">
            <v>0</v>
          </cell>
          <cell r="I88">
            <v>0.61</v>
          </cell>
          <cell r="J88">
            <v>0</v>
          </cell>
          <cell r="K88">
            <v>0.17</v>
          </cell>
          <cell r="L88">
            <v>0.17</v>
          </cell>
        </row>
        <row r="89">
          <cell r="A89" t="str">
            <v>GREE_DC</v>
          </cell>
          <cell r="B89" t="str">
            <v>GREE</v>
          </cell>
          <cell r="C89" t="str">
            <v>WHOL</v>
          </cell>
          <cell r="D89" t="str">
            <v>DC</v>
          </cell>
          <cell r="E89">
            <v>0.17</v>
          </cell>
          <cell r="F89">
            <v>0.08</v>
          </cell>
          <cell r="G89">
            <v>0.19</v>
          </cell>
          <cell r="H89">
            <v>0</v>
          </cell>
          <cell r="I89">
            <v>0.2</v>
          </cell>
          <cell r="J89">
            <v>0</v>
          </cell>
          <cell r="K89">
            <v>0.17</v>
          </cell>
          <cell r="L89">
            <v>0.17</v>
          </cell>
        </row>
        <row r="90">
          <cell r="A90" t="str">
            <v>GREE_OS1</v>
          </cell>
          <cell r="B90" t="str">
            <v>GREE</v>
          </cell>
          <cell r="C90" t="str">
            <v>WHOL</v>
          </cell>
          <cell r="D90" t="str">
            <v>OS1</v>
          </cell>
          <cell r="E90">
            <v>0.04</v>
          </cell>
          <cell r="F90">
            <v>0.04</v>
          </cell>
          <cell r="G90">
            <v>0.04</v>
          </cell>
          <cell r="H90">
            <v>0</v>
          </cell>
          <cell r="I90">
            <v>0.04</v>
          </cell>
          <cell r="J90">
            <v>0</v>
          </cell>
          <cell r="K90">
            <v>0.04</v>
          </cell>
          <cell r="L90">
            <v>0.04</v>
          </cell>
        </row>
        <row r="91">
          <cell r="A91" t="str">
            <v>GREE_OS2</v>
          </cell>
          <cell r="B91" t="str">
            <v>GREE</v>
          </cell>
          <cell r="C91" t="str">
            <v>WHOL</v>
          </cell>
          <cell r="D91" t="str">
            <v>OS2</v>
          </cell>
          <cell r="E91">
            <v>0.13</v>
          </cell>
          <cell r="F91">
            <v>0.13</v>
          </cell>
          <cell r="G91">
            <v>0.13</v>
          </cell>
          <cell r="H91">
            <v>0</v>
          </cell>
          <cell r="I91">
            <v>0.13</v>
          </cell>
          <cell r="J91">
            <v>0</v>
          </cell>
          <cell r="K91">
            <v>0.13</v>
          </cell>
          <cell r="L91">
            <v>0.13</v>
          </cell>
        </row>
        <row r="92">
          <cell r="A92" t="str">
            <v>GREE_HF</v>
          </cell>
          <cell r="B92" t="str">
            <v>GREE</v>
          </cell>
          <cell r="C92" t="str">
            <v>WHOL</v>
          </cell>
          <cell r="D92" t="str">
            <v>HF</v>
          </cell>
          <cell r="E92">
            <v>1.74</v>
          </cell>
          <cell r="F92">
            <v>1.74</v>
          </cell>
          <cell r="G92">
            <v>1.74</v>
          </cell>
          <cell r="H92">
            <v>1.74</v>
          </cell>
          <cell r="I92">
            <v>1.74</v>
          </cell>
          <cell r="J92">
            <v>1.49</v>
          </cell>
          <cell r="K92">
            <v>1.74</v>
          </cell>
          <cell r="L92">
            <v>1.74</v>
          </cell>
        </row>
        <row r="93">
          <cell r="A93" t="str">
            <v>GREE_MD</v>
          </cell>
          <cell r="B93" t="str">
            <v>GREE</v>
          </cell>
          <cell r="C93" t="str">
            <v>WHOL</v>
          </cell>
          <cell r="D93" t="str">
            <v>MD</v>
          </cell>
          <cell r="E93">
            <v>0.28000000000000003</v>
          </cell>
          <cell r="F93">
            <v>0.28000000000000003</v>
          </cell>
          <cell r="G93">
            <v>0.28000000000000003</v>
          </cell>
          <cell r="H93">
            <v>0.28000000000000003</v>
          </cell>
          <cell r="I93">
            <v>0.28000000000000003</v>
          </cell>
          <cell r="J93">
            <v>0.37</v>
          </cell>
          <cell r="K93">
            <v>0.28000000000000003</v>
          </cell>
          <cell r="L93">
            <v>0.28000000000000003</v>
          </cell>
        </row>
        <row r="94">
          <cell r="A94" t="str">
            <v>GREE_LF</v>
          </cell>
          <cell r="B94" t="str">
            <v>GREE</v>
          </cell>
          <cell r="C94" t="str">
            <v>WHOL</v>
          </cell>
          <cell r="D94" t="str">
            <v>LF</v>
          </cell>
          <cell r="E94">
            <v>0.02</v>
          </cell>
          <cell r="F94">
            <v>0.02</v>
          </cell>
          <cell r="G94">
            <v>0.02</v>
          </cell>
          <cell r="H94">
            <v>0.02</v>
          </cell>
          <cell r="I94">
            <v>0.02</v>
          </cell>
          <cell r="J94">
            <v>0.02</v>
          </cell>
          <cell r="K94">
            <v>0.02</v>
          </cell>
          <cell r="L94">
            <v>0.02</v>
          </cell>
        </row>
        <row r="95">
          <cell r="A95" t="str">
            <v>GREE_GAS</v>
          </cell>
          <cell r="B95" t="str">
            <v>GREE</v>
          </cell>
          <cell r="C95" t="str">
            <v>WHOL</v>
          </cell>
          <cell r="D95" t="str">
            <v>GAS</v>
          </cell>
          <cell r="E95">
            <v>0</v>
          </cell>
          <cell r="F95">
            <v>0</v>
          </cell>
          <cell r="G95">
            <v>0</v>
          </cell>
          <cell r="H95">
            <v>0</v>
          </cell>
          <cell r="I95">
            <v>0</v>
          </cell>
          <cell r="J95">
            <v>0</v>
          </cell>
          <cell r="K95">
            <v>0</v>
          </cell>
          <cell r="L95">
            <v>0</v>
          </cell>
        </row>
        <row r="96">
          <cell r="A96" t="str">
            <v>IREL_BC1</v>
          </cell>
          <cell r="B96" t="str">
            <v>IREL</v>
          </cell>
          <cell r="C96" t="str">
            <v>WHOL</v>
          </cell>
          <cell r="D96" t="str">
            <v>BC1</v>
          </cell>
          <cell r="E96">
            <v>0.56000000000000005</v>
          </cell>
          <cell r="F96">
            <v>0.19</v>
          </cell>
          <cell r="G96">
            <v>0.15</v>
          </cell>
          <cell r="H96">
            <v>0</v>
          </cell>
          <cell r="I96">
            <v>0.56000000000000005</v>
          </cell>
          <cell r="J96">
            <v>0</v>
          </cell>
          <cell r="K96">
            <v>0.56000000000000005</v>
          </cell>
          <cell r="L96">
            <v>0.56000000000000005</v>
          </cell>
        </row>
        <row r="97">
          <cell r="A97" t="str">
            <v>IREL_BC2</v>
          </cell>
          <cell r="B97" t="str">
            <v>IREL</v>
          </cell>
          <cell r="C97" t="str">
            <v>WHOL</v>
          </cell>
          <cell r="D97" t="str">
            <v>BC2</v>
          </cell>
          <cell r="E97">
            <v>1.24</v>
          </cell>
          <cell r="F97">
            <v>1.24</v>
          </cell>
          <cell r="G97">
            <v>1.24</v>
          </cell>
          <cell r="H97">
            <v>0</v>
          </cell>
          <cell r="I97">
            <v>1.24</v>
          </cell>
          <cell r="J97">
            <v>0</v>
          </cell>
          <cell r="K97">
            <v>1.24</v>
          </cell>
          <cell r="L97">
            <v>1.24</v>
          </cell>
        </row>
        <row r="98">
          <cell r="A98" t="str">
            <v>IREL_HC1</v>
          </cell>
          <cell r="B98" t="str">
            <v>IREL</v>
          </cell>
          <cell r="C98" t="str">
            <v>WHOL</v>
          </cell>
          <cell r="D98" t="str">
            <v>HC1</v>
          </cell>
          <cell r="E98">
            <v>0.85</v>
          </cell>
          <cell r="F98">
            <v>1.29</v>
          </cell>
          <cell r="G98">
            <v>0.52</v>
          </cell>
          <cell r="H98">
            <v>0</v>
          </cell>
          <cell r="I98">
            <v>0.81</v>
          </cell>
          <cell r="J98">
            <v>0</v>
          </cell>
          <cell r="K98">
            <v>0.93</v>
          </cell>
          <cell r="L98">
            <v>0.93</v>
          </cell>
        </row>
        <row r="99">
          <cell r="A99" t="str">
            <v>IREL_HC2</v>
          </cell>
          <cell r="B99" t="str">
            <v>IREL</v>
          </cell>
          <cell r="C99" t="str">
            <v>WHOL</v>
          </cell>
          <cell r="D99" t="str">
            <v>HC2</v>
          </cell>
          <cell r="E99">
            <v>0.65</v>
          </cell>
          <cell r="F99">
            <v>0.65</v>
          </cell>
          <cell r="G99">
            <v>0.61</v>
          </cell>
          <cell r="H99">
            <v>0</v>
          </cell>
          <cell r="I99">
            <v>0.61</v>
          </cell>
          <cell r="J99">
            <v>0</v>
          </cell>
          <cell r="K99">
            <v>0.65</v>
          </cell>
          <cell r="L99">
            <v>0.65</v>
          </cell>
        </row>
        <row r="100">
          <cell r="A100" t="str">
            <v>IREL_HC3</v>
          </cell>
          <cell r="B100" t="str">
            <v>IREL</v>
          </cell>
          <cell r="C100" t="str">
            <v>WHOL</v>
          </cell>
          <cell r="D100" t="str">
            <v>HC3</v>
          </cell>
          <cell r="E100">
            <v>0.65</v>
          </cell>
          <cell r="F100">
            <v>0.65</v>
          </cell>
          <cell r="G100">
            <v>0.61</v>
          </cell>
          <cell r="H100">
            <v>0</v>
          </cell>
          <cell r="I100">
            <v>0.61</v>
          </cell>
          <cell r="J100">
            <v>0</v>
          </cell>
          <cell r="K100">
            <v>0.65</v>
          </cell>
          <cell r="L100">
            <v>0.65</v>
          </cell>
        </row>
        <row r="101">
          <cell r="A101" t="str">
            <v>IREL_DC</v>
          </cell>
          <cell r="B101" t="str">
            <v>IREL</v>
          </cell>
          <cell r="C101" t="str">
            <v>WHOL</v>
          </cell>
          <cell r="D101" t="str">
            <v>DC</v>
          </cell>
          <cell r="E101">
            <v>0.78</v>
          </cell>
          <cell r="F101">
            <v>0.78</v>
          </cell>
          <cell r="G101">
            <v>0.46</v>
          </cell>
          <cell r="H101">
            <v>0</v>
          </cell>
          <cell r="I101">
            <v>0.73</v>
          </cell>
          <cell r="J101">
            <v>0</v>
          </cell>
          <cell r="K101">
            <v>0.78</v>
          </cell>
          <cell r="L101">
            <v>0.04</v>
          </cell>
        </row>
        <row r="102">
          <cell r="A102" t="str">
            <v>IREL_OS1</v>
          </cell>
          <cell r="B102" t="str">
            <v>IREL</v>
          </cell>
          <cell r="C102" t="str">
            <v>WHOL</v>
          </cell>
          <cell r="D102" t="str">
            <v>OS1</v>
          </cell>
          <cell r="E102">
            <v>0.04</v>
          </cell>
          <cell r="F102">
            <v>0.04</v>
          </cell>
          <cell r="G102">
            <v>0.04</v>
          </cell>
          <cell r="H102">
            <v>0</v>
          </cell>
          <cell r="I102">
            <v>0.04</v>
          </cell>
          <cell r="J102">
            <v>0</v>
          </cell>
          <cell r="K102">
            <v>0.04</v>
          </cell>
          <cell r="L102">
            <v>0.04</v>
          </cell>
        </row>
        <row r="103">
          <cell r="A103" t="str">
            <v>IREL_OS2</v>
          </cell>
          <cell r="B103" t="str">
            <v>IREL</v>
          </cell>
          <cell r="C103" t="str">
            <v>WHOL</v>
          </cell>
          <cell r="D103" t="str">
            <v>OS2</v>
          </cell>
          <cell r="E103">
            <v>0.2</v>
          </cell>
          <cell r="F103">
            <v>0.19</v>
          </cell>
          <cell r="G103">
            <v>0.15</v>
          </cell>
          <cell r="H103">
            <v>0</v>
          </cell>
          <cell r="I103">
            <v>0.2</v>
          </cell>
          <cell r="J103">
            <v>0</v>
          </cell>
          <cell r="K103">
            <v>0.2</v>
          </cell>
          <cell r="L103">
            <v>0.2</v>
          </cell>
        </row>
        <row r="104">
          <cell r="A104" t="str">
            <v>IREL_HF</v>
          </cell>
          <cell r="B104" t="str">
            <v>IREL</v>
          </cell>
          <cell r="C104" t="str">
            <v>WHOL</v>
          </cell>
          <cell r="D104" t="str">
            <v>HF</v>
          </cell>
          <cell r="E104">
            <v>2</v>
          </cell>
          <cell r="F104">
            <v>1.75</v>
          </cell>
          <cell r="G104">
            <v>0.72</v>
          </cell>
          <cell r="H104">
            <v>0</v>
          </cell>
          <cell r="I104">
            <v>1.69</v>
          </cell>
          <cell r="J104">
            <v>1.69</v>
          </cell>
          <cell r="K104">
            <v>1.4</v>
          </cell>
          <cell r="L104">
            <v>1.4</v>
          </cell>
        </row>
        <row r="105">
          <cell r="A105" t="str">
            <v>IREL_MD</v>
          </cell>
          <cell r="B105" t="str">
            <v>IREL</v>
          </cell>
          <cell r="C105" t="str">
            <v>WHOL</v>
          </cell>
          <cell r="D105" t="str">
            <v>MD</v>
          </cell>
          <cell r="E105">
            <v>0.24</v>
          </cell>
          <cell r="F105">
            <v>0.24</v>
          </cell>
          <cell r="G105">
            <v>0.24</v>
          </cell>
          <cell r="H105">
            <v>0.24</v>
          </cell>
          <cell r="I105">
            <v>0.24</v>
          </cell>
          <cell r="J105">
            <v>0.24</v>
          </cell>
          <cell r="K105">
            <v>0.24</v>
          </cell>
          <cell r="L105">
            <v>0.24</v>
          </cell>
        </row>
        <row r="106">
          <cell r="A106" t="str">
            <v>IREL_LF</v>
          </cell>
          <cell r="B106" t="str">
            <v>IREL</v>
          </cell>
          <cell r="C106" t="str">
            <v>WHOL</v>
          </cell>
          <cell r="D106" t="str">
            <v>LF</v>
          </cell>
          <cell r="E106">
            <v>0</v>
          </cell>
          <cell r="F106">
            <v>0</v>
          </cell>
          <cell r="G106">
            <v>0</v>
          </cell>
          <cell r="H106">
            <v>0</v>
          </cell>
          <cell r="I106">
            <v>0</v>
          </cell>
          <cell r="J106">
            <v>0</v>
          </cell>
          <cell r="K106">
            <v>0</v>
          </cell>
          <cell r="L106">
            <v>0</v>
          </cell>
        </row>
        <row r="107">
          <cell r="A107" t="str">
            <v>IREL_GAS</v>
          </cell>
          <cell r="B107" t="str">
            <v>IREL</v>
          </cell>
          <cell r="C107" t="str">
            <v>WHOL</v>
          </cell>
          <cell r="D107" t="str">
            <v>GAS</v>
          </cell>
          <cell r="E107">
            <v>0</v>
          </cell>
          <cell r="F107">
            <v>0</v>
          </cell>
          <cell r="G107">
            <v>0</v>
          </cell>
          <cell r="H107">
            <v>0</v>
          </cell>
          <cell r="I107">
            <v>0</v>
          </cell>
          <cell r="J107">
            <v>0</v>
          </cell>
          <cell r="K107">
            <v>0</v>
          </cell>
          <cell r="L107">
            <v>0</v>
          </cell>
        </row>
        <row r="108">
          <cell r="A108" t="str">
            <v>ITAL_BC1</v>
          </cell>
          <cell r="B108" t="str">
            <v>ITAL</v>
          </cell>
          <cell r="C108" t="str">
            <v>WHOL</v>
          </cell>
          <cell r="D108" t="str">
            <v>BC1</v>
          </cell>
          <cell r="E108">
            <v>1.6</v>
          </cell>
          <cell r="F108">
            <v>1.6</v>
          </cell>
          <cell r="G108">
            <v>1.6</v>
          </cell>
          <cell r="H108">
            <v>0</v>
          </cell>
          <cell r="I108">
            <v>1.6</v>
          </cell>
          <cell r="J108">
            <v>0</v>
          </cell>
          <cell r="K108">
            <v>1.6</v>
          </cell>
          <cell r="L108">
            <v>1.6</v>
          </cell>
        </row>
        <row r="109">
          <cell r="A109" t="str">
            <v>ITAL_BC2</v>
          </cell>
          <cell r="B109" t="str">
            <v>ITAL</v>
          </cell>
          <cell r="C109" t="str">
            <v>WHOL</v>
          </cell>
          <cell r="D109" t="str">
            <v>BC2</v>
          </cell>
          <cell r="E109">
            <v>1.33</v>
          </cell>
          <cell r="F109">
            <v>1.33</v>
          </cell>
          <cell r="G109">
            <v>1.33</v>
          </cell>
          <cell r="H109">
            <v>0</v>
          </cell>
          <cell r="I109">
            <v>1.33</v>
          </cell>
          <cell r="J109">
            <v>0</v>
          </cell>
          <cell r="K109">
            <v>1.33</v>
          </cell>
          <cell r="L109">
            <v>1.33</v>
          </cell>
        </row>
        <row r="110">
          <cell r="A110" t="str">
            <v>ITAL_HC1</v>
          </cell>
          <cell r="B110" t="str">
            <v>ITAL</v>
          </cell>
          <cell r="C110" t="str">
            <v>WHOL</v>
          </cell>
          <cell r="D110" t="str">
            <v>HC1</v>
          </cell>
          <cell r="E110">
            <v>0.65</v>
          </cell>
          <cell r="F110">
            <v>0.65</v>
          </cell>
          <cell r="G110">
            <v>0.72</v>
          </cell>
          <cell r="H110">
            <v>0</v>
          </cell>
          <cell r="I110">
            <v>0.72</v>
          </cell>
          <cell r="J110">
            <v>0</v>
          </cell>
          <cell r="K110">
            <v>0.35</v>
          </cell>
          <cell r="L110">
            <v>0.35</v>
          </cell>
        </row>
        <row r="111">
          <cell r="A111" t="str">
            <v>ITAL_HC2</v>
          </cell>
          <cell r="B111" t="str">
            <v>ITAL</v>
          </cell>
          <cell r="C111" t="str">
            <v>WHOL</v>
          </cell>
          <cell r="D111" t="str">
            <v>HC2</v>
          </cell>
          <cell r="E111">
            <v>0.65</v>
          </cell>
          <cell r="F111">
            <v>0.65</v>
          </cell>
          <cell r="G111">
            <v>0.61</v>
          </cell>
          <cell r="H111">
            <v>0</v>
          </cell>
          <cell r="I111">
            <v>0.61</v>
          </cell>
          <cell r="J111">
            <v>0</v>
          </cell>
          <cell r="K111">
            <v>0.65</v>
          </cell>
          <cell r="L111">
            <v>0.65</v>
          </cell>
        </row>
        <row r="112">
          <cell r="A112" t="str">
            <v>ITAL_HC3</v>
          </cell>
          <cell r="B112" t="str">
            <v>ITAL</v>
          </cell>
          <cell r="C112" t="str">
            <v>WHOL</v>
          </cell>
          <cell r="D112" t="str">
            <v>HC3</v>
          </cell>
          <cell r="E112">
            <v>0.65</v>
          </cell>
          <cell r="F112">
            <v>0.65</v>
          </cell>
          <cell r="G112">
            <v>0.61</v>
          </cell>
          <cell r="H112">
            <v>0</v>
          </cell>
          <cell r="I112">
            <v>0.61</v>
          </cell>
          <cell r="J112">
            <v>0</v>
          </cell>
          <cell r="K112">
            <v>0.65</v>
          </cell>
          <cell r="L112">
            <v>0.65</v>
          </cell>
        </row>
        <row r="113">
          <cell r="A113" t="str">
            <v>ITAL_DC</v>
          </cell>
          <cell r="B113" t="str">
            <v>ITAL</v>
          </cell>
          <cell r="C113" t="str">
            <v>WHOL</v>
          </cell>
          <cell r="D113" t="str">
            <v>DC</v>
          </cell>
          <cell r="E113">
            <v>0.52</v>
          </cell>
          <cell r="F113">
            <v>0.52</v>
          </cell>
          <cell r="G113">
            <v>0.49</v>
          </cell>
          <cell r="H113">
            <v>0</v>
          </cell>
          <cell r="I113">
            <v>0.49</v>
          </cell>
          <cell r="J113">
            <v>0</v>
          </cell>
          <cell r="K113">
            <v>0.52</v>
          </cell>
          <cell r="L113">
            <v>0.03</v>
          </cell>
        </row>
        <row r="114">
          <cell r="A114" t="str">
            <v>ITAL_OS1</v>
          </cell>
          <cell r="B114" t="str">
            <v>ITAL</v>
          </cell>
          <cell r="C114" t="str">
            <v>WHOL</v>
          </cell>
          <cell r="D114" t="str">
            <v>OS1</v>
          </cell>
          <cell r="E114">
            <v>0.04</v>
          </cell>
          <cell r="F114">
            <v>0.04</v>
          </cell>
          <cell r="G114">
            <v>0.04</v>
          </cell>
          <cell r="H114">
            <v>0</v>
          </cell>
          <cell r="I114">
            <v>0.04</v>
          </cell>
          <cell r="J114">
            <v>0</v>
          </cell>
          <cell r="K114">
            <v>0.04</v>
          </cell>
          <cell r="L114">
            <v>0.04</v>
          </cell>
        </row>
        <row r="115">
          <cell r="A115" t="str">
            <v>ITAL_OS2</v>
          </cell>
          <cell r="B115" t="str">
            <v>ITAL</v>
          </cell>
          <cell r="C115" t="str">
            <v>WHOL</v>
          </cell>
          <cell r="D115" t="str">
            <v>OS2</v>
          </cell>
          <cell r="E115">
            <v>0.13</v>
          </cell>
          <cell r="F115">
            <v>0.13</v>
          </cell>
          <cell r="G115">
            <v>0.13</v>
          </cell>
          <cell r="H115">
            <v>0</v>
          </cell>
          <cell r="I115">
            <v>0.13</v>
          </cell>
          <cell r="J115">
            <v>0</v>
          </cell>
          <cell r="K115">
            <v>0.13</v>
          </cell>
          <cell r="L115">
            <v>0.13</v>
          </cell>
        </row>
        <row r="116">
          <cell r="A116" t="str">
            <v>ITAL_HF</v>
          </cell>
          <cell r="B116" t="str">
            <v>ITAL</v>
          </cell>
          <cell r="C116" t="str">
            <v>WHOL</v>
          </cell>
          <cell r="D116" t="str">
            <v>HF</v>
          </cell>
          <cell r="E116">
            <v>2</v>
          </cell>
          <cell r="F116">
            <v>2</v>
          </cell>
          <cell r="G116">
            <v>0.77</v>
          </cell>
          <cell r="H116">
            <v>0</v>
          </cell>
          <cell r="I116">
            <v>0.77</v>
          </cell>
          <cell r="J116">
            <v>0.77</v>
          </cell>
          <cell r="K116">
            <v>1.65</v>
          </cell>
          <cell r="L116">
            <v>1.65</v>
          </cell>
        </row>
        <row r="117">
          <cell r="A117" t="str">
            <v>ITAL_MD</v>
          </cell>
          <cell r="B117" t="str">
            <v>ITAL</v>
          </cell>
          <cell r="C117" t="str">
            <v>WHOL</v>
          </cell>
          <cell r="D117" t="str">
            <v>MD</v>
          </cell>
          <cell r="E117">
            <v>0.38</v>
          </cell>
          <cell r="F117">
            <v>0.38</v>
          </cell>
          <cell r="G117">
            <v>0.38</v>
          </cell>
          <cell r="H117">
            <v>0.38</v>
          </cell>
          <cell r="I117">
            <v>0.38</v>
          </cell>
          <cell r="J117">
            <v>0.38</v>
          </cell>
          <cell r="K117">
            <v>0.38</v>
          </cell>
          <cell r="L117">
            <v>0.38</v>
          </cell>
        </row>
        <row r="118">
          <cell r="A118" t="str">
            <v>ITAL_LF</v>
          </cell>
          <cell r="B118" t="str">
            <v>ITAL</v>
          </cell>
          <cell r="C118" t="str">
            <v>WHOL</v>
          </cell>
          <cell r="D118" t="str">
            <v>LF</v>
          </cell>
          <cell r="E118">
            <v>0</v>
          </cell>
          <cell r="F118">
            <v>0</v>
          </cell>
          <cell r="G118">
            <v>0</v>
          </cell>
          <cell r="H118">
            <v>0</v>
          </cell>
          <cell r="I118">
            <v>0</v>
          </cell>
          <cell r="J118">
            <v>0</v>
          </cell>
          <cell r="K118">
            <v>0</v>
          </cell>
          <cell r="L118">
            <v>0</v>
          </cell>
        </row>
        <row r="119">
          <cell r="A119" t="str">
            <v>ITAL_GAS</v>
          </cell>
          <cell r="B119" t="str">
            <v>ITAL</v>
          </cell>
          <cell r="C119" t="str">
            <v>WHOL</v>
          </cell>
          <cell r="D119" t="str">
            <v>GAS</v>
          </cell>
          <cell r="E119">
            <v>0</v>
          </cell>
          <cell r="F119">
            <v>0</v>
          </cell>
          <cell r="G119">
            <v>0</v>
          </cell>
          <cell r="H119">
            <v>0</v>
          </cell>
          <cell r="I119">
            <v>0</v>
          </cell>
          <cell r="J119">
            <v>0</v>
          </cell>
          <cell r="K119">
            <v>0</v>
          </cell>
          <cell r="L119">
            <v>0</v>
          </cell>
        </row>
        <row r="120">
          <cell r="A120" t="str">
            <v>LUXE_BC1</v>
          </cell>
          <cell r="B120" t="str">
            <v>LUXE</v>
          </cell>
          <cell r="C120" t="str">
            <v>WHOL</v>
          </cell>
          <cell r="D120" t="str">
            <v>BC1</v>
          </cell>
          <cell r="E120">
            <v>0.56000000000000005</v>
          </cell>
          <cell r="F120">
            <v>0.56000000000000005</v>
          </cell>
          <cell r="G120">
            <v>0.56000000000000005</v>
          </cell>
          <cell r="H120">
            <v>0</v>
          </cell>
          <cell r="I120">
            <v>0.56000000000000005</v>
          </cell>
          <cell r="J120">
            <v>0</v>
          </cell>
          <cell r="K120">
            <v>0.56000000000000005</v>
          </cell>
          <cell r="L120">
            <v>0.56000000000000005</v>
          </cell>
        </row>
        <row r="121">
          <cell r="A121" t="str">
            <v>LUXE_BC2</v>
          </cell>
          <cell r="B121" t="str">
            <v>LUXE</v>
          </cell>
          <cell r="C121" t="str">
            <v>WHOL</v>
          </cell>
          <cell r="D121" t="str">
            <v>BC2</v>
          </cell>
          <cell r="E121">
            <v>1.24</v>
          </cell>
          <cell r="F121">
            <v>1.24</v>
          </cell>
          <cell r="G121">
            <v>1.24</v>
          </cell>
          <cell r="H121">
            <v>0</v>
          </cell>
          <cell r="I121">
            <v>1.24</v>
          </cell>
          <cell r="J121">
            <v>0</v>
          </cell>
          <cell r="K121">
            <v>1.24</v>
          </cell>
          <cell r="L121">
            <v>1.24</v>
          </cell>
        </row>
        <row r="122">
          <cell r="A122" t="str">
            <v>LUXE_HC1</v>
          </cell>
          <cell r="B122" t="str">
            <v>LUXE</v>
          </cell>
          <cell r="C122" t="str">
            <v>WHOL</v>
          </cell>
          <cell r="D122" t="str">
            <v>HC1</v>
          </cell>
          <cell r="E122">
            <v>0.57999999999999996</v>
          </cell>
          <cell r="F122">
            <v>0.57999999999999996</v>
          </cell>
          <cell r="G122">
            <v>0.65</v>
          </cell>
          <cell r="H122">
            <v>0</v>
          </cell>
          <cell r="I122">
            <v>0.65</v>
          </cell>
          <cell r="J122">
            <v>0</v>
          </cell>
          <cell r="K122">
            <v>0.57999999999999996</v>
          </cell>
          <cell r="L122">
            <v>0.57999999999999996</v>
          </cell>
        </row>
        <row r="123">
          <cell r="A123" t="str">
            <v>LUXE_HC2</v>
          </cell>
          <cell r="B123" t="str">
            <v>LUXE</v>
          </cell>
          <cell r="C123" t="str">
            <v>WHOL</v>
          </cell>
          <cell r="D123" t="str">
            <v>HC2</v>
          </cell>
          <cell r="E123">
            <v>0.65</v>
          </cell>
          <cell r="F123">
            <v>0.65</v>
          </cell>
          <cell r="G123">
            <v>0.61</v>
          </cell>
          <cell r="H123">
            <v>0</v>
          </cell>
          <cell r="I123">
            <v>0.61</v>
          </cell>
          <cell r="J123">
            <v>0</v>
          </cell>
          <cell r="K123">
            <v>0.65</v>
          </cell>
          <cell r="L123">
            <v>0.65</v>
          </cell>
        </row>
        <row r="124">
          <cell r="A124" t="str">
            <v>LUXE_HC3</v>
          </cell>
          <cell r="B124" t="str">
            <v>LUXE</v>
          </cell>
          <cell r="C124" t="str">
            <v>WHOL</v>
          </cell>
          <cell r="D124" t="str">
            <v>HC3</v>
          </cell>
          <cell r="E124">
            <v>0.65</v>
          </cell>
          <cell r="F124">
            <v>0.65</v>
          </cell>
          <cell r="G124">
            <v>0.61</v>
          </cell>
          <cell r="H124">
            <v>0</v>
          </cell>
          <cell r="I124">
            <v>0.61</v>
          </cell>
          <cell r="J124">
            <v>0</v>
          </cell>
          <cell r="K124">
            <v>0.65</v>
          </cell>
          <cell r="L124">
            <v>0.65</v>
          </cell>
        </row>
        <row r="125">
          <cell r="A125" t="str">
            <v>LUXE_DC</v>
          </cell>
          <cell r="B125" t="str">
            <v>LUXE</v>
          </cell>
          <cell r="C125" t="str">
            <v>WHOL</v>
          </cell>
          <cell r="D125" t="str">
            <v>DC</v>
          </cell>
          <cell r="E125">
            <v>0.52</v>
          </cell>
          <cell r="F125">
            <v>0.52</v>
          </cell>
          <cell r="G125">
            <v>0.49</v>
          </cell>
          <cell r="H125">
            <v>0</v>
          </cell>
          <cell r="I125">
            <v>0.49</v>
          </cell>
          <cell r="J125">
            <v>0</v>
          </cell>
          <cell r="K125">
            <v>0.52</v>
          </cell>
          <cell r="L125">
            <v>0.03</v>
          </cell>
        </row>
        <row r="126">
          <cell r="A126" t="str">
            <v>LUXE_OS1</v>
          </cell>
          <cell r="B126" t="str">
            <v>LUXE</v>
          </cell>
          <cell r="C126" t="str">
            <v>WHOL</v>
          </cell>
          <cell r="D126" t="str">
            <v>OS1</v>
          </cell>
          <cell r="E126">
            <v>0.04</v>
          </cell>
          <cell r="F126">
            <v>0.04</v>
          </cell>
          <cell r="G126">
            <v>0.04</v>
          </cell>
          <cell r="H126">
            <v>0</v>
          </cell>
          <cell r="I126">
            <v>0.04</v>
          </cell>
          <cell r="J126">
            <v>0</v>
          </cell>
          <cell r="K126">
            <v>0.04</v>
          </cell>
          <cell r="L126">
            <v>0.04</v>
          </cell>
        </row>
        <row r="127">
          <cell r="A127" t="str">
            <v>LUXE_OS2</v>
          </cell>
          <cell r="B127" t="str">
            <v>LUXE</v>
          </cell>
          <cell r="C127" t="str">
            <v>WHOL</v>
          </cell>
          <cell r="D127" t="str">
            <v>OS2</v>
          </cell>
          <cell r="E127">
            <v>0.13</v>
          </cell>
          <cell r="F127">
            <v>0.13</v>
          </cell>
          <cell r="G127">
            <v>0.13</v>
          </cell>
          <cell r="H127">
            <v>0</v>
          </cell>
          <cell r="I127">
            <v>0.13</v>
          </cell>
          <cell r="J127">
            <v>0</v>
          </cell>
          <cell r="K127">
            <v>0.13</v>
          </cell>
          <cell r="L127">
            <v>0.13</v>
          </cell>
        </row>
        <row r="128">
          <cell r="A128" t="str">
            <v>LUXE_HF</v>
          </cell>
          <cell r="B128" t="str">
            <v>LUXE</v>
          </cell>
          <cell r="C128" t="str">
            <v>WHOL</v>
          </cell>
          <cell r="D128" t="str">
            <v>HF</v>
          </cell>
          <cell r="E128">
            <v>1.75</v>
          </cell>
          <cell r="F128">
            <v>1.75</v>
          </cell>
          <cell r="G128">
            <v>1.69</v>
          </cell>
          <cell r="H128">
            <v>0</v>
          </cell>
          <cell r="I128">
            <v>1.69</v>
          </cell>
          <cell r="J128">
            <v>1.69</v>
          </cell>
          <cell r="K128">
            <v>1.31</v>
          </cell>
          <cell r="L128">
            <v>1.31</v>
          </cell>
        </row>
        <row r="129">
          <cell r="A129" t="str">
            <v>LUXE_MD</v>
          </cell>
          <cell r="B129" t="str">
            <v>LUXE</v>
          </cell>
          <cell r="C129" t="str">
            <v>WHOL</v>
          </cell>
          <cell r="D129" t="str">
            <v>MD</v>
          </cell>
          <cell r="E129">
            <v>0.19</v>
          </cell>
          <cell r="F129">
            <v>0.19</v>
          </cell>
          <cell r="G129">
            <v>0.19</v>
          </cell>
          <cell r="H129">
            <v>0.19</v>
          </cell>
          <cell r="I129">
            <v>0.19</v>
          </cell>
          <cell r="J129">
            <v>0.19</v>
          </cell>
          <cell r="K129">
            <v>0.19</v>
          </cell>
          <cell r="L129">
            <v>0.19</v>
          </cell>
        </row>
        <row r="130">
          <cell r="A130" t="str">
            <v>LUXE_LF</v>
          </cell>
          <cell r="B130" t="str">
            <v>LUXE</v>
          </cell>
          <cell r="C130" t="str">
            <v>WHOL</v>
          </cell>
          <cell r="D130" t="str">
            <v>LF</v>
          </cell>
          <cell r="E130">
            <v>0</v>
          </cell>
          <cell r="F130">
            <v>0</v>
          </cell>
          <cell r="G130">
            <v>0</v>
          </cell>
          <cell r="H130">
            <v>0</v>
          </cell>
          <cell r="I130">
            <v>0</v>
          </cell>
          <cell r="J130">
            <v>0</v>
          </cell>
          <cell r="K130">
            <v>0</v>
          </cell>
          <cell r="L130">
            <v>0</v>
          </cell>
        </row>
        <row r="131">
          <cell r="A131" t="str">
            <v>LUXE_GAS</v>
          </cell>
          <cell r="B131" t="str">
            <v>LUXE</v>
          </cell>
          <cell r="C131" t="str">
            <v>WHOL</v>
          </cell>
          <cell r="D131" t="str">
            <v>GAS</v>
          </cell>
          <cell r="E131">
            <v>0</v>
          </cell>
          <cell r="F131">
            <v>0</v>
          </cell>
          <cell r="G131">
            <v>0</v>
          </cell>
          <cell r="H131">
            <v>0</v>
          </cell>
          <cell r="I131">
            <v>0</v>
          </cell>
          <cell r="J131">
            <v>0</v>
          </cell>
          <cell r="K131">
            <v>0</v>
          </cell>
          <cell r="L131">
            <v>0</v>
          </cell>
        </row>
        <row r="132">
          <cell r="A132" t="str">
            <v>NETH_BC1</v>
          </cell>
          <cell r="B132" t="str">
            <v>NETH</v>
          </cell>
          <cell r="C132" t="str">
            <v>WHOL</v>
          </cell>
          <cell r="D132" t="str">
            <v>BC1</v>
          </cell>
          <cell r="E132">
            <v>0.53</v>
          </cell>
          <cell r="F132">
            <v>0.53</v>
          </cell>
          <cell r="G132">
            <v>0.53</v>
          </cell>
          <cell r="H132">
            <v>0</v>
          </cell>
          <cell r="I132">
            <v>0.53</v>
          </cell>
          <cell r="J132">
            <v>0</v>
          </cell>
          <cell r="K132">
            <v>0.53</v>
          </cell>
          <cell r="L132">
            <v>0.53</v>
          </cell>
        </row>
        <row r="133">
          <cell r="A133" t="str">
            <v>NETH_BC2</v>
          </cell>
          <cell r="B133" t="str">
            <v>NETH</v>
          </cell>
          <cell r="C133" t="str">
            <v>WHOL</v>
          </cell>
          <cell r="D133" t="str">
            <v>BC2</v>
          </cell>
          <cell r="E133">
            <v>1.24</v>
          </cell>
          <cell r="F133">
            <v>1.24</v>
          </cell>
          <cell r="G133">
            <v>1.24</v>
          </cell>
          <cell r="H133">
            <v>0</v>
          </cell>
          <cell r="I133">
            <v>1.24</v>
          </cell>
          <cell r="J133">
            <v>0</v>
          </cell>
          <cell r="K133">
            <v>1.24</v>
          </cell>
          <cell r="L133">
            <v>1.24</v>
          </cell>
        </row>
        <row r="134">
          <cell r="A134" t="str">
            <v>NETH_HC1</v>
          </cell>
          <cell r="B134" t="str">
            <v>NETH</v>
          </cell>
          <cell r="C134" t="str">
            <v>WHOL</v>
          </cell>
          <cell r="D134" t="str">
            <v>HC1</v>
          </cell>
          <cell r="E134">
            <v>0.49</v>
          </cell>
          <cell r="F134">
            <v>0.49</v>
          </cell>
          <cell r="G134">
            <v>0.54</v>
          </cell>
          <cell r="H134">
            <v>0</v>
          </cell>
          <cell r="I134">
            <v>0.54</v>
          </cell>
          <cell r="J134">
            <v>0</v>
          </cell>
          <cell r="K134">
            <v>0.49</v>
          </cell>
          <cell r="L134">
            <v>0.49</v>
          </cell>
        </row>
        <row r="135">
          <cell r="A135" t="str">
            <v>NETH_HC2</v>
          </cell>
          <cell r="B135" t="str">
            <v>NETH</v>
          </cell>
          <cell r="C135" t="str">
            <v>WHOL</v>
          </cell>
          <cell r="D135" t="str">
            <v>HC2</v>
          </cell>
          <cell r="E135">
            <v>0.65</v>
          </cell>
          <cell r="F135">
            <v>0.65</v>
          </cell>
          <cell r="G135">
            <v>0.61</v>
          </cell>
          <cell r="H135">
            <v>0</v>
          </cell>
          <cell r="I135">
            <v>0.61</v>
          </cell>
          <cell r="J135">
            <v>0</v>
          </cell>
          <cell r="K135">
            <v>0.65</v>
          </cell>
          <cell r="L135">
            <v>0.65</v>
          </cell>
        </row>
        <row r="136">
          <cell r="A136" t="str">
            <v>NETH_HC3</v>
          </cell>
          <cell r="B136" t="str">
            <v>NETH</v>
          </cell>
          <cell r="C136" t="str">
            <v>WHOL</v>
          </cell>
          <cell r="D136" t="str">
            <v>HC3</v>
          </cell>
          <cell r="E136">
            <v>0.65</v>
          </cell>
          <cell r="F136">
            <v>0.65</v>
          </cell>
          <cell r="G136">
            <v>0.61</v>
          </cell>
          <cell r="H136">
            <v>0</v>
          </cell>
          <cell r="I136">
            <v>0.61</v>
          </cell>
          <cell r="J136">
            <v>0</v>
          </cell>
          <cell r="K136">
            <v>0.65</v>
          </cell>
          <cell r="L136">
            <v>0.65</v>
          </cell>
        </row>
        <row r="137">
          <cell r="A137" t="str">
            <v>NETH_DC</v>
          </cell>
          <cell r="B137" t="str">
            <v>NETH</v>
          </cell>
          <cell r="C137" t="str">
            <v>WHOL</v>
          </cell>
          <cell r="D137" t="str">
            <v>DC</v>
          </cell>
          <cell r="E137">
            <v>0.52</v>
          </cell>
          <cell r="F137">
            <v>0.52</v>
          </cell>
          <cell r="G137">
            <v>0.49</v>
          </cell>
          <cell r="H137">
            <v>0</v>
          </cell>
          <cell r="I137">
            <v>0.49</v>
          </cell>
          <cell r="J137">
            <v>0</v>
          </cell>
          <cell r="K137">
            <v>0.52</v>
          </cell>
          <cell r="L137">
            <v>0.03</v>
          </cell>
        </row>
        <row r="138">
          <cell r="A138" t="str">
            <v>NETH_OS1</v>
          </cell>
          <cell r="B138" t="str">
            <v>NETH</v>
          </cell>
          <cell r="C138" t="str">
            <v>WHOL</v>
          </cell>
          <cell r="D138" t="str">
            <v>OS1</v>
          </cell>
          <cell r="E138">
            <v>0.05</v>
          </cell>
          <cell r="F138">
            <v>0.05</v>
          </cell>
          <cell r="G138">
            <v>0.05</v>
          </cell>
          <cell r="H138">
            <v>0</v>
          </cell>
          <cell r="I138">
            <v>0.05</v>
          </cell>
          <cell r="J138">
            <v>0</v>
          </cell>
          <cell r="K138">
            <v>0.05</v>
          </cell>
          <cell r="L138">
            <v>0.05</v>
          </cell>
        </row>
        <row r="139">
          <cell r="A139" t="str">
            <v>NETH_OS2</v>
          </cell>
          <cell r="B139" t="str">
            <v>NETH</v>
          </cell>
          <cell r="C139" t="str">
            <v>WHOL</v>
          </cell>
          <cell r="D139" t="str">
            <v>OS2</v>
          </cell>
          <cell r="E139">
            <v>0.13</v>
          </cell>
          <cell r="F139">
            <v>0.13</v>
          </cell>
          <cell r="G139">
            <v>0.13</v>
          </cell>
          <cell r="H139">
            <v>0</v>
          </cell>
          <cell r="I139">
            <v>0.13</v>
          </cell>
          <cell r="J139">
            <v>0</v>
          </cell>
          <cell r="K139">
            <v>0.13</v>
          </cell>
          <cell r="L139">
            <v>0.13</v>
          </cell>
        </row>
        <row r="140">
          <cell r="A140" t="str">
            <v>NETH_HF</v>
          </cell>
          <cell r="B140" t="str">
            <v>NETH</v>
          </cell>
          <cell r="C140" t="str">
            <v>WHOL</v>
          </cell>
          <cell r="D140" t="str">
            <v>HF</v>
          </cell>
          <cell r="E140">
            <v>1.25</v>
          </cell>
          <cell r="F140">
            <v>0.85</v>
          </cell>
          <cell r="G140">
            <v>0.82</v>
          </cell>
          <cell r="H140">
            <v>0</v>
          </cell>
          <cell r="I140">
            <v>0.82</v>
          </cell>
          <cell r="J140">
            <v>0.82</v>
          </cell>
          <cell r="K140">
            <v>0.8</v>
          </cell>
          <cell r="L140">
            <v>0.7</v>
          </cell>
        </row>
        <row r="141">
          <cell r="A141" t="str">
            <v>NETH_MD</v>
          </cell>
          <cell r="B141" t="str">
            <v>NETH</v>
          </cell>
          <cell r="C141" t="str">
            <v>WHOL</v>
          </cell>
          <cell r="D141" t="str">
            <v>MD</v>
          </cell>
          <cell r="E141">
            <v>0.14000000000000001</v>
          </cell>
          <cell r="F141">
            <v>0.14000000000000001</v>
          </cell>
          <cell r="G141">
            <v>0.14000000000000001</v>
          </cell>
          <cell r="H141">
            <v>0.14000000000000001</v>
          </cell>
          <cell r="I141">
            <v>0.14000000000000001</v>
          </cell>
          <cell r="J141">
            <v>0.28000000000000003</v>
          </cell>
          <cell r="K141">
            <v>0.14000000000000001</v>
          </cell>
          <cell r="L141">
            <v>0.14000000000000001</v>
          </cell>
        </row>
        <row r="142">
          <cell r="A142" t="str">
            <v>NETH_LF</v>
          </cell>
          <cell r="B142" t="str">
            <v>NETH</v>
          </cell>
          <cell r="C142" t="str">
            <v>WHOL</v>
          </cell>
          <cell r="D142" t="str">
            <v>LF</v>
          </cell>
          <cell r="E142">
            <v>0</v>
          </cell>
          <cell r="F142">
            <v>0</v>
          </cell>
          <cell r="G142">
            <v>0</v>
          </cell>
          <cell r="H142">
            <v>0</v>
          </cell>
          <cell r="I142">
            <v>0</v>
          </cell>
          <cell r="J142">
            <v>0</v>
          </cell>
          <cell r="K142">
            <v>0</v>
          </cell>
          <cell r="L142">
            <v>0</v>
          </cell>
        </row>
        <row r="143">
          <cell r="A143" t="str">
            <v>NETH_GAS</v>
          </cell>
          <cell r="B143" t="str">
            <v>NETH</v>
          </cell>
          <cell r="C143" t="str">
            <v>WHOL</v>
          </cell>
          <cell r="D143" t="str">
            <v>GAS</v>
          </cell>
          <cell r="E143">
            <v>0</v>
          </cell>
          <cell r="F143">
            <v>0</v>
          </cell>
          <cell r="G143">
            <v>0</v>
          </cell>
          <cell r="H143">
            <v>0</v>
          </cell>
          <cell r="I143">
            <v>0</v>
          </cell>
          <cell r="J143">
            <v>0</v>
          </cell>
          <cell r="K143">
            <v>0</v>
          </cell>
          <cell r="L143">
            <v>0.01</v>
          </cell>
        </row>
        <row r="144">
          <cell r="A144" t="str">
            <v>NORW_BC1</v>
          </cell>
          <cell r="B144" t="str">
            <v>NORW</v>
          </cell>
          <cell r="C144" t="str">
            <v>WHOL</v>
          </cell>
          <cell r="D144" t="str">
            <v>BC1</v>
          </cell>
          <cell r="E144">
            <v>0.56000000000000005</v>
          </cell>
          <cell r="F144">
            <v>0.56000000000000005</v>
          </cell>
          <cell r="G144">
            <v>0.56000000000000005</v>
          </cell>
          <cell r="H144">
            <v>0</v>
          </cell>
          <cell r="I144">
            <v>0.56000000000000005</v>
          </cell>
          <cell r="J144">
            <v>0</v>
          </cell>
          <cell r="K144">
            <v>0.56000000000000005</v>
          </cell>
          <cell r="L144">
            <v>0.56000000000000005</v>
          </cell>
        </row>
        <row r="145">
          <cell r="A145" t="str">
            <v>NORW_BC2</v>
          </cell>
          <cell r="B145" t="str">
            <v>NORW</v>
          </cell>
          <cell r="C145" t="str">
            <v>WHOL</v>
          </cell>
          <cell r="D145" t="str">
            <v>BC2</v>
          </cell>
          <cell r="E145">
            <v>1.24</v>
          </cell>
          <cell r="F145">
            <v>1.24</v>
          </cell>
          <cell r="G145">
            <v>1.24</v>
          </cell>
          <cell r="H145">
            <v>0</v>
          </cell>
          <cell r="I145">
            <v>1.24</v>
          </cell>
          <cell r="J145">
            <v>0</v>
          </cell>
          <cell r="K145">
            <v>1.24</v>
          </cell>
          <cell r="L145">
            <v>1.24</v>
          </cell>
        </row>
        <row r="146">
          <cell r="A146" t="str">
            <v>NORW_HC1</v>
          </cell>
          <cell r="B146" t="str">
            <v>NORW</v>
          </cell>
          <cell r="C146" t="str">
            <v>WHOL</v>
          </cell>
          <cell r="D146" t="str">
            <v>HC1</v>
          </cell>
          <cell r="E146">
            <v>0.47</v>
          </cell>
          <cell r="F146">
            <v>0.47</v>
          </cell>
          <cell r="G146">
            <v>0.45</v>
          </cell>
          <cell r="H146">
            <v>0</v>
          </cell>
          <cell r="I146">
            <v>0.45</v>
          </cell>
          <cell r="J146">
            <v>0</v>
          </cell>
          <cell r="K146">
            <v>0.47</v>
          </cell>
          <cell r="L146">
            <v>0.47</v>
          </cell>
        </row>
        <row r="147">
          <cell r="A147" t="str">
            <v>NORW_HC2</v>
          </cell>
          <cell r="B147" t="str">
            <v>NORW</v>
          </cell>
          <cell r="C147" t="str">
            <v>WHOL</v>
          </cell>
          <cell r="D147" t="str">
            <v>HC2</v>
          </cell>
          <cell r="E147">
            <v>0.65</v>
          </cell>
          <cell r="F147">
            <v>0.65</v>
          </cell>
          <cell r="G147">
            <v>0.61</v>
          </cell>
          <cell r="H147">
            <v>0</v>
          </cell>
          <cell r="I147">
            <v>0.61</v>
          </cell>
          <cell r="J147">
            <v>0</v>
          </cell>
          <cell r="K147">
            <v>0.65</v>
          </cell>
          <cell r="L147">
            <v>0.65</v>
          </cell>
        </row>
        <row r="148">
          <cell r="A148" t="str">
            <v>NORW_HC3</v>
          </cell>
          <cell r="B148" t="str">
            <v>NORW</v>
          </cell>
          <cell r="C148" t="str">
            <v>WHOL</v>
          </cell>
          <cell r="D148" t="str">
            <v>HC3</v>
          </cell>
          <cell r="E148">
            <v>0.65</v>
          </cell>
          <cell r="F148">
            <v>0.65</v>
          </cell>
          <cell r="G148">
            <v>0.61</v>
          </cell>
          <cell r="H148">
            <v>0</v>
          </cell>
          <cell r="I148">
            <v>0.61</v>
          </cell>
          <cell r="J148">
            <v>0</v>
          </cell>
          <cell r="K148">
            <v>0.65</v>
          </cell>
          <cell r="L148">
            <v>0.65</v>
          </cell>
        </row>
        <row r="149">
          <cell r="A149" t="str">
            <v>NORW_DC</v>
          </cell>
          <cell r="B149" t="str">
            <v>NORW</v>
          </cell>
          <cell r="C149" t="str">
            <v>WHOL</v>
          </cell>
          <cell r="D149" t="str">
            <v>DC</v>
          </cell>
          <cell r="E149">
            <v>0.44</v>
          </cell>
          <cell r="F149">
            <v>0.44</v>
          </cell>
          <cell r="G149">
            <v>0.42</v>
          </cell>
          <cell r="H149">
            <v>0</v>
          </cell>
          <cell r="I149">
            <v>0.42</v>
          </cell>
          <cell r="J149">
            <v>0</v>
          </cell>
          <cell r="K149">
            <v>0.44</v>
          </cell>
          <cell r="L149">
            <v>0.02</v>
          </cell>
        </row>
        <row r="150">
          <cell r="A150" t="str">
            <v>NORW_OS1</v>
          </cell>
          <cell r="B150" t="str">
            <v>NORW</v>
          </cell>
          <cell r="C150" t="str">
            <v>WHOL</v>
          </cell>
          <cell r="D150" t="str">
            <v>OS1</v>
          </cell>
          <cell r="E150">
            <v>0.03</v>
          </cell>
          <cell r="F150">
            <v>0.03</v>
          </cell>
          <cell r="G150">
            <v>0.03</v>
          </cell>
          <cell r="H150">
            <v>0</v>
          </cell>
          <cell r="I150">
            <v>0.03</v>
          </cell>
          <cell r="J150">
            <v>0</v>
          </cell>
          <cell r="K150">
            <v>0.03</v>
          </cell>
          <cell r="L150">
            <v>0.03</v>
          </cell>
        </row>
        <row r="151">
          <cell r="A151" t="str">
            <v>NORW_OS2</v>
          </cell>
          <cell r="B151" t="str">
            <v>NORW</v>
          </cell>
          <cell r="C151" t="str">
            <v>WHOL</v>
          </cell>
          <cell r="D151" t="str">
            <v>OS2</v>
          </cell>
          <cell r="E151">
            <v>1.25</v>
          </cell>
          <cell r="F151">
            <v>1.25</v>
          </cell>
          <cell r="G151">
            <v>1.25</v>
          </cell>
          <cell r="H151">
            <v>0</v>
          </cell>
          <cell r="I151">
            <v>1.25</v>
          </cell>
          <cell r="J151">
            <v>0</v>
          </cell>
          <cell r="K151">
            <v>1.25</v>
          </cell>
          <cell r="L151">
            <v>1.25</v>
          </cell>
        </row>
        <row r="152">
          <cell r="A152" t="str">
            <v>NORW_HF</v>
          </cell>
          <cell r="B152" t="str">
            <v>NORW</v>
          </cell>
          <cell r="C152" t="str">
            <v>WHOL</v>
          </cell>
          <cell r="D152" t="str">
            <v>HF</v>
          </cell>
          <cell r="E152">
            <v>0.52</v>
          </cell>
          <cell r="F152">
            <v>0.52</v>
          </cell>
          <cell r="G152">
            <v>0.52</v>
          </cell>
          <cell r="H152">
            <v>0</v>
          </cell>
          <cell r="I152">
            <v>0.52</v>
          </cell>
          <cell r="J152">
            <v>0.59</v>
          </cell>
          <cell r="K152">
            <v>0.52</v>
          </cell>
          <cell r="L152">
            <v>0.52</v>
          </cell>
        </row>
        <row r="153">
          <cell r="A153" t="str">
            <v>NORW_MD</v>
          </cell>
          <cell r="B153" t="str">
            <v>NORW</v>
          </cell>
          <cell r="C153" t="str">
            <v>WHOL</v>
          </cell>
          <cell r="D153" t="str">
            <v>MD</v>
          </cell>
          <cell r="E153">
            <v>7.0000000000000007E-2</v>
          </cell>
          <cell r="F153">
            <v>7.0000000000000007E-2</v>
          </cell>
          <cell r="G153">
            <v>7.0000000000000007E-2</v>
          </cell>
          <cell r="H153">
            <v>7.0000000000000007E-2</v>
          </cell>
          <cell r="I153">
            <v>0.08</v>
          </cell>
          <cell r="J153">
            <v>7.0000000000000007E-2</v>
          </cell>
          <cell r="K153">
            <v>7.0000000000000007E-2</v>
          </cell>
          <cell r="L153">
            <v>7.0000000000000007E-2</v>
          </cell>
        </row>
        <row r="154">
          <cell r="A154" t="str">
            <v>NORW_LF</v>
          </cell>
          <cell r="B154" t="str">
            <v>NORW</v>
          </cell>
          <cell r="C154" t="str">
            <v>WHOL</v>
          </cell>
          <cell r="D154" t="str">
            <v>LF</v>
          </cell>
          <cell r="E154">
            <v>0</v>
          </cell>
          <cell r="F154">
            <v>0</v>
          </cell>
          <cell r="G154">
            <v>0</v>
          </cell>
          <cell r="H154">
            <v>0</v>
          </cell>
          <cell r="I154">
            <v>0</v>
          </cell>
          <cell r="J154">
            <v>0</v>
          </cell>
          <cell r="K154">
            <v>0</v>
          </cell>
          <cell r="L154">
            <v>0</v>
          </cell>
        </row>
        <row r="155">
          <cell r="A155" t="str">
            <v>NORW_GAS</v>
          </cell>
          <cell r="B155" t="str">
            <v>NORW</v>
          </cell>
          <cell r="C155" t="str">
            <v>WHOL</v>
          </cell>
          <cell r="D155" t="str">
            <v>GAS</v>
          </cell>
          <cell r="E155">
            <v>0</v>
          </cell>
          <cell r="F155">
            <v>0</v>
          </cell>
          <cell r="G155">
            <v>0</v>
          </cell>
          <cell r="H155">
            <v>0</v>
          </cell>
          <cell r="I155">
            <v>0</v>
          </cell>
          <cell r="J155">
            <v>0</v>
          </cell>
          <cell r="K155">
            <v>0</v>
          </cell>
          <cell r="L155">
            <v>0</v>
          </cell>
        </row>
        <row r="156">
          <cell r="A156" t="str">
            <v>PORT_BC1</v>
          </cell>
          <cell r="B156" t="str">
            <v>PORT</v>
          </cell>
          <cell r="C156" t="str">
            <v>WHOL</v>
          </cell>
          <cell r="D156" t="str">
            <v>BC1</v>
          </cell>
          <cell r="E156">
            <v>1.24</v>
          </cell>
          <cell r="F156">
            <v>1.24</v>
          </cell>
          <cell r="G156">
            <v>1.24</v>
          </cell>
          <cell r="H156">
            <v>0</v>
          </cell>
          <cell r="I156">
            <v>1.24</v>
          </cell>
          <cell r="J156">
            <v>0</v>
          </cell>
          <cell r="K156">
            <v>1.24</v>
          </cell>
          <cell r="L156">
            <v>1.24</v>
          </cell>
        </row>
        <row r="157">
          <cell r="A157" t="str">
            <v>PORT_BC2</v>
          </cell>
          <cell r="B157" t="str">
            <v>PORT</v>
          </cell>
          <cell r="C157" t="str">
            <v>WHOL</v>
          </cell>
          <cell r="D157" t="str">
            <v>BC2</v>
          </cell>
          <cell r="E157">
            <v>1.24</v>
          </cell>
          <cell r="F157">
            <v>1.24</v>
          </cell>
          <cell r="G157">
            <v>1.24</v>
          </cell>
          <cell r="H157">
            <v>0</v>
          </cell>
          <cell r="I157">
            <v>1.24</v>
          </cell>
          <cell r="J157">
            <v>0</v>
          </cell>
          <cell r="K157">
            <v>1.24</v>
          </cell>
          <cell r="L157">
            <v>1.24</v>
          </cell>
        </row>
        <row r="158">
          <cell r="A158" t="str">
            <v>PORT_HC1</v>
          </cell>
          <cell r="B158" t="str">
            <v>PORT</v>
          </cell>
          <cell r="C158" t="str">
            <v>WHOL</v>
          </cell>
          <cell r="D158" t="str">
            <v>HC1</v>
          </cell>
          <cell r="E158">
            <v>0.68</v>
          </cell>
          <cell r="F158">
            <v>0.75</v>
          </cell>
          <cell r="G158">
            <v>0.76</v>
          </cell>
          <cell r="H158">
            <v>0</v>
          </cell>
          <cell r="I158">
            <v>0.76</v>
          </cell>
          <cell r="J158">
            <v>0</v>
          </cell>
          <cell r="K158">
            <v>0.68</v>
          </cell>
          <cell r="L158">
            <v>0.68</v>
          </cell>
        </row>
        <row r="159">
          <cell r="A159" t="str">
            <v>PORT_HC2</v>
          </cell>
          <cell r="B159" t="str">
            <v>PORT</v>
          </cell>
          <cell r="C159" t="str">
            <v>WHOL</v>
          </cell>
          <cell r="D159" t="str">
            <v>HC2</v>
          </cell>
          <cell r="E159">
            <v>0.65</v>
          </cell>
          <cell r="F159">
            <v>0.65</v>
          </cell>
          <cell r="G159">
            <v>0.61</v>
          </cell>
          <cell r="H159">
            <v>0</v>
          </cell>
          <cell r="I159">
            <v>0.61</v>
          </cell>
          <cell r="J159">
            <v>0</v>
          </cell>
          <cell r="K159">
            <v>0.65</v>
          </cell>
          <cell r="L159">
            <v>0.65</v>
          </cell>
        </row>
        <row r="160">
          <cell r="A160" t="str">
            <v>PORT_HC3</v>
          </cell>
          <cell r="B160" t="str">
            <v>PORT</v>
          </cell>
          <cell r="C160" t="str">
            <v>WHOL</v>
          </cell>
          <cell r="D160" t="str">
            <v>HC3</v>
          </cell>
          <cell r="E160">
            <v>0.65</v>
          </cell>
          <cell r="F160">
            <v>0.65</v>
          </cell>
          <cell r="G160">
            <v>0.61</v>
          </cell>
          <cell r="H160">
            <v>0</v>
          </cell>
          <cell r="I160">
            <v>0.61</v>
          </cell>
          <cell r="J160">
            <v>0</v>
          </cell>
          <cell r="K160">
            <v>0.65</v>
          </cell>
          <cell r="L160">
            <v>0.65</v>
          </cell>
        </row>
        <row r="161">
          <cell r="A161" t="str">
            <v>PORT_DC</v>
          </cell>
          <cell r="B161" t="str">
            <v>PORT</v>
          </cell>
          <cell r="C161" t="str">
            <v>WHOL</v>
          </cell>
          <cell r="D161" t="str">
            <v>DC</v>
          </cell>
          <cell r="E161">
            <v>0.52</v>
          </cell>
          <cell r="F161">
            <v>0.52</v>
          </cell>
          <cell r="G161">
            <v>0.49</v>
          </cell>
          <cell r="H161">
            <v>0</v>
          </cell>
          <cell r="I161">
            <v>0.49</v>
          </cell>
          <cell r="J161">
            <v>0</v>
          </cell>
          <cell r="K161">
            <v>0.52</v>
          </cell>
          <cell r="L161">
            <v>0.03</v>
          </cell>
        </row>
        <row r="162">
          <cell r="A162" t="str">
            <v>PORT_OS1</v>
          </cell>
          <cell r="B162" t="str">
            <v>PORT</v>
          </cell>
          <cell r="C162" t="str">
            <v>WHOL</v>
          </cell>
          <cell r="D162" t="str">
            <v>OS1</v>
          </cell>
          <cell r="E162">
            <v>0.04</v>
          </cell>
          <cell r="F162">
            <v>0.04</v>
          </cell>
          <cell r="G162">
            <v>0.04</v>
          </cell>
          <cell r="H162">
            <v>0</v>
          </cell>
          <cell r="I162">
            <v>0.04</v>
          </cell>
          <cell r="J162">
            <v>0</v>
          </cell>
          <cell r="K162">
            <v>0.04</v>
          </cell>
          <cell r="L162">
            <v>0.04</v>
          </cell>
        </row>
        <row r="163">
          <cell r="A163" t="str">
            <v>PORT_OS2</v>
          </cell>
          <cell r="B163" t="str">
            <v>PORT</v>
          </cell>
          <cell r="C163" t="str">
            <v>WHOL</v>
          </cell>
          <cell r="D163" t="str">
            <v>OS2</v>
          </cell>
          <cell r="E163">
            <v>0.13</v>
          </cell>
          <cell r="F163">
            <v>0.13</v>
          </cell>
          <cell r="G163">
            <v>0.13</v>
          </cell>
          <cell r="H163">
            <v>0</v>
          </cell>
          <cell r="I163">
            <v>0.13</v>
          </cell>
          <cell r="J163">
            <v>0</v>
          </cell>
          <cell r="K163">
            <v>0.13</v>
          </cell>
          <cell r="L163">
            <v>0.13</v>
          </cell>
        </row>
        <row r="164">
          <cell r="A164" t="str">
            <v>PORT_HF</v>
          </cell>
          <cell r="B164" t="str">
            <v>PORT</v>
          </cell>
          <cell r="C164" t="str">
            <v>WHOL</v>
          </cell>
          <cell r="D164" t="str">
            <v>HF</v>
          </cell>
          <cell r="E164">
            <v>1.32</v>
          </cell>
          <cell r="F164">
            <v>1.4</v>
          </cell>
          <cell r="G164">
            <v>1.2</v>
          </cell>
          <cell r="H164">
            <v>0</v>
          </cell>
          <cell r="I164">
            <v>1.2</v>
          </cell>
          <cell r="J164">
            <v>1.2</v>
          </cell>
          <cell r="K164">
            <v>1.32</v>
          </cell>
          <cell r="L164">
            <v>1.32</v>
          </cell>
        </row>
        <row r="165">
          <cell r="A165" t="str">
            <v>PORT_MD</v>
          </cell>
          <cell r="B165" t="str">
            <v>PORT</v>
          </cell>
          <cell r="C165" t="str">
            <v>WHOL</v>
          </cell>
          <cell r="D165" t="str">
            <v>MD</v>
          </cell>
          <cell r="E165">
            <v>0.24</v>
          </cell>
          <cell r="F165">
            <v>0.24</v>
          </cell>
          <cell r="G165">
            <v>0.24</v>
          </cell>
          <cell r="H165">
            <v>0.24</v>
          </cell>
          <cell r="I165">
            <v>0.24</v>
          </cell>
          <cell r="J165">
            <v>0.42</v>
          </cell>
          <cell r="K165">
            <v>0.24</v>
          </cell>
          <cell r="L165">
            <v>0.24</v>
          </cell>
        </row>
        <row r="166">
          <cell r="A166" t="str">
            <v>PORT_LF</v>
          </cell>
          <cell r="B166" t="str">
            <v>PORT</v>
          </cell>
          <cell r="C166" t="str">
            <v>WHOL</v>
          </cell>
          <cell r="D166" t="str">
            <v>LF</v>
          </cell>
          <cell r="E166">
            <v>0</v>
          </cell>
          <cell r="F166">
            <v>0</v>
          </cell>
          <cell r="G166">
            <v>0</v>
          </cell>
          <cell r="H166">
            <v>0</v>
          </cell>
          <cell r="I166">
            <v>0</v>
          </cell>
          <cell r="J166">
            <v>0</v>
          </cell>
          <cell r="K166">
            <v>0</v>
          </cell>
          <cell r="L166">
            <v>0</v>
          </cell>
        </row>
        <row r="167">
          <cell r="A167" t="str">
            <v>PORT_GAS</v>
          </cell>
          <cell r="B167" t="str">
            <v>PORT</v>
          </cell>
          <cell r="C167" t="str">
            <v>WHOL</v>
          </cell>
          <cell r="D167" t="str">
            <v>GAS</v>
          </cell>
          <cell r="E167">
            <v>0.17</v>
          </cell>
          <cell r="F167">
            <v>0</v>
          </cell>
          <cell r="G167">
            <v>0</v>
          </cell>
          <cell r="H167">
            <v>0</v>
          </cell>
          <cell r="I167">
            <v>0</v>
          </cell>
          <cell r="J167">
            <v>0</v>
          </cell>
          <cell r="K167">
            <v>0</v>
          </cell>
          <cell r="L167">
            <v>0</v>
          </cell>
        </row>
        <row r="168">
          <cell r="A168" t="str">
            <v>SPAI_BC1</v>
          </cell>
          <cell r="B168" t="str">
            <v>SPAI</v>
          </cell>
          <cell r="C168" t="str">
            <v>WHOL</v>
          </cell>
          <cell r="D168" t="str">
            <v>BC1</v>
          </cell>
          <cell r="E168">
            <v>6.13</v>
          </cell>
          <cell r="F168">
            <v>5.86</v>
          </cell>
          <cell r="G168">
            <v>3.77</v>
          </cell>
          <cell r="H168">
            <v>0</v>
          </cell>
          <cell r="I168">
            <v>3.77</v>
          </cell>
          <cell r="J168">
            <v>0</v>
          </cell>
          <cell r="K168">
            <v>3.77</v>
          </cell>
          <cell r="L168">
            <v>3.77</v>
          </cell>
        </row>
        <row r="169">
          <cell r="A169" t="str">
            <v>SPAI_BC2</v>
          </cell>
          <cell r="B169" t="str">
            <v>SPAI</v>
          </cell>
          <cell r="C169" t="str">
            <v>WHOL</v>
          </cell>
          <cell r="D169" t="str">
            <v>BC2</v>
          </cell>
          <cell r="E169">
            <v>1.61</v>
          </cell>
          <cell r="F169">
            <v>1.61</v>
          </cell>
          <cell r="G169">
            <v>1.61</v>
          </cell>
          <cell r="H169">
            <v>0</v>
          </cell>
          <cell r="I169">
            <v>1.61</v>
          </cell>
          <cell r="J169">
            <v>0</v>
          </cell>
          <cell r="K169">
            <v>1.61</v>
          </cell>
          <cell r="L169">
            <v>1.61</v>
          </cell>
        </row>
        <row r="170">
          <cell r="A170" t="str">
            <v>SPAI_HC1</v>
          </cell>
          <cell r="B170" t="str">
            <v>SPAI</v>
          </cell>
          <cell r="C170" t="str">
            <v>WHOL</v>
          </cell>
          <cell r="D170" t="str">
            <v>HC1</v>
          </cell>
          <cell r="E170">
            <v>0.86</v>
          </cell>
          <cell r="F170">
            <v>0.86</v>
          </cell>
          <cell r="G170">
            <v>0.72</v>
          </cell>
          <cell r="H170">
            <v>0</v>
          </cell>
          <cell r="I170">
            <v>0.72</v>
          </cell>
          <cell r="J170">
            <v>0</v>
          </cell>
          <cell r="K170">
            <v>0.84</v>
          </cell>
          <cell r="L170">
            <v>0.84</v>
          </cell>
        </row>
        <row r="171">
          <cell r="A171" t="str">
            <v>SPAI_HC2</v>
          </cell>
          <cell r="B171" t="str">
            <v>SPAI</v>
          </cell>
          <cell r="C171" t="str">
            <v>WHOL</v>
          </cell>
          <cell r="D171" t="str">
            <v>HC2</v>
          </cell>
          <cell r="E171">
            <v>0.86</v>
          </cell>
          <cell r="F171">
            <v>0.86</v>
          </cell>
          <cell r="G171">
            <v>0.81</v>
          </cell>
          <cell r="H171">
            <v>0</v>
          </cell>
          <cell r="I171">
            <v>0.81</v>
          </cell>
          <cell r="J171">
            <v>0</v>
          </cell>
          <cell r="K171">
            <v>0.86</v>
          </cell>
          <cell r="L171">
            <v>0.86</v>
          </cell>
        </row>
        <row r="172">
          <cell r="A172" t="str">
            <v>SPAI_HC3</v>
          </cell>
          <cell r="B172" t="str">
            <v>SPAI</v>
          </cell>
          <cell r="C172" t="str">
            <v>WHOL</v>
          </cell>
          <cell r="D172" t="str">
            <v>HC3</v>
          </cell>
          <cell r="E172">
            <v>0.86</v>
          </cell>
          <cell r="F172">
            <v>0.86</v>
          </cell>
          <cell r="G172">
            <v>0.81</v>
          </cell>
          <cell r="H172">
            <v>0</v>
          </cell>
          <cell r="I172">
            <v>0.81</v>
          </cell>
          <cell r="J172">
            <v>0</v>
          </cell>
          <cell r="K172">
            <v>0.86</v>
          </cell>
          <cell r="L172">
            <v>0.86</v>
          </cell>
        </row>
        <row r="173">
          <cell r="A173" t="str">
            <v>SPAI_DC</v>
          </cell>
          <cell r="B173" t="str">
            <v>SPAI</v>
          </cell>
          <cell r="C173" t="str">
            <v>WHOL</v>
          </cell>
          <cell r="D173" t="str">
            <v>DC</v>
          </cell>
          <cell r="E173">
            <v>0.55000000000000004</v>
          </cell>
          <cell r="F173">
            <v>0.55000000000000004</v>
          </cell>
          <cell r="G173">
            <v>0.52</v>
          </cell>
          <cell r="H173">
            <v>0</v>
          </cell>
          <cell r="I173">
            <v>0.52</v>
          </cell>
          <cell r="J173">
            <v>0</v>
          </cell>
          <cell r="K173">
            <v>0.55000000000000004</v>
          </cell>
          <cell r="L173">
            <v>0.03</v>
          </cell>
        </row>
        <row r="174">
          <cell r="A174" t="str">
            <v>SPAI_OS1</v>
          </cell>
          <cell r="B174" t="str">
            <v>SPAI</v>
          </cell>
          <cell r="C174" t="str">
            <v>WHOL</v>
          </cell>
          <cell r="D174" t="str">
            <v>OS1</v>
          </cell>
          <cell r="E174">
            <v>0.04</v>
          </cell>
          <cell r="F174">
            <v>0.04</v>
          </cell>
          <cell r="G174">
            <v>0.04</v>
          </cell>
          <cell r="H174">
            <v>0</v>
          </cell>
          <cell r="I174">
            <v>0.04</v>
          </cell>
          <cell r="J174">
            <v>0</v>
          </cell>
          <cell r="K174">
            <v>0.04</v>
          </cell>
          <cell r="L174">
            <v>0.04</v>
          </cell>
        </row>
        <row r="175">
          <cell r="A175" t="str">
            <v>SPAI_OS2</v>
          </cell>
          <cell r="B175" t="str">
            <v>SPAI</v>
          </cell>
          <cell r="C175" t="str">
            <v>WHOL</v>
          </cell>
          <cell r="D175" t="str">
            <v>OS2</v>
          </cell>
          <cell r="E175">
            <v>0.13</v>
          </cell>
          <cell r="F175">
            <v>0.13</v>
          </cell>
          <cell r="G175">
            <v>0.13</v>
          </cell>
          <cell r="H175">
            <v>0</v>
          </cell>
          <cell r="I175">
            <v>0.13</v>
          </cell>
          <cell r="J175">
            <v>0</v>
          </cell>
          <cell r="K175">
            <v>0.13</v>
          </cell>
          <cell r="L175">
            <v>0.13</v>
          </cell>
        </row>
        <row r="176">
          <cell r="A176" t="str">
            <v>SPAI_HF</v>
          </cell>
          <cell r="B176" t="str">
            <v>SPAI</v>
          </cell>
          <cell r="C176" t="str">
            <v>WHOL</v>
          </cell>
          <cell r="D176" t="str">
            <v>HF</v>
          </cell>
          <cell r="E176">
            <v>1.45</v>
          </cell>
          <cell r="F176">
            <v>1.75</v>
          </cell>
          <cell r="G176">
            <v>1.69</v>
          </cell>
          <cell r="H176">
            <v>0</v>
          </cell>
          <cell r="I176">
            <v>1.69</v>
          </cell>
          <cell r="J176">
            <v>1.69</v>
          </cell>
          <cell r="K176">
            <v>1.2</v>
          </cell>
          <cell r="L176">
            <v>1.2</v>
          </cell>
        </row>
        <row r="177">
          <cell r="A177" t="str">
            <v>SPAI_MD</v>
          </cell>
          <cell r="B177" t="str">
            <v>SPAI</v>
          </cell>
          <cell r="C177" t="str">
            <v>WHOL</v>
          </cell>
          <cell r="D177" t="str">
            <v>MD</v>
          </cell>
          <cell r="E177">
            <v>0.24</v>
          </cell>
          <cell r="F177">
            <v>0.24</v>
          </cell>
          <cell r="G177">
            <v>0.24</v>
          </cell>
          <cell r="H177">
            <v>0.24</v>
          </cell>
          <cell r="I177">
            <v>0.24</v>
          </cell>
          <cell r="J177">
            <v>0.24</v>
          </cell>
          <cell r="K177">
            <v>0.24</v>
          </cell>
          <cell r="L177">
            <v>0.24</v>
          </cell>
        </row>
        <row r="178">
          <cell r="A178" t="str">
            <v>SPAI_LF</v>
          </cell>
          <cell r="B178" t="str">
            <v>SPAI</v>
          </cell>
          <cell r="C178" t="str">
            <v>WHOL</v>
          </cell>
          <cell r="D178" t="str">
            <v>LF</v>
          </cell>
          <cell r="E178">
            <v>0</v>
          </cell>
          <cell r="F178">
            <v>0</v>
          </cell>
          <cell r="G178">
            <v>0</v>
          </cell>
          <cell r="H178">
            <v>0</v>
          </cell>
          <cell r="I178">
            <v>0</v>
          </cell>
          <cell r="J178">
            <v>0</v>
          </cell>
          <cell r="K178">
            <v>0</v>
          </cell>
          <cell r="L178">
            <v>0</v>
          </cell>
        </row>
        <row r="179">
          <cell r="A179" t="str">
            <v>SPAI_GAS</v>
          </cell>
          <cell r="B179" t="str">
            <v>SPAI</v>
          </cell>
          <cell r="C179" t="str">
            <v>WHOL</v>
          </cell>
          <cell r="D179" t="str">
            <v>GAS</v>
          </cell>
          <cell r="E179">
            <v>0</v>
          </cell>
          <cell r="F179">
            <v>0</v>
          </cell>
          <cell r="G179">
            <v>0</v>
          </cell>
          <cell r="H179">
            <v>0</v>
          </cell>
          <cell r="I179">
            <v>0</v>
          </cell>
          <cell r="J179">
            <v>0</v>
          </cell>
          <cell r="K179">
            <v>0</v>
          </cell>
          <cell r="L179">
            <v>0</v>
          </cell>
        </row>
        <row r="180">
          <cell r="A180" t="str">
            <v>SWED_BC1</v>
          </cell>
          <cell r="B180" t="str">
            <v>SWED</v>
          </cell>
          <cell r="C180" t="str">
            <v>WHOL</v>
          </cell>
          <cell r="D180" t="str">
            <v>BC1</v>
          </cell>
          <cell r="E180">
            <v>0.37</v>
          </cell>
          <cell r="F180">
            <v>0.37</v>
          </cell>
          <cell r="G180">
            <v>0.37</v>
          </cell>
          <cell r="H180">
            <v>0</v>
          </cell>
          <cell r="I180">
            <v>0.37</v>
          </cell>
          <cell r="J180">
            <v>0</v>
          </cell>
          <cell r="K180">
            <v>0.37</v>
          </cell>
          <cell r="L180">
            <v>0.37</v>
          </cell>
        </row>
        <row r="181">
          <cell r="A181" t="str">
            <v>SWED_BC2</v>
          </cell>
          <cell r="B181" t="str">
            <v>SWED</v>
          </cell>
          <cell r="C181" t="str">
            <v>WHOL</v>
          </cell>
          <cell r="D181" t="str">
            <v>BC2</v>
          </cell>
          <cell r="E181">
            <v>1.24</v>
          </cell>
          <cell r="F181">
            <v>1.24</v>
          </cell>
          <cell r="G181">
            <v>1.24</v>
          </cell>
          <cell r="H181">
            <v>0</v>
          </cell>
          <cell r="I181">
            <v>1.24</v>
          </cell>
          <cell r="J181">
            <v>0</v>
          </cell>
          <cell r="K181">
            <v>1.24</v>
          </cell>
          <cell r="L181">
            <v>1.24</v>
          </cell>
        </row>
        <row r="182">
          <cell r="A182" t="str">
            <v>SWED_HC1</v>
          </cell>
          <cell r="B182" t="str">
            <v>SWED</v>
          </cell>
          <cell r="C182" t="str">
            <v>WHOL</v>
          </cell>
          <cell r="D182" t="str">
            <v>HC1</v>
          </cell>
          <cell r="E182">
            <v>0.57999999999999996</v>
          </cell>
          <cell r="F182">
            <v>0.57999999999999996</v>
          </cell>
          <cell r="G182">
            <v>0.65</v>
          </cell>
          <cell r="H182">
            <v>0</v>
          </cell>
          <cell r="I182">
            <v>0.65</v>
          </cell>
          <cell r="J182">
            <v>0</v>
          </cell>
          <cell r="K182">
            <v>0.57999999999999996</v>
          </cell>
          <cell r="L182">
            <v>0.57999999999999996</v>
          </cell>
        </row>
        <row r="183">
          <cell r="A183" t="str">
            <v>SWED_HC2</v>
          </cell>
          <cell r="B183" t="str">
            <v>SWED</v>
          </cell>
          <cell r="C183" t="str">
            <v>WHOL</v>
          </cell>
          <cell r="D183" t="str">
            <v>HC2</v>
          </cell>
          <cell r="E183">
            <v>0.65</v>
          </cell>
          <cell r="F183">
            <v>0.65</v>
          </cell>
          <cell r="G183">
            <v>0.61</v>
          </cell>
          <cell r="H183">
            <v>0</v>
          </cell>
          <cell r="I183">
            <v>0.61</v>
          </cell>
          <cell r="J183">
            <v>0</v>
          </cell>
          <cell r="K183">
            <v>0.65</v>
          </cell>
          <cell r="L183">
            <v>0.65</v>
          </cell>
        </row>
        <row r="184">
          <cell r="A184" t="str">
            <v>SWED_HC3</v>
          </cell>
          <cell r="B184" t="str">
            <v>SWED</v>
          </cell>
          <cell r="C184" t="str">
            <v>WHOL</v>
          </cell>
          <cell r="D184" t="str">
            <v>HC3</v>
          </cell>
          <cell r="E184">
            <v>0.65</v>
          </cell>
          <cell r="F184">
            <v>0.65</v>
          </cell>
          <cell r="G184">
            <v>0.61</v>
          </cell>
          <cell r="H184">
            <v>0</v>
          </cell>
          <cell r="I184">
            <v>0.61</v>
          </cell>
          <cell r="J184">
            <v>0</v>
          </cell>
          <cell r="K184">
            <v>0.65</v>
          </cell>
          <cell r="L184">
            <v>0.65</v>
          </cell>
        </row>
        <row r="185">
          <cell r="A185" t="str">
            <v>SWED_DC</v>
          </cell>
          <cell r="B185" t="str">
            <v>SWED</v>
          </cell>
          <cell r="C185" t="str">
            <v>WHOL</v>
          </cell>
          <cell r="D185" t="str">
            <v>DC</v>
          </cell>
          <cell r="E185">
            <v>0.45</v>
          </cell>
          <cell r="F185">
            <v>0.45</v>
          </cell>
          <cell r="G185">
            <v>0.43</v>
          </cell>
          <cell r="H185">
            <v>0</v>
          </cell>
          <cell r="I185">
            <v>0.43</v>
          </cell>
          <cell r="J185">
            <v>0</v>
          </cell>
          <cell r="K185">
            <v>0.45</v>
          </cell>
          <cell r="L185">
            <v>0.02</v>
          </cell>
        </row>
        <row r="186">
          <cell r="A186" t="str">
            <v>SWED_OS1</v>
          </cell>
          <cell r="B186" t="str">
            <v>SWED</v>
          </cell>
          <cell r="C186" t="str">
            <v>WHOL</v>
          </cell>
          <cell r="D186" t="str">
            <v>OS1</v>
          </cell>
          <cell r="E186">
            <v>0.04</v>
          </cell>
          <cell r="F186">
            <v>0.04</v>
          </cell>
          <cell r="G186">
            <v>0.04</v>
          </cell>
          <cell r="H186">
            <v>0</v>
          </cell>
          <cell r="I186">
            <v>0.04</v>
          </cell>
          <cell r="J186">
            <v>0</v>
          </cell>
          <cell r="K186">
            <v>0.04</v>
          </cell>
          <cell r="L186">
            <v>0.04</v>
          </cell>
        </row>
        <row r="187">
          <cell r="A187" t="str">
            <v>SWED_OS2</v>
          </cell>
          <cell r="B187" t="str">
            <v>SWED</v>
          </cell>
          <cell r="C187" t="str">
            <v>WHOL</v>
          </cell>
          <cell r="D187" t="str">
            <v>OS2</v>
          </cell>
          <cell r="E187">
            <v>0.13</v>
          </cell>
          <cell r="F187">
            <v>0.13</v>
          </cell>
          <cell r="G187">
            <v>0.13</v>
          </cell>
          <cell r="H187">
            <v>0</v>
          </cell>
          <cell r="I187">
            <v>0.13</v>
          </cell>
          <cell r="J187">
            <v>0</v>
          </cell>
          <cell r="K187">
            <v>0.13</v>
          </cell>
          <cell r="L187">
            <v>0.13</v>
          </cell>
        </row>
        <row r="188">
          <cell r="A188" t="str">
            <v>SWED_HF</v>
          </cell>
          <cell r="B188" t="str">
            <v>SWED</v>
          </cell>
          <cell r="C188" t="str">
            <v>WHOL</v>
          </cell>
          <cell r="D188" t="str">
            <v>HF</v>
          </cell>
          <cell r="E188">
            <v>1</v>
          </cell>
          <cell r="F188">
            <v>0.8</v>
          </cell>
          <cell r="G188">
            <v>0.48</v>
          </cell>
          <cell r="H188">
            <v>0</v>
          </cell>
          <cell r="I188">
            <v>0.48</v>
          </cell>
          <cell r="J188">
            <v>0.57999999999999996</v>
          </cell>
          <cell r="K188">
            <v>0.97</v>
          </cell>
          <cell r="L188">
            <v>0.97</v>
          </cell>
        </row>
        <row r="189">
          <cell r="A189" t="str">
            <v>SWED_MD</v>
          </cell>
          <cell r="B189" t="str">
            <v>SWED</v>
          </cell>
          <cell r="C189" t="str">
            <v>WHOL</v>
          </cell>
          <cell r="D189" t="str">
            <v>MD</v>
          </cell>
          <cell r="E189">
            <v>0.14000000000000001</v>
          </cell>
          <cell r="F189">
            <v>0.14000000000000001</v>
          </cell>
          <cell r="G189">
            <v>0.14000000000000001</v>
          </cell>
          <cell r="H189">
            <v>0.14000000000000001</v>
          </cell>
          <cell r="I189">
            <v>0.14000000000000001</v>
          </cell>
          <cell r="J189">
            <v>0.28000000000000003</v>
          </cell>
          <cell r="K189">
            <v>0.14000000000000001</v>
          </cell>
          <cell r="L189">
            <v>0.14000000000000001</v>
          </cell>
        </row>
        <row r="190">
          <cell r="A190" t="str">
            <v>SWED_LF</v>
          </cell>
          <cell r="B190" t="str">
            <v>SWED</v>
          </cell>
          <cell r="C190" t="str">
            <v>WHOL</v>
          </cell>
          <cell r="D190" t="str">
            <v>LF</v>
          </cell>
          <cell r="E190">
            <v>0</v>
          </cell>
          <cell r="F190">
            <v>0</v>
          </cell>
          <cell r="G190">
            <v>0</v>
          </cell>
          <cell r="H190">
            <v>0</v>
          </cell>
          <cell r="I190">
            <v>0</v>
          </cell>
          <cell r="J190">
            <v>0</v>
          </cell>
          <cell r="K190">
            <v>0</v>
          </cell>
          <cell r="L190">
            <v>0</v>
          </cell>
        </row>
        <row r="191">
          <cell r="A191" t="str">
            <v>SWED_GAS</v>
          </cell>
          <cell r="B191" t="str">
            <v>SWED</v>
          </cell>
          <cell r="C191" t="str">
            <v>WHOL</v>
          </cell>
          <cell r="D191" t="str">
            <v>GAS</v>
          </cell>
          <cell r="E191">
            <v>0</v>
          </cell>
          <cell r="F191">
            <v>0</v>
          </cell>
          <cell r="G191">
            <v>0</v>
          </cell>
          <cell r="H191">
            <v>0</v>
          </cell>
          <cell r="I191">
            <v>0</v>
          </cell>
          <cell r="J191">
            <v>0</v>
          </cell>
          <cell r="K191">
            <v>0</v>
          </cell>
          <cell r="L191">
            <v>0</v>
          </cell>
        </row>
        <row r="192">
          <cell r="A192" t="str">
            <v>UNKI_BC1</v>
          </cell>
          <cell r="B192" t="str">
            <v>UNKI</v>
          </cell>
          <cell r="C192" t="str">
            <v>WHOL</v>
          </cell>
          <cell r="D192" t="str">
            <v>BC1</v>
          </cell>
          <cell r="E192">
            <v>0.56000000000000005</v>
          </cell>
          <cell r="F192">
            <v>0.56000000000000005</v>
          </cell>
          <cell r="G192">
            <v>0.56000000000000005</v>
          </cell>
          <cell r="H192">
            <v>0</v>
          </cell>
          <cell r="I192">
            <v>0.56000000000000005</v>
          </cell>
          <cell r="J192">
            <v>0</v>
          </cell>
          <cell r="K192">
            <v>0.56000000000000005</v>
          </cell>
          <cell r="L192">
            <v>0.56000000000000005</v>
          </cell>
        </row>
        <row r="193">
          <cell r="A193" t="str">
            <v>UNKI_BC2</v>
          </cell>
          <cell r="B193" t="str">
            <v>UNKI</v>
          </cell>
          <cell r="C193" t="str">
            <v>WHOL</v>
          </cell>
          <cell r="D193" t="str">
            <v>BC2</v>
          </cell>
          <cell r="E193">
            <v>1.24</v>
          </cell>
          <cell r="F193">
            <v>1.24</v>
          </cell>
          <cell r="G193">
            <v>1.24</v>
          </cell>
          <cell r="H193">
            <v>0</v>
          </cell>
          <cell r="I193">
            <v>1.24</v>
          </cell>
          <cell r="J193">
            <v>0</v>
          </cell>
          <cell r="K193">
            <v>1.24</v>
          </cell>
          <cell r="L193">
            <v>1.24</v>
          </cell>
        </row>
        <row r="194">
          <cell r="A194" t="str">
            <v>UNKI_HC1</v>
          </cell>
          <cell r="B194" t="str">
            <v>UNKI</v>
          </cell>
          <cell r="C194" t="str">
            <v>WHOL</v>
          </cell>
          <cell r="D194" t="str">
            <v>HC1</v>
          </cell>
          <cell r="E194">
            <v>0.77</v>
          </cell>
          <cell r="F194">
            <v>1.28</v>
          </cell>
          <cell r="G194">
            <v>0.75</v>
          </cell>
          <cell r="H194">
            <v>0</v>
          </cell>
          <cell r="I194">
            <v>0.99</v>
          </cell>
          <cell r="J194">
            <v>0</v>
          </cell>
          <cell r="K194">
            <v>0.82</v>
          </cell>
          <cell r="L194">
            <v>0.82</v>
          </cell>
        </row>
        <row r="195">
          <cell r="A195" t="str">
            <v>UNKI_HC2</v>
          </cell>
          <cell r="B195" t="str">
            <v>UNKI</v>
          </cell>
          <cell r="C195" t="str">
            <v>WHOL</v>
          </cell>
          <cell r="D195" t="str">
            <v>HC2</v>
          </cell>
          <cell r="E195">
            <v>0.77</v>
          </cell>
          <cell r="F195">
            <v>0.77</v>
          </cell>
          <cell r="G195">
            <v>0.73</v>
          </cell>
          <cell r="H195">
            <v>0</v>
          </cell>
          <cell r="I195">
            <v>0.73</v>
          </cell>
          <cell r="J195">
            <v>0</v>
          </cell>
          <cell r="K195">
            <v>0.77</v>
          </cell>
          <cell r="L195">
            <v>0.77</v>
          </cell>
        </row>
        <row r="196">
          <cell r="A196" t="str">
            <v>UNKI_HC3</v>
          </cell>
          <cell r="B196" t="str">
            <v>UNKI</v>
          </cell>
          <cell r="C196" t="str">
            <v>WHOL</v>
          </cell>
          <cell r="D196" t="str">
            <v>HC3</v>
          </cell>
          <cell r="E196">
            <v>0.77</v>
          </cell>
          <cell r="F196">
            <v>0.77</v>
          </cell>
          <cell r="G196">
            <v>0.73</v>
          </cell>
          <cell r="H196">
            <v>0</v>
          </cell>
          <cell r="I196">
            <v>0.73</v>
          </cell>
          <cell r="J196">
            <v>0</v>
          </cell>
          <cell r="K196">
            <v>0.77</v>
          </cell>
          <cell r="L196">
            <v>0.77</v>
          </cell>
        </row>
        <row r="197">
          <cell r="A197" t="str">
            <v>UNKI_DC</v>
          </cell>
          <cell r="B197" t="str">
            <v>UNKI</v>
          </cell>
          <cell r="C197" t="str">
            <v>WHOL</v>
          </cell>
          <cell r="D197" t="str">
            <v>DC</v>
          </cell>
          <cell r="E197">
            <v>0.71</v>
          </cell>
          <cell r="F197">
            <v>0.57999999999999996</v>
          </cell>
          <cell r="G197">
            <v>0.68</v>
          </cell>
          <cell r="H197">
            <v>0</v>
          </cell>
          <cell r="I197">
            <v>0.55000000000000004</v>
          </cell>
          <cell r="J197">
            <v>0</v>
          </cell>
          <cell r="K197">
            <v>0.71</v>
          </cell>
          <cell r="L197">
            <v>0.04</v>
          </cell>
        </row>
        <row r="198">
          <cell r="A198" t="str">
            <v>UNKI_OS1</v>
          </cell>
          <cell r="B198" t="str">
            <v>UNKI</v>
          </cell>
          <cell r="C198" t="str">
            <v>WHOL</v>
          </cell>
          <cell r="D198" t="str">
            <v>OS1</v>
          </cell>
          <cell r="E198">
            <v>0.04</v>
          </cell>
          <cell r="F198">
            <v>7.0000000000000007E-2</v>
          </cell>
          <cell r="G198">
            <v>0</v>
          </cell>
          <cell r="H198">
            <v>0</v>
          </cell>
          <cell r="I198">
            <v>0.04</v>
          </cell>
          <cell r="J198">
            <v>0</v>
          </cell>
          <cell r="K198">
            <v>0</v>
          </cell>
          <cell r="L198">
            <v>0</v>
          </cell>
        </row>
        <row r="199">
          <cell r="A199" t="str">
            <v>UNKI_OS2</v>
          </cell>
          <cell r="B199" t="str">
            <v>UNKI</v>
          </cell>
          <cell r="C199" t="str">
            <v>WHOL</v>
          </cell>
          <cell r="D199" t="str">
            <v>OS2</v>
          </cell>
          <cell r="E199">
            <v>0.13</v>
          </cell>
          <cell r="F199">
            <v>0.13</v>
          </cell>
          <cell r="G199">
            <v>0.13</v>
          </cell>
          <cell r="H199">
            <v>0</v>
          </cell>
          <cell r="I199">
            <v>0.13</v>
          </cell>
          <cell r="J199">
            <v>0</v>
          </cell>
          <cell r="K199">
            <v>0.13</v>
          </cell>
          <cell r="L199">
            <v>0.13</v>
          </cell>
        </row>
        <row r="200">
          <cell r="A200" t="str">
            <v>UNKI_HF</v>
          </cell>
          <cell r="B200" t="str">
            <v>UNKI</v>
          </cell>
          <cell r="C200" t="str">
            <v>WHOL</v>
          </cell>
          <cell r="D200" t="str">
            <v>HF</v>
          </cell>
          <cell r="E200">
            <v>1.06</v>
          </cell>
          <cell r="F200">
            <v>1.1599999999999999</v>
          </cell>
          <cell r="G200">
            <v>1.06</v>
          </cell>
          <cell r="H200">
            <v>0</v>
          </cell>
          <cell r="I200">
            <v>1.06</v>
          </cell>
          <cell r="J200">
            <v>1.39</v>
          </cell>
          <cell r="K200">
            <v>1.06</v>
          </cell>
          <cell r="L200">
            <v>1.06</v>
          </cell>
        </row>
        <row r="201">
          <cell r="A201" t="str">
            <v>UNKI_MD</v>
          </cell>
          <cell r="B201" t="str">
            <v>UNKI</v>
          </cell>
          <cell r="C201" t="str">
            <v>WHOL</v>
          </cell>
          <cell r="D201" t="str">
            <v>MD</v>
          </cell>
          <cell r="E201">
            <v>0.1</v>
          </cell>
          <cell r="F201">
            <v>0.1</v>
          </cell>
          <cell r="G201">
            <v>0.09</v>
          </cell>
          <cell r="H201">
            <v>0.09</v>
          </cell>
          <cell r="I201">
            <v>0.1</v>
          </cell>
          <cell r="J201">
            <v>0.56000000000000005</v>
          </cell>
          <cell r="K201">
            <v>0.09</v>
          </cell>
          <cell r="L201">
            <v>0.09</v>
          </cell>
        </row>
        <row r="202">
          <cell r="A202" t="str">
            <v>UNKI_LF</v>
          </cell>
          <cell r="B202" t="str">
            <v>UNKI</v>
          </cell>
          <cell r="C202" t="str">
            <v>WHOL</v>
          </cell>
          <cell r="D202" t="str">
            <v>LF</v>
          </cell>
          <cell r="E202">
            <v>0</v>
          </cell>
          <cell r="F202">
            <v>0</v>
          </cell>
          <cell r="G202">
            <v>0</v>
          </cell>
          <cell r="H202">
            <v>0</v>
          </cell>
          <cell r="I202">
            <v>0</v>
          </cell>
          <cell r="J202">
            <v>0</v>
          </cell>
          <cell r="K202">
            <v>0</v>
          </cell>
          <cell r="L202">
            <v>0</v>
          </cell>
        </row>
        <row r="203">
          <cell r="A203" t="str">
            <v>UNKI_GAS</v>
          </cell>
          <cell r="B203" t="str">
            <v>UNKI</v>
          </cell>
          <cell r="C203" t="str">
            <v>WHOL</v>
          </cell>
          <cell r="D203" t="str">
            <v>GAS</v>
          </cell>
          <cell r="E203">
            <v>0</v>
          </cell>
          <cell r="F203">
            <v>0</v>
          </cell>
          <cell r="G203">
            <v>0</v>
          </cell>
          <cell r="H203">
            <v>0</v>
          </cell>
          <cell r="I203">
            <v>0</v>
          </cell>
          <cell r="J203">
            <v>0</v>
          </cell>
          <cell r="K203">
            <v>0</v>
          </cell>
          <cell r="L203">
            <v>0</v>
          </cell>
        </row>
      </sheetData>
      <sheetData sheetId="3" refreshError="1">
        <row r="17">
          <cell r="A17" t="str">
            <v>AUST_CON_COMB</v>
          </cell>
          <cell r="B17" t="str">
            <v>AUST</v>
          </cell>
          <cell r="C17" t="str">
            <v>WHOL</v>
          </cell>
          <cell r="D17" t="str">
            <v>CON_COMB</v>
          </cell>
          <cell r="E17">
            <v>0.2</v>
          </cell>
          <cell r="F17">
            <v>0.2</v>
          </cell>
          <cell r="G17">
            <v>0.23</v>
          </cell>
          <cell r="H17">
            <v>0.23</v>
          </cell>
          <cell r="I17">
            <v>0.23</v>
          </cell>
          <cell r="J17">
            <v>0.14000000000000001</v>
          </cell>
          <cell r="K17">
            <v>0.13</v>
          </cell>
          <cell r="L17">
            <v>0.13</v>
          </cell>
          <cell r="M17">
            <v>0.19</v>
          </cell>
          <cell r="N17">
            <v>0.15</v>
          </cell>
          <cell r="O17">
            <v>0.1</v>
          </cell>
          <cell r="P17">
            <v>0.1</v>
          </cell>
        </row>
        <row r="18">
          <cell r="A18" t="str">
            <v>AUST_PP_EX_WB</v>
          </cell>
          <cell r="B18" t="str">
            <v>AUST</v>
          </cell>
          <cell r="C18" t="str">
            <v>WHOL</v>
          </cell>
          <cell r="D18" t="str">
            <v>PP_EX_WB</v>
          </cell>
          <cell r="E18">
            <v>-1</v>
          </cell>
          <cell r="F18">
            <v>-1</v>
          </cell>
          <cell r="G18">
            <v>0.42</v>
          </cell>
          <cell r="H18">
            <v>0.42</v>
          </cell>
          <cell r="I18">
            <v>0.42</v>
          </cell>
          <cell r="J18">
            <v>-1</v>
          </cell>
          <cell r="K18">
            <v>-1</v>
          </cell>
          <cell r="L18">
            <v>-1</v>
          </cell>
          <cell r="M18">
            <v>-1</v>
          </cell>
          <cell r="N18">
            <v>-1</v>
          </cell>
          <cell r="O18">
            <v>-1</v>
          </cell>
          <cell r="P18">
            <v>-1</v>
          </cell>
        </row>
        <row r="19">
          <cell r="A19" t="str">
            <v>AUST_PP_EX_OTH</v>
          </cell>
          <cell r="B19" t="str">
            <v>AUST</v>
          </cell>
          <cell r="C19" t="str">
            <v>WHOL</v>
          </cell>
          <cell r="D19" t="str">
            <v>PP_EX_OTH</v>
          </cell>
          <cell r="E19">
            <v>0.27</v>
          </cell>
          <cell r="F19">
            <v>0.27</v>
          </cell>
          <cell r="G19">
            <v>0.3</v>
          </cell>
          <cell r="H19">
            <v>0.3</v>
          </cell>
          <cell r="I19">
            <v>0.3</v>
          </cell>
          <cell r="J19">
            <v>0.14000000000000001</v>
          </cell>
          <cell r="K19">
            <v>0.13</v>
          </cell>
          <cell r="L19">
            <v>0.13</v>
          </cell>
          <cell r="M19">
            <v>0.2</v>
          </cell>
          <cell r="N19">
            <v>0.08</v>
          </cell>
          <cell r="O19">
            <v>7.0000000000000007E-2</v>
          </cell>
          <cell r="P19">
            <v>0.15</v>
          </cell>
        </row>
        <row r="20">
          <cell r="A20" t="str">
            <v>AUST_PP_NEW</v>
          </cell>
          <cell r="B20" t="str">
            <v>AUST</v>
          </cell>
          <cell r="C20" t="str">
            <v>WHOL</v>
          </cell>
          <cell r="D20" t="str">
            <v>PP_NEW</v>
          </cell>
          <cell r="E20">
            <v>0.1</v>
          </cell>
          <cell r="F20">
            <v>0.1</v>
          </cell>
          <cell r="G20">
            <v>0.15</v>
          </cell>
          <cell r="H20">
            <v>0.15</v>
          </cell>
          <cell r="I20">
            <v>0.15</v>
          </cell>
          <cell r="J20">
            <v>7.0000000000000007E-2</v>
          </cell>
          <cell r="K20">
            <v>7.0000000000000007E-2</v>
          </cell>
          <cell r="L20">
            <v>7.0000000000000007E-2</v>
          </cell>
          <cell r="M20">
            <v>0.1</v>
          </cell>
          <cell r="N20">
            <v>0.05</v>
          </cell>
          <cell r="O20">
            <v>7.0000000000000007E-2</v>
          </cell>
          <cell r="P20">
            <v>0.05</v>
          </cell>
        </row>
        <row r="21">
          <cell r="A21" t="str">
            <v>AUST_DOM</v>
          </cell>
          <cell r="B21" t="str">
            <v>AUST</v>
          </cell>
          <cell r="C21" t="str">
            <v>WHOL</v>
          </cell>
          <cell r="D21" t="str">
            <v>DOM</v>
          </cell>
          <cell r="E21">
            <v>7.0000000000000007E-2</v>
          </cell>
          <cell r="F21">
            <v>7.0000000000000007E-2</v>
          </cell>
          <cell r="G21">
            <v>0.08</v>
          </cell>
          <cell r="H21">
            <v>0.08</v>
          </cell>
          <cell r="I21">
            <v>0.08</v>
          </cell>
          <cell r="J21">
            <v>0.08</v>
          </cell>
          <cell r="K21">
            <v>0.06</v>
          </cell>
          <cell r="L21">
            <v>0.06</v>
          </cell>
          <cell r="M21">
            <v>0.16</v>
          </cell>
          <cell r="N21">
            <v>0.06</v>
          </cell>
          <cell r="O21">
            <v>0.06</v>
          </cell>
          <cell r="P21">
            <v>0.06</v>
          </cell>
        </row>
        <row r="22">
          <cell r="A22" t="str">
            <v>AUST_TRA_RD_LD2</v>
          </cell>
          <cell r="B22" t="str">
            <v>AUST</v>
          </cell>
          <cell r="C22" t="str">
            <v>WHOL</v>
          </cell>
          <cell r="D22" t="str">
            <v>TRA_RD_LD2</v>
          </cell>
          <cell r="E22">
            <v>-1</v>
          </cell>
          <cell r="F22">
            <v>-1</v>
          </cell>
          <cell r="G22">
            <v>-1</v>
          </cell>
          <cell r="H22">
            <v>-1</v>
          </cell>
          <cell r="I22">
            <v>-1</v>
          </cell>
          <cell r="J22">
            <v>-1</v>
          </cell>
          <cell r="K22">
            <v>-1</v>
          </cell>
          <cell r="L22">
            <v>-1</v>
          </cell>
          <cell r="M22">
            <v>-1</v>
          </cell>
          <cell r="N22">
            <v>-1</v>
          </cell>
          <cell r="O22">
            <v>0.2</v>
          </cell>
          <cell r="P22">
            <v>-1</v>
          </cell>
        </row>
        <row r="23">
          <cell r="A23" t="str">
            <v>AUST_TRA_RD_LD4</v>
          </cell>
          <cell r="B23" t="str">
            <v>AUST</v>
          </cell>
          <cell r="C23" t="str">
            <v>WHOL</v>
          </cell>
          <cell r="D23" t="str">
            <v>TRA_RD_LD4</v>
          </cell>
          <cell r="E23">
            <v>-1</v>
          </cell>
          <cell r="F23">
            <v>-1</v>
          </cell>
          <cell r="G23">
            <v>-1</v>
          </cell>
          <cell r="H23">
            <v>-1</v>
          </cell>
          <cell r="I23">
            <v>-1</v>
          </cell>
          <cell r="J23">
            <v>-1</v>
          </cell>
          <cell r="K23">
            <v>-1</v>
          </cell>
          <cell r="L23">
            <v>-1</v>
          </cell>
          <cell r="M23">
            <v>-1</v>
          </cell>
          <cell r="N23">
            <v>0.35</v>
          </cell>
          <cell r="O23">
            <v>0.76</v>
          </cell>
          <cell r="P23">
            <v>0.65</v>
          </cell>
        </row>
        <row r="24">
          <cell r="A24" t="str">
            <v>AUST_TRA_RD_HD</v>
          </cell>
          <cell r="B24" t="str">
            <v>AUST</v>
          </cell>
          <cell r="C24" t="str">
            <v>WHOL</v>
          </cell>
          <cell r="D24" t="str">
            <v>TRA_RD_HD</v>
          </cell>
          <cell r="E24">
            <v>-1</v>
          </cell>
          <cell r="F24">
            <v>-1</v>
          </cell>
          <cell r="G24">
            <v>-1</v>
          </cell>
          <cell r="H24">
            <v>-1</v>
          </cell>
          <cell r="I24">
            <v>-1</v>
          </cell>
          <cell r="J24">
            <v>-1</v>
          </cell>
          <cell r="K24">
            <v>-1</v>
          </cell>
          <cell r="L24">
            <v>-1</v>
          </cell>
          <cell r="M24">
            <v>-1</v>
          </cell>
          <cell r="N24">
            <v>1.1000000000000001</v>
          </cell>
          <cell r="O24">
            <v>0.8</v>
          </cell>
          <cell r="P24">
            <v>0.8</v>
          </cell>
        </row>
        <row r="25">
          <cell r="A25" t="str">
            <v>AUST_TRA_OT</v>
          </cell>
          <cell r="B25" t="str">
            <v>AUST</v>
          </cell>
          <cell r="C25" t="str">
            <v>WHOL</v>
          </cell>
          <cell r="D25" t="str">
            <v>TRA_OT</v>
          </cell>
          <cell r="E25">
            <v>0.08</v>
          </cell>
          <cell r="F25">
            <v>0.08</v>
          </cell>
          <cell r="G25">
            <v>0.08</v>
          </cell>
          <cell r="H25">
            <v>0.08</v>
          </cell>
          <cell r="I25">
            <v>0.08</v>
          </cell>
          <cell r="J25">
            <v>7.0000000000000007E-2</v>
          </cell>
          <cell r="K25">
            <v>0.05</v>
          </cell>
          <cell r="L25">
            <v>0.05</v>
          </cell>
          <cell r="M25">
            <v>0.16</v>
          </cell>
          <cell r="N25">
            <v>0.9</v>
          </cell>
          <cell r="O25">
            <v>0.8</v>
          </cell>
          <cell r="P25">
            <v>0.05</v>
          </cell>
        </row>
        <row r="26">
          <cell r="A26" t="str">
            <v>AUST_TRA_OT_LD2</v>
          </cell>
          <cell r="B26" t="str">
            <v>AUST</v>
          </cell>
          <cell r="C26" t="str">
            <v>WHOL</v>
          </cell>
          <cell r="D26" t="str">
            <v>TRA_OT_LD2</v>
          </cell>
          <cell r="E26">
            <v>-1</v>
          </cell>
          <cell r="F26">
            <v>-1</v>
          </cell>
          <cell r="G26">
            <v>-1</v>
          </cell>
          <cell r="H26">
            <v>-1</v>
          </cell>
          <cell r="I26">
            <v>-1</v>
          </cell>
          <cell r="J26">
            <v>-1</v>
          </cell>
          <cell r="K26">
            <v>-1</v>
          </cell>
          <cell r="L26">
            <v>-1</v>
          </cell>
          <cell r="M26">
            <v>-1</v>
          </cell>
          <cell r="N26">
            <v>-1</v>
          </cell>
          <cell r="O26">
            <v>0.2</v>
          </cell>
          <cell r="P26">
            <v>-1</v>
          </cell>
        </row>
        <row r="27">
          <cell r="A27" t="str">
            <v>AUST_TRA_OT_LB</v>
          </cell>
          <cell r="B27" t="str">
            <v>AUST</v>
          </cell>
          <cell r="C27" t="str">
            <v>WHOL</v>
          </cell>
          <cell r="D27" t="str">
            <v>TRA_OT_LB</v>
          </cell>
          <cell r="E27">
            <v>0.08</v>
          </cell>
          <cell r="F27">
            <v>0.08</v>
          </cell>
          <cell r="G27">
            <v>0.08</v>
          </cell>
          <cell r="H27">
            <v>0.08</v>
          </cell>
          <cell r="I27">
            <v>0.08</v>
          </cell>
          <cell r="J27">
            <v>7.0000000000000007E-2</v>
          </cell>
          <cell r="K27">
            <v>0.05</v>
          </cell>
          <cell r="L27">
            <v>0.05</v>
          </cell>
          <cell r="M27">
            <v>0.16</v>
          </cell>
          <cell r="N27">
            <v>0.9</v>
          </cell>
          <cell r="O27">
            <v>0.8</v>
          </cell>
          <cell r="P27">
            <v>0.05</v>
          </cell>
        </row>
        <row r="28">
          <cell r="A28" t="str">
            <v>AUST_TRA_OTS_M</v>
          </cell>
          <cell r="B28" t="str">
            <v>AUST</v>
          </cell>
          <cell r="C28" t="str">
            <v>WHOL</v>
          </cell>
          <cell r="D28" t="str">
            <v>TRA_OTS_M</v>
          </cell>
          <cell r="E28">
            <v>-1</v>
          </cell>
          <cell r="F28">
            <v>-1</v>
          </cell>
          <cell r="G28">
            <v>-1</v>
          </cell>
          <cell r="H28">
            <v>-1</v>
          </cell>
          <cell r="I28">
            <v>-1</v>
          </cell>
          <cell r="J28">
            <v>-1</v>
          </cell>
          <cell r="K28">
            <v>-1</v>
          </cell>
          <cell r="L28">
            <v>-1</v>
          </cell>
          <cell r="M28">
            <v>-1</v>
          </cell>
          <cell r="N28">
            <v>1.4</v>
          </cell>
          <cell r="O28">
            <v>-1</v>
          </cell>
          <cell r="P28">
            <v>-1</v>
          </cell>
        </row>
        <row r="29">
          <cell r="A29" t="str">
            <v>AUST_TRA_OTS_L</v>
          </cell>
          <cell r="B29" t="str">
            <v>AUST</v>
          </cell>
          <cell r="C29" t="str">
            <v>WHOL</v>
          </cell>
          <cell r="D29" t="str">
            <v>TRA_OTS_L</v>
          </cell>
          <cell r="E29">
            <v>-1</v>
          </cell>
          <cell r="F29">
            <v>-1</v>
          </cell>
          <cell r="G29">
            <v>-1</v>
          </cell>
          <cell r="H29">
            <v>-1</v>
          </cell>
          <cell r="I29">
            <v>-1</v>
          </cell>
          <cell r="J29">
            <v>-1</v>
          </cell>
          <cell r="K29">
            <v>-1</v>
          </cell>
          <cell r="L29">
            <v>-1</v>
          </cell>
          <cell r="M29">
            <v>1.4</v>
          </cell>
          <cell r="N29">
            <v>1.4</v>
          </cell>
          <cell r="O29">
            <v>-1</v>
          </cell>
          <cell r="P29">
            <v>-1</v>
          </cell>
        </row>
        <row r="30">
          <cell r="A30" t="str">
            <v>AUST_IN_BO</v>
          </cell>
          <cell r="B30" t="str">
            <v>AUST</v>
          </cell>
          <cell r="C30" t="str">
            <v>WHOL</v>
          </cell>
          <cell r="D30" t="str">
            <v>IN_BO</v>
          </cell>
          <cell r="E30">
            <v>0.2</v>
          </cell>
          <cell r="F30">
            <v>0.2</v>
          </cell>
          <cell r="G30">
            <v>0.23</v>
          </cell>
          <cell r="H30">
            <v>0.23</v>
          </cell>
          <cell r="I30">
            <v>0.23</v>
          </cell>
          <cell r="J30">
            <v>0.14000000000000001</v>
          </cell>
          <cell r="K30">
            <v>0.13</v>
          </cell>
          <cell r="L30">
            <v>0.13</v>
          </cell>
          <cell r="M30">
            <v>0.19</v>
          </cell>
          <cell r="N30">
            <v>0.15</v>
          </cell>
          <cell r="O30">
            <v>7.0000000000000007E-2</v>
          </cell>
          <cell r="P30">
            <v>0.1</v>
          </cell>
        </row>
        <row r="31">
          <cell r="A31" t="str">
            <v>AUST_IN_OC</v>
          </cell>
          <cell r="B31" t="str">
            <v>AUST</v>
          </cell>
          <cell r="C31" t="str">
            <v>WHOL</v>
          </cell>
          <cell r="D31" t="str">
            <v>IN_OC</v>
          </cell>
          <cell r="E31">
            <v>0.2</v>
          </cell>
          <cell r="F31">
            <v>0.2</v>
          </cell>
          <cell r="G31">
            <v>0.23</v>
          </cell>
          <cell r="H31">
            <v>0.23</v>
          </cell>
          <cell r="I31">
            <v>0.23</v>
          </cell>
          <cell r="J31">
            <v>0.03</v>
          </cell>
          <cell r="K31">
            <v>0.13</v>
          </cell>
          <cell r="L31">
            <v>0.13</v>
          </cell>
          <cell r="M31">
            <v>0.19</v>
          </cell>
          <cell r="N31">
            <v>0.15</v>
          </cell>
          <cell r="O31">
            <v>7.0000000000000007E-2</v>
          </cell>
          <cell r="P31">
            <v>0.1</v>
          </cell>
        </row>
        <row r="32">
          <cell r="A32" t="str">
            <v>BELG_CON_COMB</v>
          </cell>
          <cell r="B32" t="str">
            <v>BELG</v>
          </cell>
          <cell r="C32" t="str">
            <v>WHOL</v>
          </cell>
          <cell r="D32" t="str">
            <v>CON_COMB</v>
          </cell>
          <cell r="E32">
            <v>0.2</v>
          </cell>
          <cell r="F32">
            <v>0.2</v>
          </cell>
          <cell r="G32">
            <v>0.23</v>
          </cell>
          <cell r="H32">
            <v>0.23</v>
          </cell>
          <cell r="I32">
            <v>0.23</v>
          </cell>
          <cell r="J32">
            <v>0.14000000000000001</v>
          </cell>
          <cell r="K32">
            <v>0.13</v>
          </cell>
          <cell r="L32">
            <v>0.13</v>
          </cell>
          <cell r="M32">
            <v>0.17</v>
          </cell>
          <cell r="N32">
            <v>0.08</v>
          </cell>
          <cell r="O32">
            <v>7.0000000000000007E-2</v>
          </cell>
          <cell r="P32">
            <v>7.0000000000000007E-2</v>
          </cell>
        </row>
        <row r="33">
          <cell r="A33" t="str">
            <v>BELG_PP_EX_WB</v>
          </cell>
          <cell r="B33" t="str">
            <v>BELG</v>
          </cell>
          <cell r="C33" t="str">
            <v>WHOL</v>
          </cell>
          <cell r="D33" t="str">
            <v>PP_EX_WB</v>
          </cell>
          <cell r="E33">
            <v>-1</v>
          </cell>
          <cell r="F33">
            <v>-1</v>
          </cell>
          <cell r="G33">
            <v>0.42</v>
          </cell>
          <cell r="H33">
            <v>0.42</v>
          </cell>
          <cell r="I33">
            <v>0.42</v>
          </cell>
          <cell r="J33">
            <v>-1</v>
          </cell>
          <cell r="K33">
            <v>-1</v>
          </cell>
          <cell r="L33">
            <v>-1</v>
          </cell>
          <cell r="M33">
            <v>-1</v>
          </cell>
          <cell r="N33">
            <v>-1</v>
          </cell>
          <cell r="O33">
            <v>-1</v>
          </cell>
          <cell r="P33">
            <v>-1</v>
          </cell>
        </row>
        <row r="34">
          <cell r="A34" t="str">
            <v>BELG_PP_EX_OTH</v>
          </cell>
          <cell r="B34" t="str">
            <v>BELG</v>
          </cell>
          <cell r="C34" t="str">
            <v>WHOL</v>
          </cell>
          <cell r="D34" t="str">
            <v>PP_EX_OTH</v>
          </cell>
          <cell r="E34">
            <v>0.27</v>
          </cell>
          <cell r="F34">
            <v>0.27</v>
          </cell>
          <cell r="G34">
            <v>0.3</v>
          </cell>
          <cell r="H34">
            <v>0.3</v>
          </cell>
          <cell r="I34">
            <v>0.3</v>
          </cell>
          <cell r="J34">
            <v>0.14000000000000001</v>
          </cell>
          <cell r="K34">
            <v>0.13</v>
          </cell>
          <cell r="L34">
            <v>0.13</v>
          </cell>
          <cell r="M34">
            <v>0.2</v>
          </cell>
          <cell r="N34">
            <v>0.08</v>
          </cell>
          <cell r="O34">
            <v>7.0000000000000007E-2</v>
          </cell>
          <cell r="P34">
            <v>0.15</v>
          </cell>
        </row>
        <row r="35">
          <cell r="A35" t="str">
            <v>BELG_PP_NEW</v>
          </cell>
          <cell r="B35" t="str">
            <v>BELG</v>
          </cell>
          <cell r="C35" t="str">
            <v>WHOL</v>
          </cell>
          <cell r="D35" t="str">
            <v>PP_NEW</v>
          </cell>
          <cell r="E35">
            <v>0.1</v>
          </cell>
          <cell r="F35">
            <v>0.1</v>
          </cell>
          <cell r="G35">
            <v>0.15</v>
          </cell>
          <cell r="H35">
            <v>0.15</v>
          </cell>
          <cell r="I35">
            <v>0.15</v>
          </cell>
          <cell r="J35">
            <v>7.0000000000000007E-2</v>
          </cell>
          <cell r="K35">
            <v>7.0000000000000007E-2</v>
          </cell>
          <cell r="L35">
            <v>7.0000000000000007E-2</v>
          </cell>
          <cell r="M35">
            <v>0.1</v>
          </cell>
          <cell r="N35">
            <v>0.05</v>
          </cell>
          <cell r="O35">
            <v>7.0000000000000007E-2</v>
          </cell>
          <cell r="P35">
            <v>0.05</v>
          </cell>
        </row>
        <row r="36">
          <cell r="A36" t="str">
            <v>BELG_DOM</v>
          </cell>
          <cell r="B36" t="str">
            <v>BELG</v>
          </cell>
          <cell r="C36" t="str">
            <v>WHOL</v>
          </cell>
          <cell r="D36" t="str">
            <v>DOM</v>
          </cell>
          <cell r="E36">
            <v>7.0000000000000007E-2</v>
          </cell>
          <cell r="F36">
            <v>7.0000000000000007E-2</v>
          </cell>
          <cell r="G36">
            <v>0.08</v>
          </cell>
          <cell r="H36">
            <v>0.08</v>
          </cell>
          <cell r="I36">
            <v>0.08</v>
          </cell>
          <cell r="J36">
            <v>7.0000000000000007E-2</v>
          </cell>
          <cell r="K36">
            <v>0.05</v>
          </cell>
          <cell r="L36">
            <v>0.05</v>
          </cell>
          <cell r="M36">
            <v>0.16</v>
          </cell>
          <cell r="N36">
            <v>0.06</v>
          </cell>
          <cell r="O36">
            <v>0.06</v>
          </cell>
          <cell r="P36">
            <v>0.05</v>
          </cell>
        </row>
        <row r="37">
          <cell r="A37" t="str">
            <v>BELG_TRA_RD_LD2</v>
          </cell>
          <cell r="B37" t="str">
            <v>BELG</v>
          </cell>
          <cell r="C37" t="str">
            <v>WHOL</v>
          </cell>
          <cell r="D37" t="str">
            <v>TRA_RD_LD2</v>
          </cell>
          <cell r="E37">
            <v>-1</v>
          </cell>
          <cell r="F37">
            <v>-1</v>
          </cell>
          <cell r="G37">
            <v>-1</v>
          </cell>
          <cell r="H37">
            <v>-1</v>
          </cell>
          <cell r="I37">
            <v>-1</v>
          </cell>
          <cell r="J37">
            <v>-1</v>
          </cell>
          <cell r="K37">
            <v>-1</v>
          </cell>
          <cell r="L37">
            <v>-1</v>
          </cell>
          <cell r="M37">
            <v>-1</v>
          </cell>
          <cell r="N37">
            <v>-1</v>
          </cell>
          <cell r="O37">
            <v>0.2</v>
          </cell>
          <cell r="P37">
            <v>-1</v>
          </cell>
        </row>
        <row r="38">
          <cell r="A38" t="str">
            <v>BELG_TRA_RD_LD4</v>
          </cell>
          <cell r="B38" t="str">
            <v>BELG</v>
          </cell>
          <cell r="C38" t="str">
            <v>WHOL</v>
          </cell>
          <cell r="D38" t="str">
            <v>TRA_RD_LD4</v>
          </cell>
          <cell r="E38">
            <v>-1</v>
          </cell>
          <cell r="F38">
            <v>-1</v>
          </cell>
          <cell r="G38">
            <v>-1</v>
          </cell>
          <cell r="H38">
            <v>-1</v>
          </cell>
          <cell r="I38">
            <v>-1</v>
          </cell>
          <cell r="J38">
            <v>-1</v>
          </cell>
          <cell r="K38">
            <v>-1</v>
          </cell>
          <cell r="L38">
            <v>-1</v>
          </cell>
          <cell r="M38">
            <v>-1</v>
          </cell>
          <cell r="N38">
            <v>0.35</v>
          </cell>
          <cell r="O38">
            <v>0.88</v>
          </cell>
          <cell r="P38">
            <v>0.65</v>
          </cell>
        </row>
        <row r="39">
          <cell r="A39" t="str">
            <v>BELG_TRA_RD_HD</v>
          </cell>
          <cell r="B39" t="str">
            <v>BELG</v>
          </cell>
          <cell r="C39" t="str">
            <v>WHOL</v>
          </cell>
          <cell r="D39" t="str">
            <v>TRA_RD_HD</v>
          </cell>
          <cell r="E39">
            <v>-1</v>
          </cell>
          <cell r="F39">
            <v>-1</v>
          </cell>
          <cell r="G39">
            <v>-1</v>
          </cell>
          <cell r="H39">
            <v>-1</v>
          </cell>
          <cell r="I39">
            <v>-1</v>
          </cell>
          <cell r="J39">
            <v>-1</v>
          </cell>
          <cell r="K39">
            <v>-1</v>
          </cell>
          <cell r="L39">
            <v>-1</v>
          </cell>
          <cell r="M39">
            <v>-1</v>
          </cell>
          <cell r="N39">
            <v>1.05</v>
          </cell>
          <cell r="O39">
            <v>0.86</v>
          </cell>
          <cell r="P39">
            <v>0.65</v>
          </cell>
        </row>
        <row r="40">
          <cell r="A40" t="str">
            <v>BELG_TRA_OT</v>
          </cell>
          <cell r="B40" t="str">
            <v>BELG</v>
          </cell>
          <cell r="C40" t="str">
            <v>WHOL</v>
          </cell>
          <cell r="D40" t="str">
            <v>TRA_OT</v>
          </cell>
          <cell r="E40">
            <v>0.08</v>
          </cell>
          <cell r="F40">
            <v>0.08</v>
          </cell>
          <cell r="G40">
            <v>0.08</v>
          </cell>
          <cell r="H40">
            <v>0.08</v>
          </cell>
          <cell r="I40">
            <v>0.08</v>
          </cell>
          <cell r="J40">
            <v>7.0000000000000007E-2</v>
          </cell>
          <cell r="K40">
            <v>0.05</v>
          </cell>
          <cell r="L40">
            <v>0.05</v>
          </cell>
          <cell r="M40">
            <v>0.16</v>
          </cell>
          <cell r="N40">
            <v>1.05</v>
          </cell>
          <cell r="O40">
            <v>0.86</v>
          </cell>
          <cell r="P40">
            <v>0.05</v>
          </cell>
        </row>
        <row r="41">
          <cell r="A41" t="str">
            <v>BELG_TRA_OT_LD2</v>
          </cell>
          <cell r="B41" t="str">
            <v>BELG</v>
          </cell>
          <cell r="C41" t="str">
            <v>WHOL</v>
          </cell>
          <cell r="D41" t="str">
            <v>TRA_OT_LD2</v>
          </cell>
          <cell r="E41">
            <v>-1</v>
          </cell>
          <cell r="F41">
            <v>-1</v>
          </cell>
          <cell r="G41">
            <v>-1</v>
          </cell>
          <cell r="H41">
            <v>-1</v>
          </cell>
          <cell r="I41">
            <v>-1</v>
          </cell>
          <cell r="J41">
            <v>-1</v>
          </cell>
          <cell r="K41">
            <v>-1</v>
          </cell>
          <cell r="L41">
            <v>-1</v>
          </cell>
          <cell r="M41">
            <v>-1</v>
          </cell>
          <cell r="N41">
            <v>-1</v>
          </cell>
          <cell r="O41">
            <v>0.2</v>
          </cell>
          <cell r="P41">
            <v>-1</v>
          </cell>
        </row>
        <row r="42">
          <cell r="A42" t="str">
            <v>BELG_TRA_OT_LB</v>
          </cell>
          <cell r="B42" t="str">
            <v>BELG</v>
          </cell>
          <cell r="C42" t="str">
            <v>WHOL</v>
          </cell>
          <cell r="D42" t="str">
            <v>TRA_OT_LB</v>
          </cell>
          <cell r="E42">
            <v>0.08</v>
          </cell>
          <cell r="F42">
            <v>0.08</v>
          </cell>
          <cell r="G42">
            <v>0.08</v>
          </cell>
          <cell r="H42">
            <v>0.08</v>
          </cell>
          <cell r="I42">
            <v>0.08</v>
          </cell>
          <cell r="J42">
            <v>7.0000000000000007E-2</v>
          </cell>
          <cell r="K42">
            <v>0.05</v>
          </cell>
          <cell r="L42">
            <v>0.05</v>
          </cell>
          <cell r="M42">
            <v>0.16</v>
          </cell>
          <cell r="N42">
            <v>1.05</v>
          </cell>
          <cell r="O42">
            <v>0.86</v>
          </cell>
          <cell r="P42">
            <v>0.05</v>
          </cell>
        </row>
        <row r="43">
          <cell r="A43" t="str">
            <v>BELG_TRA_OTS_M</v>
          </cell>
          <cell r="B43" t="str">
            <v>BELG</v>
          </cell>
          <cell r="C43" t="str">
            <v>WHOL</v>
          </cell>
          <cell r="D43" t="str">
            <v>TRA_OTS_M</v>
          </cell>
          <cell r="E43">
            <v>-1</v>
          </cell>
          <cell r="F43">
            <v>-1</v>
          </cell>
          <cell r="G43">
            <v>-1</v>
          </cell>
          <cell r="H43">
            <v>-1</v>
          </cell>
          <cell r="I43">
            <v>-1</v>
          </cell>
          <cell r="J43">
            <v>-1</v>
          </cell>
          <cell r="K43">
            <v>-1</v>
          </cell>
          <cell r="L43">
            <v>-1</v>
          </cell>
          <cell r="M43">
            <v>-1</v>
          </cell>
          <cell r="N43">
            <v>1.4</v>
          </cell>
          <cell r="O43">
            <v>-1</v>
          </cell>
          <cell r="P43">
            <v>-1</v>
          </cell>
        </row>
        <row r="44">
          <cell r="A44" t="str">
            <v>BELG_TRA_OTS_L</v>
          </cell>
          <cell r="B44" t="str">
            <v>BELG</v>
          </cell>
          <cell r="C44" t="str">
            <v>WHOL</v>
          </cell>
          <cell r="D44" t="str">
            <v>TRA_OTS_L</v>
          </cell>
          <cell r="E44">
            <v>-1</v>
          </cell>
          <cell r="F44">
            <v>-1</v>
          </cell>
          <cell r="G44">
            <v>-1</v>
          </cell>
          <cell r="H44">
            <v>-1</v>
          </cell>
          <cell r="I44">
            <v>-1</v>
          </cell>
          <cell r="J44">
            <v>-1</v>
          </cell>
          <cell r="K44">
            <v>-1</v>
          </cell>
          <cell r="L44">
            <v>-1</v>
          </cell>
          <cell r="M44">
            <v>1.4</v>
          </cell>
          <cell r="N44">
            <v>1.4</v>
          </cell>
          <cell r="O44">
            <v>-1</v>
          </cell>
          <cell r="P44">
            <v>-1</v>
          </cell>
        </row>
        <row r="45">
          <cell r="A45" t="str">
            <v>BELG_IN_BO</v>
          </cell>
          <cell r="B45" t="str">
            <v>BELG</v>
          </cell>
          <cell r="C45" t="str">
            <v>WHOL</v>
          </cell>
          <cell r="D45" t="str">
            <v>IN_BO</v>
          </cell>
          <cell r="E45">
            <v>0.2</v>
          </cell>
          <cell r="F45">
            <v>0.2</v>
          </cell>
          <cell r="G45">
            <v>0.23</v>
          </cell>
          <cell r="H45">
            <v>0.23</v>
          </cell>
          <cell r="I45">
            <v>0.23</v>
          </cell>
          <cell r="J45">
            <v>0.14000000000000001</v>
          </cell>
          <cell r="K45">
            <v>0.13</v>
          </cell>
          <cell r="L45">
            <v>0.13</v>
          </cell>
          <cell r="M45">
            <v>0.17</v>
          </cell>
          <cell r="N45">
            <v>0.08</v>
          </cell>
          <cell r="O45">
            <v>7.0000000000000007E-2</v>
          </cell>
          <cell r="P45">
            <v>7.0000000000000007E-2</v>
          </cell>
        </row>
        <row r="46">
          <cell r="A46" t="str">
            <v>BELG_IN_OC</v>
          </cell>
          <cell r="B46" t="str">
            <v>BELG</v>
          </cell>
          <cell r="C46" t="str">
            <v>WHOL</v>
          </cell>
          <cell r="D46" t="str">
            <v>IN_OC</v>
          </cell>
          <cell r="E46">
            <v>0.2</v>
          </cell>
          <cell r="F46">
            <v>0.2</v>
          </cell>
          <cell r="G46">
            <v>0.23</v>
          </cell>
          <cell r="H46">
            <v>0.23</v>
          </cell>
          <cell r="I46">
            <v>0.23</v>
          </cell>
          <cell r="J46">
            <v>0.03</v>
          </cell>
          <cell r="K46">
            <v>0.13</v>
          </cell>
          <cell r="L46">
            <v>0.13</v>
          </cell>
          <cell r="M46">
            <v>0.17</v>
          </cell>
          <cell r="N46">
            <v>0.08</v>
          </cell>
          <cell r="O46">
            <v>7.0000000000000007E-2</v>
          </cell>
          <cell r="P46">
            <v>7.0000000000000007E-2</v>
          </cell>
        </row>
        <row r="47">
          <cell r="A47" t="str">
            <v>DENM_CON_COMB</v>
          </cell>
          <cell r="B47" t="str">
            <v>DENM</v>
          </cell>
          <cell r="C47" t="str">
            <v>WHOL</v>
          </cell>
          <cell r="D47" t="str">
            <v>CON_COMB</v>
          </cell>
          <cell r="E47">
            <v>0.2</v>
          </cell>
          <cell r="F47">
            <v>0.2</v>
          </cell>
          <cell r="G47">
            <v>0.23</v>
          </cell>
          <cell r="H47">
            <v>0.23</v>
          </cell>
          <cell r="I47">
            <v>0.23</v>
          </cell>
          <cell r="J47">
            <v>0.14000000000000001</v>
          </cell>
          <cell r="K47">
            <v>0.13</v>
          </cell>
          <cell r="L47">
            <v>0.13</v>
          </cell>
          <cell r="M47">
            <v>0.17</v>
          </cell>
          <cell r="N47">
            <v>0.08</v>
          </cell>
          <cell r="O47">
            <v>7.0000000000000007E-2</v>
          </cell>
          <cell r="P47">
            <v>7.0000000000000007E-2</v>
          </cell>
        </row>
        <row r="48">
          <cell r="A48" t="str">
            <v>DENM_PP_EX_WB</v>
          </cell>
          <cell r="B48" t="str">
            <v>DENM</v>
          </cell>
          <cell r="C48" t="str">
            <v>WHOL</v>
          </cell>
          <cell r="D48" t="str">
            <v>PP_EX_WB</v>
          </cell>
          <cell r="E48">
            <v>-1</v>
          </cell>
          <cell r="F48">
            <v>-1</v>
          </cell>
          <cell r="G48">
            <v>0.42</v>
          </cell>
          <cell r="H48">
            <v>0.42</v>
          </cell>
          <cell r="I48">
            <v>0.42</v>
          </cell>
          <cell r="J48">
            <v>-1</v>
          </cell>
          <cell r="K48">
            <v>-1</v>
          </cell>
          <cell r="L48">
            <v>-1</v>
          </cell>
          <cell r="M48">
            <v>-1</v>
          </cell>
          <cell r="N48">
            <v>-1</v>
          </cell>
          <cell r="O48">
            <v>-1</v>
          </cell>
          <cell r="P48">
            <v>-1</v>
          </cell>
        </row>
        <row r="49">
          <cell r="A49" t="str">
            <v>DENM_PP_EX_OTH</v>
          </cell>
          <cell r="B49" t="str">
            <v>DENM</v>
          </cell>
          <cell r="C49" t="str">
            <v>WHOL</v>
          </cell>
          <cell r="D49" t="str">
            <v>PP_EX_OTH</v>
          </cell>
          <cell r="E49">
            <v>0.27</v>
          </cell>
          <cell r="F49">
            <v>0.27</v>
          </cell>
          <cell r="G49">
            <v>0.34</v>
          </cell>
          <cell r="H49">
            <v>0.34</v>
          </cell>
          <cell r="I49">
            <v>0.34</v>
          </cell>
          <cell r="J49">
            <v>0.14000000000000001</v>
          </cell>
          <cell r="K49">
            <v>0.13</v>
          </cell>
          <cell r="L49">
            <v>0.15</v>
          </cell>
          <cell r="M49">
            <v>0.2</v>
          </cell>
          <cell r="N49">
            <v>0.08</v>
          </cell>
          <cell r="O49">
            <v>7.0000000000000007E-2</v>
          </cell>
          <cell r="P49">
            <v>0.19</v>
          </cell>
        </row>
        <row r="50">
          <cell r="A50" t="str">
            <v>DENM_PP_NEW</v>
          </cell>
          <cell r="B50" t="str">
            <v>DENM</v>
          </cell>
          <cell r="C50" t="str">
            <v>WHOL</v>
          </cell>
          <cell r="D50" t="str">
            <v>PP_NEW</v>
          </cell>
          <cell r="E50">
            <v>0.1</v>
          </cell>
          <cell r="F50">
            <v>0.1</v>
          </cell>
          <cell r="G50">
            <v>0.15</v>
          </cell>
          <cell r="H50">
            <v>0.15</v>
          </cell>
          <cell r="I50">
            <v>0.15</v>
          </cell>
          <cell r="J50">
            <v>7.0000000000000007E-2</v>
          </cell>
          <cell r="K50">
            <v>0.13</v>
          </cell>
          <cell r="L50">
            <v>0.15</v>
          </cell>
          <cell r="M50">
            <v>0.1</v>
          </cell>
          <cell r="N50">
            <v>0.05</v>
          </cell>
          <cell r="O50">
            <v>7.0000000000000007E-2</v>
          </cell>
          <cell r="P50">
            <v>0.08</v>
          </cell>
        </row>
        <row r="51">
          <cell r="A51" t="str">
            <v>DENM_DOM</v>
          </cell>
          <cell r="B51" t="str">
            <v>DENM</v>
          </cell>
          <cell r="C51" t="str">
            <v>WHOL</v>
          </cell>
          <cell r="D51" t="str">
            <v>DOM</v>
          </cell>
          <cell r="E51">
            <v>7.0000000000000007E-2</v>
          </cell>
          <cell r="F51">
            <v>7.0000000000000007E-2</v>
          </cell>
          <cell r="G51">
            <v>0.08</v>
          </cell>
          <cell r="H51">
            <v>0.08</v>
          </cell>
          <cell r="I51">
            <v>0.08</v>
          </cell>
          <cell r="J51">
            <v>7.0000000000000007E-2</v>
          </cell>
          <cell r="K51">
            <v>0.05</v>
          </cell>
          <cell r="L51">
            <v>0.05</v>
          </cell>
          <cell r="M51">
            <v>0.16</v>
          </cell>
          <cell r="N51">
            <v>0.06</v>
          </cell>
          <cell r="O51">
            <v>0.06</v>
          </cell>
          <cell r="P51">
            <v>0.05</v>
          </cell>
        </row>
        <row r="52">
          <cell r="A52" t="str">
            <v>DENM_TRA_RD_LD2</v>
          </cell>
          <cell r="B52" t="str">
            <v>DENM</v>
          </cell>
          <cell r="C52" t="str">
            <v>WHOL</v>
          </cell>
          <cell r="D52" t="str">
            <v>TRA_RD_LD2</v>
          </cell>
          <cell r="E52">
            <v>-1</v>
          </cell>
          <cell r="F52">
            <v>-1</v>
          </cell>
          <cell r="G52">
            <v>-1</v>
          </cell>
          <cell r="H52">
            <v>-1</v>
          </cell>
          <cell r="I52">
            <v>-1</v>
          </cell>
          <cell r="J52">
            <v>-1</v>
          </cell>
          <cell r="K52">
            <v>-1</v>
          </cell>
          <cell r="L52">
            <v>-1</v>
          </cell>
          <cell r="M52">
            <v>-1</v>
          </cell>
          <cell r="N52">
            <v>-1</v>
          </cell>
          <cell r="O52">
            <v>0.2</v>
          </cell>
          <cell r="P52">
            <v>-1</v>
          </cell>
        </row>
        <row r="53">
          <cell r="A53" t="str">
            <v>DENM_TRA_RD_LD4</v>
          </cell>
          <cell r="B53" t="str">
            <v>DENM</v>
          </cell>
          <cell r="C53" t="str">
            <v>WHOL</v>
          </cell>
          <cell r="D53" t="str">
            <v>TRA_RD_LD4</v>
          </cell>
          <cell r="E53">
            <v>-1</v>
          </cell>
          <cell r="F53">
            <v>-1</v>
          </cell>
          <cell r="G53">
            <v>-1</v>
          </cell>
          <cell r="H53">
            <v>-1</v>
          </cell>
          <cell r="I53">
            <v>-1</v>
          </cell>
          <cell r="J53">
            <v>-1</v>
          </cell>
          <cell r="K53">
            <v>-1</v>
          </cell>
          <cell r="L53">
            <v>-1</v>
          </cell>
          <cell r="M53">
            <v>-1</v>
          </cell>
          <cell r="N53">
            <v>0.35</v>
          </cell>
          <cell r="O53">
            <v>0.9</v>
          </cell>
          <cell r="P53">
            <v>0.65</v>
          </cell>
        </row>
        <row r="54">
          <cell r="A54" t="str">
            <v>DENM_TRA_RD_HD</v>
          </cell>
          <cell r="B54" t="str">
            <v>DENM</v>
          </cell>
          <cell r="C54" t="str">
            <v>WHOL</v>
          </cell>
          <cell r="D54" t="str">
            <v>TRA_RD_HD</v>
          </cell>
          <cell r="E54">
            <v>-1</v>
          </cell>
          <cell r="F54">
            <v>-1</v>
          </cell>
          <cell r="G54">
            <v>-1</v>
          </cell>
          <cell r="H54">
            <v>-1</v>
          </cell>
          <cell r="I54">
            <v>-1</v>
          </cell>
          <cell r="J54">
            <v>-1</v>
          </cell>
          <cell r="K54">
            <v>-1</v>
          </cell>
          <cell r="L54">
            <v>-1</v>
          </cell>
          <cell r="M54">
            <v>-1</v>
          </cell>
          <cell r="N54">
            <v>1.17</v>
          </cell>
          <cell r="O54">
            <v>0.86</v>
          </cell>
          <cell r="P54">
            <v>0.65</v>
          </cell>
        </row>
        <row r="55">
          <cell r="A55" t="str">
            <v>DENM_TRA_OT</v>
          </cell>
          <cell r="B55" t="str">
            <v>DENM</v>
          </cell>
          <cell r="C55" t="str">
            <v>WHOL</v>
          </cell>
          <cell r="D55" t="str">
            <v>TRA_OT</v>
          </cell>
          <cell r="E55">
            <v>0.08</v>
          </cell>
          <cell r="F55">
            <v>0.08</v>
          </cell>
          <cell r="G55">
            <v>0.08</v>
          </cell>
          <cell r="H55">
            <v>0.08</v>
          </cell>
          <cell r="I55">
            <v>0.08</v>
          </cell>
          <cell r="J55">
            <v>7.0000000000000007E-2</v>
          </cell>
          <cell r="K55">
            <v>0.05</v>
          </cell>
          <cell r="L55">
            <v>0.05</v>
          </cell>
          <cell r="M55">
            <v>0.16</v>
          </cell>
          <cell r="N55">
            <v>1.24</v>
          </cell>
          <cell r="O55">
            <v>0.86</v>
          </cell>
          <cell r="P55">
            <v>0.05</v>
          </cell>
        </row>
        <row r="56">
          <cell r="A56" t="str">
            <v>DENM_TRA_OT_LD2</v>
          </cell>
          <cell r="B56" t="str">
            <v>DENM</v>
          </cell>
          <cell r="C56" t="str">
            <v>WHOL</v>
          </cell>
          <cell r="D56" t="str">
            <v>TRA_OT_LD2</v>
          </cell>
          <cell r="E56">
            <v>-1</v>
          </cell>
          <cell r="F56">
            <v>-1</v>
          </cell>
          <cell r="G56">
            <v>-1</v>
          </cell>
          <cell r="H56">
            <v>-1</v>
          </cell>
          <cell r="I56">
            <v>-1</v>
          </cell>
          <cell r="J56">
            <v>-1</v>
          </cell>
          <cell r="K56">
            <v>-1</v>
          </cell>
          <cell r="L56">
            <v>-1</v>
          </cell>
          <cell r="M56">
            <v>-1</v>
          </cell>
          <cell r="N56">
            <v>-1</v>
          </cell>
          <cell r="O56">
            <v>0.2</v>
          </cell>
          <cell r="P56">
            <v>-1</v>
          </cell>
        </row>
        <row r="57">
          <cell r="A57" t="str">
            <v>DENM_TRA_OT_LB</v>
          </cell>
          <cell r="B57" t="str">
            <v>DENM</v>
          </cell>
          <cell r="C57" t="str">
            <v>WHOL</v>
          </cell>
          <cell r="D57" t="str">
            <v>TRA_OT_LB</v>
          </cell>
          <cell r="E57">
            <v>0.08</v>
          </cell>
          <cell r="F57">
            <v>0.08</v>
          </cell>
          <cell r="G57">
            <v>0.08</v>
          </cell>
          <cell r="H57">
            <v>0.08</v>
          </cell>
          <cell r="I57">
            <v>0.08</v>
          </cell>
          <cell r="J57">
            <v>7.0000000000000007E-2</v>
          </cell>
          <cell r="K57">
            <v>0.05</v>
          </cell>
          <cell r="L57">
            <v>0.05</v>
          </cell>
          <cell r="M57">
            <v>0.16</v>
          </cell>
          <cell r="N57">
            <v>1.24</v>
          </cell>
          <cell r="O57">
            <v>0.86</v>
          </cell>
          <cell r="P57">
            <v>0.05</v>
          </cell>
        </row>
        <row r="58">
          <cell r="A58" t="str">
            <v>DENM_TRA_OTS_M</v>
          </cell>
          <cell r="B58" t="str">
            <v>DENM</v>
          </cell>
          <cell r="C58" t="str">
            <v>WHOL</v>
          </cell>
          <cell r="D58" t="str">
            <v>TRA_OTS_M</v>
          </cell>
          <cell r="E58">
            <v>-1</v>
          </cell>
          <cell r="F58">
            <v>-1</v>
          </cell>
          <cell r="G58">
            <v>-1</v>
          </cell>
          <cell r="H58">
            <v>-1</v>
          </cell>
          <cell r="I58">
            <v>-1</v>
          </cell>
          <cell r="J58">
            <v>-1</v>
          </cell>
          <cell r="K58">
            <v>-1</v>
          </cell>
          <cell r="L58">
            <v>-1</v>
          </cell>
          <cell r="M58">
            <v>-1</v>
          </cell>
          <cell r="N58">
            <v>1.4</v>
          </cell>
          <cell r="O58">
            <v>-1</v>
          </cell>
          <cell r="P58">
            <v>-1</v>
          </cell>
        </row>
        <row r="59">
          <cell r="A59" t="str">
            <v>DENM_TRA_OTS_L</v>
          </cell>
          <cell r="B59" t="str">
            <v>DENM</v>
          </cell>
          <cell r="C59" t="str">
            <v>WHOL</v>
          </cell>
          <cell r="D59" t="str">
            <v>TRA_OTS_L</v>
          </cell>
          <cell r="E59">
            <v>-1</v>
          </cell>
          <cell r="F59">
            <v>-1</v>
          </cell>
          <cell r="G59">
            <v>-1</v>
          </cell>
          <cell r="H59">
            <v>-1</v>
          </cell>
          <cell r="I59">
            <v>-1</v>
          </cell>
          <cell r="J59">
            <v>-1</v>
          </cell>
          <cell r="K59">
            <v>-1</v>
          </cell>
          <cell r="L59">
            <v>-1</v>
          </cell>
          <cell r="M59">
            <v>1.4</v>
          </cell>
          <cell r="N59">
            <v>1.4</v>
          </cell>
          <cell r="O59">
            <v>-1</v>
          </cell>
          <cell r="P59">
            <v>-1</v>
          </cell>
        </row>
        <row r="60">
          <cell r="A60" t="str">
            <v>DENM_IN_BO</v>
          </cell>
          <cell r="B60" t="str">
            <v>DENM</v>
          </cell>
          <cell r="C60" t="str">
            <v>WHOL</v>
          </cell>
          <cell r="D60" t="str">
            <v>IN_BO</v>
          </cell>
          <cell r="E60">
            <v>0.2</v>
          </cell>
          <cell r="F60">
            <v>0.2</v>
          </cell>
          <cell r="G60">
            <v>0.23</v>
          </cell>
          <cell r="H60">
            <v>0.23</v>
          </cell>
          <cell r="I60">
            <v>0.23</v>
          </cell>
          <cell r="J60">
            <v>0.14000000000000001</v>
          </cell>
          <cell r="K60">
            <v>0.13</v>
          </cell>
          <cell r="L60">
            <v>0.13</v>
          </cell>
          <cell r="M60">
            <v>0.17</v>
          </cell>
          <cell r="N60">
            <v>0.08</v>
          </cell>
          <cell r="O60">
            <v>7.0000000000000007E-2</v>
          </cell>
          <cell r="P60">
            <v>7.0000000000000007E-2</v>
          </cell>
        </row>
        <row r="61">
          <cell r="A61" t="str">
            <v>DENM_IN_OC</v>
          </cell>
          <cell r="B61" t="str">
            <v>DENM</v>
          </cell>
          <cell r="C61" t="str">
            <v>WHOL</v>
          </cell>
          <cell r="D61" t="str">
            <v>IN_OC</v>
          </cell>
          <cell r="E61">
            <v>0.2</v>
          </cell>
          <cell r="F61">
            <v>0.2</v>
          </cell>
          <cell r="G61">
            <v>0.23</v>
          </cell>
          <cell r="H61">
            <v>0.23</v>
          </cell>
          <cell r="I61">
            <v>0.23</v>
          </cell>
          <cell r="J61">
            <v>0.03</v>
          </cell>
          <cell r="K61">
            <v>0.13</v>
          </cell>
          <cell r="L61">
            <v>0.13</v>
          </cell>
          <cell r="M61">
            <v>0.17</v>
          </cell>
          <cell r="N61">
            <v>0.08</v>
          </cell>
          <cell r="O61">
            <v>7.0000000000000007E-2</v>
          </cell>
          <cell r="P61">
            <v>7.0000000000000007E-2</v>
          </cell>
        </row>
        <row r="62">
          <cell r="A62" t="str">
            <v>FINL_CON_COMB</v>
          </cell>
          <cell r="B62" t="str">
            <v>FINL</v>
          </cell>
          <cell r="C62" t="str">
            <v>WHOL</v>
          </cell>
          <cell r="D62" t="str">
            <v>CON_COMB</v>
          </cell>
          <cell r="E62">
            <v>0.2</v>
          </cell>
          <cell r="F62">
            <v>0.2</v>
          </cell>
          <cell r="G62">
            <v>0.23</v>
          </cell>
          <cell r="H62">
            <v>0.23</v>
          </cell>
          <cell r="I62">
            <v>0.23</v>
          </cell>
          <cell r="J62">
            <v>0.14000000000000001</v>
          </cell>
          <cell r="K62">
            <v>0.13</v>
          </cell>
          <cell r="L62">
            <v>0.13</v>
          </cell>
          <cell r="M62">
            <v>0.17</v>
          </cell>
          <cell r="N62">
            <v>0.08</v>
          </cell>
          <cell r="O62">
            <v>7.0000000000000007E-2</v>
          </cell>
          <cell r="P62">
            <v>7.0000000000000007E-2</v>
          </cell>
        </row>
        <row r="63">
          <cell r="A63" t="str">
            <v>FINL_PP_EX_WB</v>
          </cell>
          <cell r="B63" t="str">
            <v>FINL</v>
          </cell>
          <cell r="C63" t="str">
            <v>WHOL</v>
          </cell>
          <cell r="D63" t="str">
            <v>PP_EX_WB</v>
          </cell>
          <cell r="E63">
            <v>-1</v>
          </cell>
          <cell r="F63">
            <v>-1</v>
          </cell>
          <cell r="G63">
            <v>0.42</v>
          </cell>
          <cell r="H63">
            <v>0.42</v>
          </cell>
          <cell r="I63">
            <v>0.42</v>
          </cell>
          <cell r="J63">
            <v>-1</v>
          </cell>
          <cell r="K63">
            <v>-1</v>
          </cell>
          <cell r="L63">
            <v>-1</v>
          </cell>
          <cell r="M63">
            <v>-1</v>
          </cell>
          <cell r="N63">
            <v>-1</v>
          </cell>
          <cell r="O63">
            <v>-1</v>
          </cell>
          <cell r="P63">
            <v>-1</v>
          </cell>
        </row>
        <row r="64">
          <cell r="A64" t="str">
            <v>FINL_PP_EX_OTH</v>
          </cell>
          <cell r="B64" t="str">
            <v>FINL</v>
          </cell>
          <cell r="C64" t="str">
            <v>WHOL</v>
          </cell>
          <cell r="D64" t="str">
            <v>PP_EX_OTH</v>
          </cell>
          <cell r="E64">
            <v>0.25</v>
          </cell>
          <cell r="F64">
            <v>0.25</v>
          </cell>
          <cell r="G64">
            <v>0.28999999999999998</v>
          </cell>
          <cell r="H64">
            <v>0.28999999999999998</v>
          </cell>
          <cell r="I64">
            <v>0.28999999999999998</v>
          </cell>
          <cell r="J64">
            <v>0.14000000000000001</v>
          </cell>
          <cell r="K64">
            <v>0.13</v>
          </cell>
          <cell r="L64">
            <v>0.13</v>
          </cell>
          <cell r="M64">
            <v>0.2</v>
          </cell>
          <cell r="N64">
            <v>0.08</v>
          </cell>
          <cell r="O64">
            <v>7.0000000000000007E-2</v>
          </cell>
          <cell r="P64">
            <v>0.15</v>
          </cell>
        </row>
        <row r="65">
          <cell r="A65" t="str">
            <v>FINL_PP_NEW</v>
          </cell>
          <cell r="B65" t="str">
            <v>FINL</v>
          </cell>
          <cell r="C65" t="str">
            <v>WHOL</v>
          </cell>
          <cell r="D65" t="str">
            <v>PP_NEW</v>
          </cell>
          <cell r="E65">
            <v>0.1</v>
          </cell>
          <cell r="F65">
            <v>0.1</v>
          </cell>
          <cell r="G65">
            <v>0.15</v>
          </cell>
          <cell r="H65">
            <v>0.15</v>
          </cell>
          <cell r="I65">
            <v>0.15</v>
          </cell>
          <cell r="J65">
            <v>7.0000000000000007E-2</v>
          </cell>
          <cell r="K65">
            <v>7.0000000000000007E-2</v>
          </cell>
          <cell r="L65">
            <v>7.0000000000000007E-2</v>
          </cell>
          <cell r="M65">
            <v>0.1</v>
          </cell>
          <cell r="N65">
            <v>0.05</v>
          </cell>
          <cell r="O65">
            <v>7.0000000000000007E-2</v>
          </cell>
          <cell r="P65">
            <v>0.05</v>
          </cell>
        </row>
        <row r="66">
          <cell r="A66" t="str">
            <v>FINL_DOM</v>
          </cell>
          <cell r="B66" t="str">
            <v>FINL</v>
          </cell>
          <cell r="C66" t="str">
            <v>WHOL</v>
          </cell>
          <cell r="D66" t="str">
            <v>DOM</v>
          </cell>
          <cell r="E66">
            <v>7.0000000000000007E-2</v>
          </cell>
          <cell r="F66">
            <v>7.0000000000000007E-2</v>
          </cell>
          <cell r="G66">
            <v>0.08</v>
          </cell>
          <cell r="H66">
            <v>0.08</v>
          </cell>
          <cell r="I66">
            <v>0.08</v>
          </cell>
          <cell r="J66">
            <v>7.0000000000000007E-2</v>
          </cell>
          <cell r="K66">
            <v>0.05</v>
          </cell>
          <cell r="L66">
            <v>0.05</v>
          </cell>
          <cell r="M66">
            <v>0.16</v>
          </cell>
          <cell r="N66">
            <v>0.06</v>
          </cell>
          <cell r="O66">
            <v>0.06</v>
          </cell>
          <cell r="P66">
            <v>0.05</v>
          </cell>
        </row>
        <row r="67">
          <cell r="A67" t="str">
            <v>FINL_TRA_RD_LD2</v>
          </cell>
          <cell r="B67" t="str">
            <v>FINL</v>
          </cell>
          <cell r="C67" t="str">
            <v>WHOL</v>
          </cell>
          <cell r="D67" t="str">
            <v>TRA_RD_LD2</v>
          </cell>
          <cell r="E67">
            <v>-1</v>
          </cell>
          <cell r="F67">
            <v>-1</v>
          </cell>
          <cell r="G67">
            <v>-1</v>
          </cell>
          <cell r="H67">
            <v>-1</v>
          </cell>
          <cell r="I67">
            <v>-1</v>
          </cell>
          <cell r="J67">
            <v>-1</v>
          </cell>
          <cell r="K67">
            <v>-1</v>
          </cell>
          <cell r="L67">
            <v>-1</v>
          </cell>
          <cell r="M67">
            <v>-1</v>
          </cell>
          <cell r="N67">
            <v>-1</v>
          </cell>
          <cell r="O67">
            <v>0.2</v>
          </cell>
          <cell r="P67">
            <v>-1</v>
          </cell>
        </row>
        <row r="68">
          <cell r="A68" t="str">
            <v>FINL_TRA_RD_LD4</v>
          </cell>
          <cell r="B68" t="str">
            <v>FINL</v>
          </cell>
          <cell r="C68" t="str">
            <v>WHOL</v>
          </cell>
          <cell r="D68" t="str">
            <v>TRA_RD_LD4</v>
          </cell>
          <cell r="E68">
            <v>-1</v>
          </cell>
          <cell r="F68">
            <v>-1</v>
          </cell>
          <cell r="G68">
            <v>-1</v>
          </cell>
          <cell r="H68">
            <v>-1</v>
          </cell>
          <cell r="I68">
            <v>-1</v>
          </cell>
          <cell r="J68">
            <v>-1</v>
          </cell>
          <cell r="K68">
            <v>-1</v>
          </cell>
          <cell r="L68">
            <v>-1</v>
          </cell>
          <cell r="M68">
            <v>-1</v>
          </cell>
          <cell r="N68">
            <v>0.35</v>
          </cell>
          <cell r="O68">
            <v>0.9</v>
          </cell>
          <cell r="P68">
            <v>0.65</v>
          </cell>
        </row>
        <row r="69">
          <cell r="A69" t="str">
            <v>FINL_TRA_RD_HD</v>
          </cell>
          <cell r="B69" t="str">
            <v>FINL</v>
          </cell>
          <cell r="C69" t="str">
            <v>WHOL</v>
          </cell>
          <cell r="D69" t="str">
            <v>TRA_RD_HD</v>
          </cell>
          <cell r="E69">
            <v>-1</v>
          </cell>
          <cell r="F69">
            <v>-1</v>
          </cell>
          <cell r="G69">
            <v>-1</v>
          </cell>
          <cell r="H69">
            <v>-1</v>
          </cell>
          <cell r="I69">
            <v>-1</v>
          </cell>
          <cell r="J69">
            <v>-1</v>
          </cell>
          <cell r="K69">
            <v>-1</v>
          </cell>
          <cell r="L69">
            <v>-1</v>
          </cell>
          <cell r="M69">
            <v>-1</v>
          </cell>
          <cell r="N69">
            <v>1.03</v>
          </cell>
          <cell r="O69">
            <v>0.86</v>
          </cell>
          <cell r="P69">
            <v>0.65</v>
          </cell>
        </row>
        <row r="70">
          <cell r="A70" t="str">
            <v>FINL_TRA_OT</v>
          </cell>
          <cell r="B70" t="str">
            <v>FINL</v>
          </cell>
          <cell r="C70" t="str">
            <v>WHOL</v>
          </cell>
          <cell r="D70" t="str">
            <v>TRA_OT</v>
          </cell>
          <cell r="E70">
            <v>0.08</v>
          </cell>
          <cell r="F70">
            <v>0.08</v>
          </cell>
          <cell r="G70">
            <v>0.08</v>
          </cell>
          <cell r="H70">
            <v>0.08</v>
          </cell>
          <cell r="I70">
            <v>0.08</v>
          </cell>
          <cell r="J70">
            <v>7.0000000000000007E-2</v>
          </cell>
          <cell r="K70">
            <v>0.05</v>
          </cell>
          <cell r="L70">
            <v>0.05</v>
          </cell>
          <cell r="M70">
            <v>0.16</v>
          </cell>
          <cell r="N70">
            <v>1.4</v>
          </cell>
          <cell r="O70">
            <v>0.86</v>
          </cell>
          <cell r="P70">
            <v>0.05</v>
          </cell>
        </row>
        <row r="71">
          <cell r="A71" t="str">
            <v>FINL_TRA_OT_LD2</v>
          </cell>
          <cell r="B71" t="str">
            <v>FINL</v>
          </cell>
          <cell r="C71" t="str">
            <v>WHOL</v>
          </cell>
          <cell r="D71" t="str">
            <v>TRA_OT_LD2</v>
          </cell>
          <cell r="E71">
            <v>-1</v>
          </cell>
          <cell r="F71">
            <v>-1</v>
          </cell>
          <cell r="G71">
            <v>-1</v>
          </cell>
          <cell r="H71">
            <v>-1</v>
          </cell>
          <cell r="I71">
            <v>-1</v>
          </cell>
          <cell r="J71">
            <v>-1</v>
          </cell>
          <cell r="K71">
            <v>-1</v>
          </cell>
          <cell r="L71">
            <v>-1</v>
          </cell>
          <cell r="M71">
            <v>-1</v>
          </cell>
          <cell r="N71">
            <v>-1</v>
          </cell>
          <cell r="O71">
            <v>0.2</v>
          </cell>
          <cell r="P71">
            <v>-1</v>
          </cell>
        </row>
        <row r="72">
          <cell r="A72" t="str">
            <v>FINL_TRA_OT_LB</v>
          </cell>
          <cell r="B72" t="str">
            <v>FINL</v>
          </cell>
          <cell r="C72" t="str">
            <v>WHOL</v>
          </cell>
          <cell r="D72" t="str">
            <v>TRA_OT_LB</v>
          </cell>
          <cell r="E72">
            <v>0.08</v>
          </cell>
          <cell r="F72">
            <v>0.08</v>
          </cell>
          <cell r="G72">
            <v>0.08</v>
          </cell>
          <cell r="H72">
            <v>0.08</v>
          </cell>
          <cell r="I72">
            <v>0.08</v>
          </cell>
          <cell r="J72">
            <v>7.0000000000000007E-2</v>
          </cell>
          <cell r="K72">
            <v>0.05</v>
          </cell>
          <cell r="L72">
            <v>0.05</v>
          </cell>
          <cell r="M72">
            <v>0.16</v>
          </cell>
          <cell r="N72">
            <v>1.4</v>
          </cell>
          <cell r="O72">
            <v>0.86</v>
          </cell>
          <cell r="P72">
            <v>0.05</v>
          </cell>
        </row>
        <row r="73">
          <cell r="A73" t="str">
            <v>FINL_TRA_OTS_M</v>
          </cell>
          <cell r="B73" t="str">
            <v>FINL</v>
          </cell>
          <cell r="C73" t="str">
            <v>WHOL</v>
          </cell>
          <cell r="D73" t="str">
            <v>TRA_OTS_M</v>
          </cell>
          <cell r="E73">
            <v>-1</v>
          </cell>
          <cell r="F73">
            <v>-1</v>
          </cell>
          <cell r="G73">
            <v>-1</v>
          </cell>
          <cell r="H73">
            <v>-1</v>
          </cell>
          <cell r="I73">
            <v>-1</v>
          </cell>
          <cell r="J73">
            <v>-1</v>
          </cell>
          <cell r="K73">
            <v>-1</v>
          </cell>
          <cell r="L73">
            <v>-1</v>
          </cell>
          <cell r="M73">
            <v>-1</v>
          </cell>
          <cell r="N73">
            <v>1.4</v>
          </cell>
          <cell r="O73">
            <v>-1</v>
          </cell>
          <cell r="P73">
            <v>-1</v>
          </cell>
        </row>
        <row r="74">
          <cell r="A74" t="str">
            <v>FINL_TRA_OTS_L</v>
          </cell>
          <cell r="B74" t="str">
            <v>FINL</v>
          </cell>
          <cell r="C74" t="str">
            <v>WHOL</v>
          </cell>
          <cell r="D74" t="str">
            <v>TRA_OTS_L</v>
          </cell>
          <cell r="E74">
            <v>-1</v>
          </cell>
          <cell r="F74">
            <v>-1</v>
          </cell>
          <cell r="G74">
            <v>-1</v>
          </cell>
          <cell r="H74">
            <v>-1</v>
          </cell>
          <cell r="I74">
            <v>-1</v>
          </cell>
          <cell r="J74">
            <v>-1</v>
          </cell>
          <cell r="K74">
            <v>-1</v>
          </cell>
          <cell r="L74">
            <v>-1</v>
          </cell>
          <cell r="M74">
            <v>1.4</v>
          </cell>
          <cell r="N74">
            <v>1.4</v>
          </cell>
          <cell r="O74">
            <v>-1</v>
          </cell>
          <cell r="P74">
            <v>-1</v>
          </cell>
        </row>
        <row r="75">
          <cell r="A75" t="str">
            <v>FINL_IN_BO</v>
          </cell>
          <cell r="B75" t="str">
            <v>FINL</v>
          </cell>
          <cell r="C75" t="str">
            <v>WHOL</v>
          </cell>
          <cell r="D75" t="str">
            <v>IN_BO</v>
          </cell>
          <cell r="E75">
            <v>0.19</v>
          </cell>
          <cell r="F75">
            <v>0.19</v>
          </cell>
          <cell r="G75">
            <v>0.22</v>
          </cell>
          <cell r="H75">
            <v>0.22</v>
          </cell>
          <cell r="I75">
            <v>0.22</v>
          </cell>
          <cell r="J75">
            <v>0.14000000000000001</v>
          </cell>
          <cell r="K75">
            <v>0.13</v>
          </cell>
          <cell r="L75">
            <v>0.13</v>
          </cell>
          <cell r="M75">
            <v>0.17</v>
          </cell>
          <cell r="N75">
            <v>0.08</v>
          </cell>
          <cell r="O75">
            <v>7.0000000000000007E-2</v>
          </cell>
          <cell r="P75">
            <v>7.0000000000000007E-2</v>
          </cell>
        </row>
        <row r="76">
          <cell r="A76" t="str">
            <v>FINL_IN_OC</v>
          </cell>
          <cell r="B76" t="str">
            <v>FINL</v>
          </cell>
          <cell r="C76" t="str">
            <v>WHOL</v>
          </cell>
          <cell r="D76" t="str">
            <v>IN_OC</v>
          </cell>
          <cell r="E76">
            <v>0.19</v>
          </cell>
          <cell r="F76">
            <v>0.19</v>
          </cell>
          <cell r="G76">
            <v>0.22</v>
          </cell>
          <cell r="H76">
            <v>0.22</v>
          </cell>
          <cell r="I76">
            <v>0.22</v>
          </cell>
          <cell r="J76">
            <v>0.03</v>
          </cell>
          <cell r="K76">
            <v>0.13</v>
          </cell>
          <cell r="L76">
            <v>0.13</v>
          </cell>
          <cell r="M76">
            <v>0.17</v>
          </cell>
          <cell r="N76">
            <v>0.08</v>
          </cell>
          <cell r="O76">
            <v>7.0000000000000007E-2</v>
          </cell>
          <cell r="P76">
            <v>7.0000000000000007E-2</v>
          </cell>
        </row>
        <row r="77">
          <cell r="A77" t="str">
            <v>FRAN_CON_COMB</v>
          </cell>
          <cell r="B77" t="str">
            <v>FRAN</v>
          </cell>
          <cell r="C77" t="str">
            <v>WHOL</v>
          </cell>
          <cell r="D77" t="str">
            <v>CON_COMB</v>
          </cell>
          <cell r="E77">
            <v>0.2</v>
          </cell>
          <cell r="F77">
            <v>0.2</v>
          </cell>
          <cell r="G77">
            <v>0.23</v>
          </cell>
          <cell r="H77">
            <v>0.23</v>
          </cell>
          <cell r="I77">
            <v>0.23</v>
          </cell>
          <cell r="J77">
            <v>0.14000000000000001</v>
          </cell>
          <cell r="K77">
            <v>0.13</v>
          </cell>
          <cell r="L77">
            <v>0.13</v>
          </cell>
          <cell r="M77">
            <v>0.17</v>
          </cell>
          <cell r="N77">
            <v>0.08</v>
          </cell>
          <cell r="O77">
            <v>7.0000000000000007E-2</v>
          </cell>
          <cell r="P77">
            <v>7.0000000000000007E-2</v>
          </cell>
        </row>
        <row r="78">
          <cell r="A78" t="str">
            <v>FRAN_PP_EX_WB</v>
          </cell>
          <cell r="B78" t="str">
            <v>FRAN</v>
          </cell>
          <cell r="C78" t="str">
            <v>WHOL</v>
          </cell>
          <cell r="D78" t="str">
            <v>PP_EX_WB</v>
          </cell>
          <cell r="E78">
            <v>-1</v>
          </cell>
          <cell r="F78">
            <v>-1</v>
          </cell>
          <cell r="G78">
            <v>0.42</v>
          </cell>
          <cell r="H78">
            <v>0.42</v>
          </cell>
          <cell r="I78">
            <v>0.42</v>
          </cell>
          <cell r="J78">
            <v>-1</v>
          </cell>
          <cell r="K78">
            <v>-1</v>
          </cell>
          <cell r="L78">
            <v>-1</v>
          </cell>
          <cell r="M78">
            <v>-1</v>
          </cell>
          <cell r="N78">
            <v>-1</v>
          </cell>
          <cell r="O78">
            <v>-1</v>
          </cell>
          <cell r="P78">
            <v>-1</v>
          </cell>
        </row>
        <row r="79">
          <cell r="A79" t="str">
            <v>FRAN_PP_EX_OTH</v>
          </cell>
          <cell r="B79" t="str">
            <v>FRAN</v>
          </cell>
          <cell r="C79" t="str">
            <v>WHOL</v>
          </cell>
          <cell r="D79" t="str">
            <v>PP_EX_OTH</v>
          </cell>
          <cell r="E79">
            <v>0.25</v>
          </cell>
          <cell r="F79">
            <v>0.25</v>
          </cell>
          <cell r="G79">
            <v>0.26</v>
          </cell>
          <cell r="H79">
            <v>0.26</v>
          </cell>
          <cell r="I79">
            <v>0.26</v>
          </cell>
          <cell r="J79">
            <v>0.14000000000000001</v>
          </cell>
          <cell r="K79">
            <v>0.13</v>
          </cell>
          <cell r="L79">
            <v>0.13</v>
          </cell>
          <cell r="M79">
            <v>0.23</v>
          </cell>
          <cell r="N79">
            <v>0.08</v>
          </cell>
          <cell r="O79">
            <v>7.0000000000000007E-2</v>
          </cell>
          <cell r="P79">
            <v>0.08</v>
          </cell>
        </row>
        <row r="80">
          <cell r="A80" t="str">
            <v>FRAN_PP_NEW</v>
          </cell>
          <cell r="B80" t="str">
            <v>FRAN</v>
          </cell>
          <cell r="C80" t="str">
            <v>WHOL</v>
          </cell>
          <cell r="D80" t="str">
            <v>PP_NEW</v>
          </cell>
          <cell r="E80">
            <v>0.1</v>
          </cell>
          <cell r="F80">
            <v>0.1</v>
          </cell>
          <cell r="G80">
            <v>0.15</v>
          </cell>
          <cell r="H80">
            <v>0.15</v>
          </cell>
          <cell r="I80">
            <v>0.15</v>
          </cell>
          <cell r="J80">
            <v>7.0000000000000007E-2</v>
          </cell>
          <cell r="K80">
            <v>7.0000000000000007E-2</v>
          </cell>
          <cell r="L80">
            <v>7.0000000000000007E-2</v>
          </cell>
          <cell r="M80">
            <v>0.1</v>
          </cell>
          <cell r="N80">
            <v>0.05</v>
          </cell>
          <cell r="O80">
            <v>0.06</v>
          </cell>
          <cell r="P80">
            <v>0.05</v>
          </cell>
        </row>
        <row r="81">
          <cell r="A81" t="str">
            <v>FRAN_DOM</v>
          </cell>
          <cell r="B81" t="str">
            <v>FRAN</v>
          </cell>
          <cell r="C81" t="str">
            <v>WHOL</v>
          </cell>
          <cell r="D81" t="str">
            <v>DOM</v>
          </cell>
          <cell r="E81">
            <v>7.0000000000000007E-2</v>
          </cell>
          <cell r="F81">
            <v>7.0000000000000007E-2</v>
          </cell>
          <cell r="G81">
            <v>0.09</v>
          </cell>
          <cell r="H81">
            <v>0.09</v>
          </cell>
          <cell r="I81">
            <v>0.09</v>
          </cell>
          <cell r="J81">
            <v>7.0000000000000007E-2</v>
          </cell>
          <cell r="K81">
            <v>0.05</v>
          </cell>
          <cell r="L81">
            <v>0.05</v>
          </cell>
          <cell r="M81">
            <v>0.17</v>
          </cell>
          <cell r="N81">
            <v>7.0000000000000007E-2</v>
          </cell>
          <cell r="O81">
            <v>0.06</v>
          </cell>
          <cell r="P81">
            <v>0.05</v>
          </cell>
        </row>
        <row r="82">
          <cell r="A82" t="str">
            <v>FRAN_TRA_RD_LD2</v>
          </cell>
          <cell r="B82" t="str">
            <v>FRAN</v>
          </cell>
          <cell r="C82" t="str">
            <v>WHOL</v>
          </cell>
          <cell r="D82" t="str">
            <v>TRA_RD_LD2</v>
          </cell>
          <cell r="E82">
            <v>-1</v>
          </cell>
          <cell r="F82">
            <v>-1</v>
          </cell>
          <cell r="G82">
            <v>-1</v>
          </cell>
          <cell r="H82">
            <v>-1</v>
          </cell>
          <cell r="I82">
            <v>-1</v>
          </cell>
          <cell r="J82">
            <v>-1</v>
          </cell>
          <cell r="K82">
            <v>-1</v>
          </cell>
          <cell r="L82">
            <v>-1</v>
          </cell>
          <cell r="M82">
            <v>-1</v>
          </cell>
          <cell r="N82">
            <v>-1</v>
          </cell>
          <cell r="O82">
            <v>0.2</v>
          </cell>
          <cell r="P82">
            <v>-1</v>
          </cell>
        </row>
        <row r="83">
          <cell r="A83" t="str">
            <v>FRAN_TRA_RD_LD4</v>
          </cell>
          <cell r="B83" t="str">
            <v>FRAN</v>
          </cell>
          <cell r="C83" t="str">
            <v>WHOL</v>
          </cell>
          <cell r="D83" t="str">
            <v>TRA_RD_LD4</v>
          </cell>
          <cell r="E83">
            <v>-1</v>
          </cell>
          <cell r="F83">
            <v>-1</v>
          </cell>
          <cell r="G83">
            <v>-1</v>
          </cell>
          <cell r="H83">
            <v>-1</v>
          </cell>
          <cell r="I83">
            <v>-1</v>
          </cell>
          <cell r="J83">
            <v>-1</v>
          </cell>
          <cell r="K83">
            <v>-1</v>
          </cell>
          <cell r="L83">
            <v>-1</v>
          </cell>
          <cell r="M83">
            <v>-1</v>
          </cell>
          <cell r="N83">
            <v>0.27</v>
          </cell>
          <cell r="O83">
            <v>0.79</v>
          </cell>
          <cell r="P83">
            <v>0.65</v>
          </cell>
        </row>
        <row r="84">
          <cell r="A84" t="str">
            <v>FRAN_TRA_RD_HD</v>
          </cell>
          <cell r="B84" t="str">
            <v>FRAN</v>
          </cell>
          <cell r="C84" t="str">
            <v>WHOL</v>
          </cell>
          <cell r="D84" t="str">
            <v>TRA_RD_HD</v>
          </cell>
          <cell r="E84">
            <v>-1</v>
          </cell>
          <cell r="F84">
            <v>-1</v>
          </cell>
          <cell r="G84">
            <v>-1</v>
          </cell>
          <cell r="H84">
            <v>-1</v>
          </cell>
          <cell r="I84">
            <v>-1</v>
          </cell>
          <cell r="J84">
            <v>-1</v>
          </cell>
          <cell r="K84">
            <v>-1</v>
          </cell>
          <cell r="L84">
            <v>-1</v>
          </cell>
          <cell r="M84">
            <v>-1</v>
          </cell>
          <cell r="N84">
            <v>1.1599999999999999</v>
          </cell>
          <cell r="O84">
            <v>0.79</v>
          </cell>
          <cell r="P84">
            <v>0.65</v>
          </cell>
        </row>
        <row r="85">
          <cell r="A85" t="str">
            <v>FRAN_TRA_OT</v>
          </cell>
          <cell r="B85" t="str">
            <v>FRAN</v>
          </cell>
          <cell r="C85" t="str">
            <v>WHOL</v>
          </cell>
          <cell r="D85" t="str">
            <v>TRA_OT</v>
          </cell>
          <cell r="E85">
            <v>0.08</v>
          </cell>
          <cell r="F85">
            <v>0.08</v>
          </cell>
          <cell r="G85">
            <v>0.08</v>
          </cell>
          <cell r="H85">
            <v>0.08</v>
          </cell>
          <cell r="I85">
            <v>0.08</v>
          </cell>
          <cell r="J85">
            <v>7.0000000000000007E-2</v>
          </cell>
          <cell r="K85">
            <v>0.05</v>
          </cell>
          <cell r="L85">
            <v>0.05</v>
          </cell>
          <cell r="M85">
            <v>0.16</v>
          </cell>
          <cell r="N85">
            <v>1.6</v>
          </cell>
          <cell r="O85">
            <v>0.85</v>
          </cell>
          <cell r="P85">
            <v>0.05</v>
          </cell>
        </row>
        <row r="86">
          <cell r="A86" t="str">
            <v>FRAN_TRA_OT_LD2</v>
          </cell>
          <cell r="B86" t="str">
            <v>FRAN</v>
          </cell>
          <cell r="C86" t="str">
            <v>WHOL</v>
          </cell>
          <cell r="D86" t="str">
            <v>TRA_OT_LD2</v>
          </cell>
          <cell r="E86">
            <v>-1</v>
          </cell>
          <cell r="F86">
            <v>-1</v>
          </cell>
          <cell r="G86">
            <v>-1</v>
          </cell>
          <cell r="H86">
            <v>-1</v>
          </cell>
          <cell r="I86">
            <v>-1</v>
          </cell>
          <cell r="J86">
            <v>-1</v>
          </cell>
          <cell r="K86">
            <v>-1</v>
          </cell>
          <cell r="L86">
            <v>-1</v>
          </cell>
          <cell r="M86">
            <v>-1</v>
          </cell>
          <cell r="N86">
            <v>-1</v>
          </cell>
          <cell r="O86">
            <v>0.2</v>
          </cell>
          <cell r="P86">
            <v>-1</v>
          </cell>
        </row>
        <row r="87">
          <cell r="A87" t="str">
            <v>FRAN_TRA_OT_LB</v>
          </cell>
          <cell r="B87" t="str">
            <v>FRAN</v>
          </cell>
          <cell r="C87" t="str">
            <v>WHOL</v>
          </cell>
          <cell r="D87" t="str">
            <v>TRA_OT_LB</v>
          </cell>
          <cell r="E87">
            <v>0.08</v>
          </cell>
          <cell r="F87">
            <v>0.08</v>
          </cell>
          <cell r="G87">
            <v>0.08</v>
          </cell>
          <cell r="H87">
            <v>0.08</v>
          </cell>
          <cell r="I87">
            <v>0.08</v>
          </cell>
          <cell r="J87">
            <v>7.0000000000000007E-2</v>
          </cell>
          <cell r="K87">
            <v>0.05</v>
          </cell>
          <cell r="L87">
            <v>0.05</v>
          </cell>
          <cell r="M87">
            <v>0.16</v>
          </cell>
          <cell r="N87">
            <v>1.6</v>
          </cell>
          <cell r="O87">
            <v>0.85</v>
          </cell>
          <cell r="P87">
            <v>0.05</v>
          </cell>
        </row>
        <row r="88">
          <cell r="A88" t="str">
            <v>FRAN_TRA_OTS_M</v>
          </cell>
          <cell r="B88" t="str">
            <v>FRAN</v>
          </cell>
          <cell r="C88" t="str">
            <v>WHOL</v>
          </cell>
          <cell r="D88" t="str">
            <v>TRA_OTS_M</v>
          </cell>
          <cell r="E88">
            <v>-1</v>
          </cell>
          <cell r="F88">
            <v>-1</v>
          </cell>
          <cell r="G88">
            <v>-1</v>
          </cell>
          <cell r="H88">
            <v>-1</v>
          </cell>
          <cell r="I88">
            <v>-1</v>
          </cell>
          <cell r="J88">
            <v>-1</v>
          </cell>
          <cell r="K88">
            <v>-1</v>
          </cell>
          <cell r="L88">
            <v>-1</v>
          </cell>
          <cell r="M88">
            <v>-1</v>
          </cell>
          <cell r="N88">
            <v>1.48</v>
          </cell>
          <cell r="O88">
            <v>-1</v>
          </cell>
          <cell r="P88">
            <v>-1</v>
          </cell>
        </row>
        <row r="89">
          <cell r="A89" t="str">
            <v>FRAN_TRA_OTS_L</v>
          </cell>
          <cell r="B89" t="str">
            <v>FRAN</v>
          </cell>
          <cell r="C89" t="str">
            <v>WHOL</v>
          </cell>
          <cell r="D89" t="str">
            <v>TRA_OTS_L</v>
          </cell>
          <cell r="E89">
            <v>-1</v>
          </cell>
          <cell r="F89">
            <v>-1</v>
          </cell>
          <cell r="G89">
            <v>-1</v>
          </cell>
          <cell r="H89">
            <v>-1</v>
          </cell>
          <cell r="I89">
            <v>-1</v>
          </cell>
          <cell r="J89">
            <v>-1</v>
          </cell>
          <cell r="K89">
            <v>-1</v>
          </cell>
          <cell r="L89">
            <v>-1</v>
          </cell>
          <cell r="M89">
            <v>1.4</v>
          </cell>
          <cell r="N89">
            <v>1.48</v>
          </cell>
          <cell r="O89">
            <v>-1</v>
          </cell>
          <cell r="P89">
            <v>-1</v>
          </cell>
        </row>
        <row r="90">
          <cell r="A90" t="str">
            <v>FRAN_IN_BO</v>
          </cell>
          <cell r="B90" t="str">
            <v>FRAN</v>
          </cell>
          <cell r="C90" t="str">
            <v>WHOL</v>
          </cell>
          <cell r="D90" t="str">
            <v>IN_BO</v>
          </cell>
          <cell r="E90">
            <v>0.17</v>
          </cell>
          <cell r="F90">
            <v>0.17</v>
          </cell>
          <cell r="G90">
            <v>0.19</v>
          </cell>
          <cell r="H90">
            <v>0.19</v>
          </cell>
          <cell r="I90">
            <v>0.19</v>
          </cell>
          <cell r="J90">
            <v>0.14000000000000001</v>
          </cell>
          <cell r="K90">
            <v>0.19</v>
          </cell>
          <cell r="L90">
            <v>0.19</v>
          </cell>
          <cell r="M90">
            <v>0.17</v>
          </cell>
          <cell r="N90">
            <v>0.1</v>
          </cell>
          <cell r="O90">
            <v>7.0000000000000007E-2</v>
          </cell>
          <cell r="P90">
            <v>7.0000000000000007E-2</v>
          </cell>
        </row>
        <row r="91">
          <cell r="A91" t="str">
            <v>FRAN_IN_OC</v>
          </cell>
          <cell r="B91" t="str">
            <v>FRAN</v>
          </cell>
          <cell r="C91" t="str">
            <v>WHOL</v>
          </cell>
          <cell r="D91" t="str">
            <v>IN_OC</v>
          </cell>
          <cell r="E91">
            <v>0.2</v>
          </cell>
          <cell r="F91">
            <v>0.2</v>
          </cell>
          <cell r="G91">
            <v>0.23</v>
          </cell>
          <cell r="H91">
            <v>0.23</v>
          </cell>
          <cell r="I91">
            <v>0.23</v>
          </cell>
          <cell r="J91">
            <v>0.03</v>
          </cell>
          <cell r="K91">
            <v>0.19</v>
          </cell>
          <cell r="L91">
            <v>0.19</v>
          </cell>
          <cell r="M91">
            <v>0.17</v>
          </cell>
          <cell r="N91">
            <v>0.1</v>
          </cell>
          <cell r="O91">
            <v>7.0000000000000007E-2</v>
          </cell>
          <cell r="P91">
            <v>7.0000000000000007E-2</v>
          </cell>
        </row>
        <row r="92">
          <cell r="A92" t="str">
            <v>GERM_CON_COMB</v>
          </cell>
          <cell r="B92" t="str">
            <v>GERM</v>
          </cell>
          <cell r="C92" t="str">
            <v>OLDL</v>
          </cell>
          <cell r="D92" t="str">
            <v>CON_COMB</v>
          </cell>
          <cell r="E92">
            <v>0.2</v>
          </cell>
          <cell r="F92">
            <v>0.2</v>
          </cell>
          <cell r="G92">
            <v>0.23</v>
          </cell>
          <cell r="H92">
            <v>0.23</v>
          </cell>
          <cell r="I92">
            <v>0.23</v>
          </cell>
          <cell r="J92">
            <v>0.14000000000000001</v>
          </cell>
          <cell r="K92">
            <v>0.13</v>
          </cell>
          <cell r="L92">
            <v>0.13</v>
          </cell>
          <cell r="M92">
            <v>0.17</v>
          </cell>
          <cell r="N92">
            <v>0.08</v>
          </cell>
          <cell r="O92">
            <v>7.0000000000000007E-2</v>
          </cell>
          <cell r="P92">
            <v>7.0000000000000007E-2</v>
          </cell>
        </row>
        <row r="93">
          <cell r="A93" t="str">
            <v>GERM_PP_EX_WB</v>
          </cell>
          <cell r="B93" t="str">
            <v>GERM</v>
          </cell>
          <cell r="C93" t="str">
            <v>OLDL</v>
          </cell>
          <cell r="D93" t="str">
            <v>PP_EX_WB</v>
          </cell>
          <cell r="E93">
            <v>-1</v>
          </cell>
          <cell r="F93">
            <v>-1</v>
          </cell>
          <cell r="G93">
            <v>0.42</v>
          </cell>
          <cell r="H93">
            <v>0.42</v>
          </cell>
          <cell r="I93">
            <v>0.42</v>
          </cell>
          <cell r="J93">
            <v>-1</v>
          </cell>
          <cell r="K93">
            <v>-1</v>
          </cell>
          <cell r="L93">
            <v>-1</v>
          </cell>
          <cell r="M93">
            <v>-1</v>
          </cell>
          <cell r="N93">
            <v>-1</v>
          </cell>
          <cell r="O93">
            <v>-1</v>
          </cell>
          <cell r="P93">
            <v>-1</v>
          </cell>
        </row>
        <row r="94">
          <cell r="A94" t="str">
            <v>GERM_PP_EX_OTH</v>
          </cell>
          <cell r="B94" t="str">
            <v>GERM</v>
          </cell>
          <cell r="C94" t="str">
            <v>OLDL</v>
          </cell>
          <cell r="D94" t="str">
            <v>PP_EX_OTH</v>
          </cell>
          <cell r="E94">
            <v>0.27</v>
          </cell>
          <cell r="F94">
            <v>0.27</v>
          </cell>
          <cell r="G94">
            <v>0.31</v>
          </cell>
          <cell r="H94">
            <v>0.31</v>
          </cell>
          <cell r="I94">
            <v>0.31</v>
          </cell>
          <cell r="J94">
            <v>0.14000000000000001</v>
          </cell>
          <cell r="K94">
            <v>0.13</v>
          </cell>
          <cell r="L94">
            <v>0.13</v>
          </cell>
          <cell r="M94">
            <v>0.2</v>
          </cell>
          <cell r="N94">
            <v>0.08</v>
          </cell>
          <cell r="O94">
            <v>7.0000000000000007E-2</v>
          </cell>
          <cell r="P94">
            <v>0.15</v>
          </cell>
        </row>
        <row r="95">
          <cell r="A95" t="str">
            <v>GERM_PP_NEW</v>
          </cell>
          <cell r="B95" t="str">
            <v>GERM</v>
          </cell>
          <cell r="C95" t="str">
            <v>OLDL</v>
          </cell>
          <cell r="D95" t="str">
            <v>PP_NEW</v>
          </cell>
          <cell r="E95">
            <v>0.1</v>
          </cell>
          <cell r="F95">
            <v>0.1</v>
          </cell>
          <cell r="G95">
            <v>0.15</v>
          </cell>
          <cell r="H95">
            <v>0.15</v>
          </cell>
          <cell r="I95">
            <v>0.15</v>
          </cell>
          <cell r="J95">
            <v>7.0000000000000007E-2</v>
          </cell>
          <cell r="K95">
            <v>7.0000000000000007E-2</v>
          </cell>
          <cell r="L95">
            <v>7.0000000000000007E-2</v>
          </cell>
          <cell r="M95">
            <v>0.1</v>
          </cell>
          <cell r="N95">
            <v>0.05</v>
          </cell>
          <cell r="O95">
            <v>7.0000000000000007E-2</v>
          </cell>
          <cell r="P95">
            <v>0.05</v>
          </cell>
        </row>
        <row r="96">
          <cell r="A96" t="str">
            <v>GERM_DOM</v>
          </cell>
          <cell r="B96" t="str">
            <v>GERM</v>
          </cell>
          <cell r="C96" t="str">
            <v>OLDL</v>
          </cell>
          <cell r="D96" t="str">
            <v>DOM</v>
          </cell>
          <cell r="E96">
            <v>7.0000000000000007E-2</v>
          </cell>
          <cell r="F96">
            <v>7.0000000000000007E-2</v>
          </cell>
          <cell r="G96">
            <v>0.08</v>
          </cell>
          <cell r="H96">
            <v>0.08</v>
          </cell>
          <cell r="I96">
            <v>0.08</v>
          </cell>
          <cell r="J96">
            <v>7.0000000000000007E-2</v>
          </cell>
          <cell r="K96">
            <v>0.08</v>
          </cell>
          <cell r="L96">
            <v>0.05</v>
          </cell>
          <cell r="M96">
            <v>0.16</v>
          </cell>
          <cell r="N96">
            <v>0.06</v>
          </cell>
          <cell r="O96">
            <v>0.06</v>
          </cell>
          <cell r="P96">
            <v>0.05</v>
          </cell>
        </row>
        <row r="97">
          <cell r="A97" t="str">
            <v>GERM_TRA_RD_LD2</v>
          </cell>
          <cell r="B97" t="str">
            <v>GERM</v>
          </cell>
          <cell r="C97" t="str">
            <v>OLDL</v>
          </cell>
          <cell r="D97" t="str">
            <v>TRA_RD_LD2</v>
          </cell>
          <cell r="E97">
            <v>-1</v>
          </cell>
          <cell r="F97">
            <v>-1</v>
          </cell>
          <cell r="G97">
            <v>-1</v>
          </cell>
          <cell r="H97">
            <v>-1</v>
          </cell>
          <cell r="I97">
            <v>-1</v>
          </cell>
          <cell r="J97">
            <v>-1</v>
          </cell>
          <cell r="K97">
            <v>-1</v>
          </cell>
          <cell r="L97">
            <v>-1</v>
          </cell>
          <cell r="M97">
            <v>-1</v>
          </cell>
          <cell r="N97">
            <v>-1</v>
          </cell>
          <cell r="O97">
            <v>0.03</v>
          </cell>
          <cell r="P97">
            <v>-1</v>
          </cell>
        </row>
        <row r="98">
          <cell r="A98" t="str">
            <v>GERM_TRA_RD_LD4</v>
          </cell>
          <cell r="B98" t="str">
            <v>GERM</v>
          </cell>
          <cell r="C98" t="str">
            <v>OLDL</v>
          </cell>
          <cell r="D98" t="str">
            <v>TRA_RD_LD4</v>
          </cell>
          <cell r="E98">
            <v>-1</v>
          </cell>
          <cell r="F98">
            <v>-1</v>
          </cell>
          <cell r="G98">
            <v>-1</v>
          </cell>
          <cell r="H98">
            <v>-1</v>
          </cell>
          <cell r="I98">
            <v>-1</v>
          </cell>
          <cell r="J98">
            <v>-1</v>
          </cell>
          <cell r="K98">
            <v>-1</v>
          </cell>
          <cell r="L98">
            <v>-1</v>
          </cell>
          <cell r="M98">
            <v>-1</v>
          </cell>
          <cell r="N98">
            <v>0.28000000000000003</v>
          </cell>
          <cell r="O98">
            <v>0.81</v>
          </cell>
          <cell r="P98">
            <v>0.65</v>
          </cell>
        </row>
        <row r="99">
          <cell r="A99" t="str">
            <v>GERM_TRA_RD_HD</v>
          </cell>
          <cell r="B99" t="str">
            <v>GERM</v>
          </cell>
          <cell r="C99" t="str">
            <v>OLDL</v>
          </cell>
          <cell r="D99" t="str">
            <v>TRA_RD_HD</v>
          </cell>
          <cell r="E99">
            <v>-1</v>
          </cell>
          <cell r="F99">
            <v>-1</v>
          </cell>
          <cell r="G99">
            <v>-1</v>
          </cell>
          <cell r="H99">
            <v>-1</v>
          </cell>
          <cell r="I99">
            <v>-1</v>
          </cell>
          <cell r="J99">
            <v>-1</v>
          </cell>
          <cell r="K99">
            <v>-1</v>
          </cell>
          <cell r="L99">
            <v>-1</v>
          </cell>
          <cell r="M99">
            <v>-1</v>
          </cell>
          <cell r="N99">
            <v>0.85</v>
          </cell>
          <cell r="O99">
            <v>0.85</v>
          </cell>
          <cell r="P99">
            <v>0.65</v>
          </cell>
        </row>
        <row r="100">
          <cell r="A100" t="str">
            <v>GERM_TRA_OT</v>
          </cell>
          <cell r="B100" t="str">
            <v>GERM</v>
          </cell>
          <cell r="C100" t="str">
            <v>OLDL</v>
          </cell>
          <cell r="D100" t="str">
            <v>TRA_OT</v>
          </cell>
          <cell r="E100">
            <v>0.08</v>
          </cell>
          <cell r="F100">
            <v>0.08</v>
          </cell>
          <cell r="G100">
            <v>0.08</v>
          </cell>
          <cell r="H100">
            <v>0.08</v>
          </cell>
          <cell r="I100">
            <v>0.08</v>
          </cell>
          <cell r="J100">
            <v>7.0000000000000007E-2</v>
          </cell>
          <cell r="K100">
            <v>0.08</v>
          </cell>
          <cell r="L100">
            <v>0.05</v>
          </cell>
          <cell r="M100">
            <v>0.16</v>
          </cell>
          <cell r="N100">
            <v>1.3</v>
          </cell>
          <cell r="O100">
            <v>0.85</v>
          </cell>
          <cell r="P100">
            <v>0.05</v>
          </cell>
        </row>
        <row r="101">
          <cell r="A101" t="str">
            <v>GERM_TRA_OT_LD2</v>
          </cell>
          <cell r="B101" t="str">
            <v>GERM</v>
          </cell>
          <cell r="C101" t="str">
            <v>OLDL</v>
          </cell>
          <cell r="D101" t="str">
            <v>TRA_OT_LD2</v>
          </cell>
          <cell r="E101">
            <v>-1</v>
          </cell>
          <cell r="F101">
            <v>-1</v>
          </cell>
          <cell r="G101">
            <v>-1</v>
          </cell>
          <cell r="H101">
            <v>-1</v>
          </cell>
          <cell r="I101">
            <v>-1</v>
          </cell>
          <cell r="J101">
            <v>-1</v>
          </cell>
          <cell r="K101">
            <v>-1</v>
          </cell>
          <cell r="L101">
            <v>-1</v>
          </cell>
          <cell r="M101">
            <v>-1</v>
          </cell>
          <cell r="N101">
            <v>-1</v>
          </cell>
          <cell r="O101">
            <v>0.2</v>
          </cell>
          <cell r="P101">
            <v>-1</v>
          </cell>
        </row>
        <row r="102">
          <cell r="A102" t="str">
            <v>GERM_TRA_OT_LB</v>
          </cell>
          <cell r="B102" t="str">
            <v>GERM</v>
          </cell>
          <cell r="C102" t="str">
            <v>OLDL</v>
          </cell>
          <cell r="D102" t="str">
            <v>TRA_OT_LB</v>
          </cell>
          <cell r="E102">
            <v>0.08</v>
          </cell>
          <cell r="F102">
            <v>0.08</v>
          </cell>
          <cell r="G102">
            <v>0.08</v>
          </cell>
          <cell r="H102">
            <v>0.08</v>
          </cell>
          <cell r="I102">
            <v>0.08</v>
          </cell>
          <cell r="J102">
            <v>7.0000000000000007E-2</v>
          </cell>
          <cell r="K102">
            <v>0.08</v>
          </cell>
          <cell r="L102">
            <v>0.05</v>
          </cell>
          <cell r="M102">
            <v>0.16</v>
          </cell>
          <cell r="N102">
            <v>1.25</v>
          </cell>
          <cell r="O102">
            <v>0.85</v>
          </cell>
          <cell r="P102">
            <v>0.05</v>
          </cell>
        </row>
        <row r="103">
          <cell r="A103" t="str">
            <v>GERM_TRA_OTS_M</v>
          </cell>
          <cell r="B103" t="str">
            <v>GERM</v>
          </cell>
          <cell r="C103" t="str">
            <v>OLDL</v>
          </cell>
          <cell r="D103" t="str">
            <v>TRA_OTS_M</v>
          </cell>
          <cell r="E103">
            <v>-1</v>
          </cell>
          <cell r="F103">
            <v>-1</v>
          </cell>
          <cell r="G103">
            <v>-1</v>
          </cell>
          <cell r="H103">
            <v>-1</v>
          </cell>
          <cell r="I103">
            <v>-1</v>
          </cell>
          <cell r="J103">
            <v>-1</v>
          </cell>
          <cell r="K103">
            <v>-1</v>
          </cell>
          <cell r="L103">
            <v>-1</v>
          </cell>
          <cell r="M103">
            <v>-1</v>
          </cell>
          <cell r="N103">
            <v>1.4</v>
          </cell>
          <cell r="O103">
            <v>-1</v>
          </cell>
          <cell r="P103">
            <v>-1</v>
          </cell>
        </row>
        <row r="104">
          <cell r="A104" t="str">
            <v>GERM_TRA_OTS_L</v>
          </cell>
          <cell r="B104" t="str">
            <v>GERM</v>
          </cell>
          <cell r="C104" t="str">
            <v>OLDL</v>
          </cell>
          <cell r="D104" t="str">
            <v>TRA_OTS_L</v>
          </cell>
          <cell r="E104">
            <v>-1</v>
          </cell>
          <cell r="F104">
            <v>-1</v>
          </cell>
          <cell r="G104">
            <v>-1</v>
          </cell>
          <cell r="H104">
            <v>-1</v>
          </cell>
          <cell r="I104">
            <v>-1</v>
          </cell>
          <cell r="J104">
            <v>-1</v>
          </cell>
          <cell r="K104">
            <v>-1</v>
          </cell>
          <cell r="L104">
            <v>-1</v>
          </cell>
          <cell r="M104">
            <v>1.4</v>
          </cell>
          <cell r="N104">
            <v>1.4</v>
          </cell>
          <cell r="O104">
            <v>-1</v>
          </cell>
          <cell r="P104">
            <v>-1</v>
          </cell>
        </row>
        <row r="105">
          <cell r="A105" t="str">
            <v>GERM_IN_BO</v>
          </cell>
          <cell r="B105" t="str">
            <v>GERM</v>
          </cell>
          <cell r="C105" t="str">
            <v>OLDL</v>
          </cell>
          <cell r="D105" t="str">
            <v>IN_BO</v>
          </cell>
          <cell r="E105">
            <v>0.22</v>
          </cell>
          <cell r="F105">
            <v>0.22</v>
          </cell>
          <cell r="G105">
            <v>0.24</v>
          </cell>
          <cell r="H105">
            <v>0.24</v>
          </cell>
          <cell r="I105">
            <v>0.24</v>
          </cell>
          <cell r="J105">
            <v>0.14000000000000001</v>
          </cell>
          <cell r="K105">
            <v>0.13</v>
          </cell>
          <cell r="L105">
            <v>0.13</v>
          </cell>
          <cell r="M105">
            <v>0.17</v>
          </cell>
          <cell r="N105">
            <v>0.08</v>
          </cell>
          <cell r="O105">
            <v>7.0000000000000007E-2</v>
          </cell>
          <cell r="P105">
            <v>0.08</v>
          </cell>
        </row>
        <row r="106">
          <cell r="A106" t="str">
            <v>GERM_IN_OC</v>
          </cell>
          <cell r="B106" t="str">
            <v>GERM</v>
          </cell>
          <cell r="C106" t="str">
            <v>OLDL</v>
          </cell>
          <cell r="D106" t="str">
            <v>IN_OC</v>
          </cell>
          <cell r="E106">
            <v>0.22</v>
          </cell>
          <cell r="F106">
            <v>0.22</v>
          </cell>
          <cell r="G106">
            <v>0.24</v>
          </cell>
          <cell r="H106">
            <v>0.24</v>
          </cell>
          <cell r="I106">
            <v>0.24</v>
          </cell>
          <cell r="J106">
            <v>0.03</v>
          </cell>
          <cell r="K106">
            <v>0.13</v>
          </cell>
          <cell r="L106">
            <v>0.13</v>
          </cell>
          <cell r="M106">
            <v>0.17</v>
          </cell>
          <cell r="N106">
            <v>0.08</v>
          </cell>
          <cell r="O106">
            <v>7.0000000000000007E-2</v>
          </cell>
          <cell r="P106">
            <v>0.08</v>
          </cell>
        </row>
        <row r="107">
          <cell r="A107" t="str">
            <v>GREE_CON_COMB</v>
          </cell>
          <cell r="B107" t="str">
            <v>GREE</v>
          </cell>
          <cell r="C107" t="str">
            <v>WHOL</v>
          </cell>
          <cell r="D107" t="str">
            <v>CON_COMB</v>
          </cell>
          <cell r="E107">
            <v>0.2</v>
          </cell>
          <cell r="F107">
            <v>0.2</v>
          </cell>
          <cell r="G107">
            <v>0.23</v>
          </cell>
          <cell r="H107">
            <v>0.23</v>
          </cell>
          <cell r="I107">
            <v>0.23</v>
          </cell>
          <cell r="J107">
            <v>0.14000000000000001</v>
          </cell>
          <cell r="K107">
            <v>0.13</v>
          </cell>
          <cell r="L107">
            <v>0.13</v>
          </cell>
          <cell r="M107">
            <v>0.17</v>
          </cell>
          <cell r="N107">
            <v>0.08</v>
          </cell>
          <cell r="O107">
            <v>7.0000000000000007E-2</v>
          </cell>
          <cell r="P107">
            <v>7.0000000000000007E-2</v>
          </cell>
        </row>
        <row r="108">
          <cell r="A108" t="str">
            <v>GREE_PP_EX_WB</v>
          </cell>
          <cell r="B108" t="str">
            <v>GREE</v>
          </cell>
          <cell r="C108" t="str">
            <v>WHOL</v>
          </cell>
          <cell r="D108" t="str">
            <v>PP_EX_WB</v>
          </cell>
          <cell r="E108">
            <v>-1</v>
          </cell>
          <cell r="F108">
            <v>-1</v>
          </cell>
          <cell r="G108">
            <v>0.42</v>
          </cell>
          <cell r="H108">
            <v>0.42</v>
          </cell>
          <cell r="I108">
            <v>0.42</v>
          </cell>
          <cell r="J108">
            <v>-1</v>
          </cell>
          <cell r="K108">
            <v>-1</v>
          </cell>
          <cell r="L108">
            <v>-1</v>
          </cell>
          <cell r="M108">
            <v>-1</v>
          </cell>
          <cell r="N108">
            <v>-1</v>
          </cell>
          <cell r="O108">
            <v>-1</v>
          </cell>
          <cell r="P108">
            <v>-1</v>
          </cell>
        </row>
        <row r="109">
          <cell r="A109" t="str">
            <v>GREE_PP_EX_OTH</v>
          </cell>
          <cell r="B109" t="str">
            <v>GREE</v>
          </cell>
          <cell r="C109" t="str">
            <v>WHOL</v>
          </cell>
          <cell r="D109" t="str">
            <v>PP_EX_OTH</v>
          </cell>
          <cell r="E109">
            <v>0.18</v>
          </cell>
          <cell r="F109">
            <v>0.2</v>
          </cell>
          <cell r="G109">
            <v>0.28000000000000003</v>
          </cell>
          <cell r="H109">
            <v>0.2</v>
          </cell>
          <cell r="I109">
            <v>0.18</v>
          </cell>
          <cell r="J109">
            <v>0.14000000000000001</v>
          </cell>
          <cell r="K109">
            <v>0.13</v>
          </cell>
          <cell r="L109">
            <v>0.13</v>
          </cell>
          <cell r="M109">
            <v>0.3</v>
          </cell>
          <cell r="N109">
            <v>0.08</v>
          </cell>
          <cell r="O109">
            <v>7.0000000000000007E-2</v>
          </cell>
          <cell r="P109">
            <v>0.15</v>
          </cell>
        </row>
        <row r="110">
          <cell r="A110" t="str">
            <v>GREE_PP_NEW</v>
          </cell>
          <cell r="B110" t="str">
            <v>GREE</v>
          </cell>
          <cell r="C110" t="str">
            <v>WHOL</v>
          </cell>
          <cell r="D110" t="str">
            <v>PP_NEW</v>
          </cell>
          <cell r="E110">
            <v>0.1</v>
          </cell>
          <cell r="F110">
            <v>0.1</v>
          </cell>
          <cell r="G110">
            <v>0.15</v>
          </cell>
          <cell r="H110">
            <v>0.1</v>
          </cell>
          <cell r="I110">
            <v>0.1</v>
          </cell>
          <cell r="J110">
            <v>7.0000000000000007E-2</v>
          </cell>
          <cell r="K110">
            <v>7.0000000000000007E-2</v>
          </cell>
          <cell r="L110">
            <v>7.0000000000000007E-2</v>
          </cell>
          <cell r="M110">
            <v>0.3</v>
          </cell>
          <cell r="N110">
            <v>0.05</v>
          </cell>
          <cell r="O110">
            <v>7.0000000000000007E-2</v>
          </cell>
          <cell r="P110">
            <v>0.05</v>
          </cell>
        </row>
        <row r="111">
          <cell r="A111" t="str">
            <v>GREE_DOM</v>
          </cell>
          <cell r="B111" t="str">
            <v>GREE</v>
          </cell>
          <cell r="C111" t="str">
            <v>WHOL</v>
          </cell>
          <cell r="D111" t="str">
            <v>DOM</v>
          </cell>
          <cell r="E111">
            <v>7.0000000000000007E-2</v>
          </cell>
          <cell r="F111">
            <v>7.0000000000000007E-2</v>
          </cell>
          <cell r="G111">
            <v>0.08</v>
          </cell>
          <cell r="H111">
            <v>0.08</v>
          </cell>
          <cell r="I111">
            <v>0.08</v>
          </cell>
          <cell r="J111">
            <v>7.0000000000000007E-2</v>
          </cell>
          <cell r="K111">
            <v>0.05</v>
          </cell>
          <cell r="L111">
            <v>0.05</v>
          </cell>
          <cell r="M111">
            <v>0.16</v>
          </cell>
          <cell r="N111">
            <v>0.06</v>
          </cell>
          <cell r="O111">
            <v>0.06</v>
          </cell>
          <cell r="P111">
            <v>0.05</v>
          </cell>
        </row>
        <row r="112">
          <cell r="A112" t="str">
            <v>GREE_TRA_RD_LD2</v>
          </cell>
          <cell r="B112" t="str">
            <v>GREE</v>
          </cell>
          <cell r="C112" t="str">
            <v>WHOL</v>
          </cell>
          <cell r="D112" t="str">
            <v>TRA_RD_LD2</v>
          </cell>
          <cell r="E112">
            <v>-1</v>
          </cell>
          <cell r="F112">
            <v>-1</v>
          </cell>
          <cell r="G112">
            <v>-1</v>
          </cell>
          <cell r="H112">
            <v>-1</v>
          </cell>
          <cell r="I112">
            <v>-1</v>
          </cell>
          <cell r="J112">
            <v>-1</v>
          </cell>
          <cell r="K112">
            <v>-1</v>
          </cell>
          <cell r="L112">
            <v>-1</v>
          </cell>
          <cell r="M112">
            <v>-1</v>
          </cell>
          <cell r="N112">
            <v>-1</v>
          </cell>
          <cell r="O112">
            <v>0.2</v>
          </cell>
          <cell r="P112">
            <v>-1</v>
          </cell>
        </row>
        <row r="113">
          <cell r="A113" t="str">
            <v>GREE_TRA_RD_LD4</v>
          </cell>
          <cell r="B113" t="str">
            <v>GREE</v>
          </cell>
          <cell r="C113" t="str">
            <v>WHOL</v>
          </cell>
          <cell r="D113" t="str">
            <v>TRA_RD_LD4</v>
          </cell>
          <cell r="E113">
            <v>-1</v>
          </cell>
          <cell r="F113">
            <v>-1</v>
          </cell>
          <cell r="G113">
            <v>-1</v>
          </cell>
          <cell r="H113">
            <v>-1</v>
          </cell>
          <cell r="I113">
            <v>-1</v>
          </cell>
          <cell r="J113">
            <v>-1</v>
          </cell>
          <cell r="K113">
            <v>-1</v>
          </cell>
          <cell r="L113">
            <v>-1</v>
          </cell>
          <cell r="M113">
            <v>-1</v>
          </cell>
          <cell r="N113">
            <v>0.35</v>
          </cell>
          <cell r="O113">
            <v>0.66</v>
          </cell>
          <cell r="P113">
            <v>0.65</v>
          </cell>
        </row>
        <row r="114">
          <cell r="A114" t="str">
            <v>GREE_TRA_RD_HD</v>
          </cell>
          <cell r="B114" t="str">
            <v>GREE</v>
          </cell>
          <cell r="C114" t="str">
            <v>WHOL</v>
          </cell>
          <cell r="D114" t="str">
            <v>TRA_RD_HD</v>
          </cell>
          <cell r="E114">
            <v>-1</v>
          </cell>
          <cell r="F114">
            <v>-1</v>
          </cell>
          <cell r="G114">
            <v>-1</v>
          </cell>
          <cell r="H114">
            <v>-1</v>
          </cell>
          <cell r="I114">
            <v>-1</v>
          </cell>
          <cell r="J114">
            <v>-1</v>
          </cell>
          <cell r="K114">
            <v>-1</v>
          </cell>
          <cell r="L114">
            <v>-1</v>
          </cell>
          <cell r="M114">
            <v>-1</v>
          </cell>
          <cell r="N114">
            <v>1</v>
          </cell>
          <cell r="O114">
            <v>0.66</v>
          </cell>
          <cell r="P114">
            <v>0.65</v>
          </cell>
        </row>
        <row r="115">
          <cell r="A115" t="str">
            <v>GREE_TRA_OT</v>
          </cell>
          <cell r="B115" t="str">
            <v>GREE</v>
          </cell>
          <cell r="C115" t="str">
            <v>WHOL</v>
          </cell>
          <cell r="D115" t="str">
            <v>TRA_OT</v>
          </cell>
          <cell r="E115">
            <v>0.08</v>
          </cell>
          <cell r="F115">
            <v>0.08</v>
          </cell>
          <cell r="G115">
            <v>0.08</v>
          </cell>
          <cell r="H115">
            <v>0.08</v>
          </cell>
          <cell r="I115">
            <v>0.08</v>
          </cell>
          <cell r="J115">
            <v>7.0000000000000007E-2</v>
          </cell>
          <cell r="K115">
            <v>0.05</v>
          </cell>
          <cell r="L115">
            <v>0.05</v>
          </cell>
          <cell r="M115">
            <v>0.16</v>
          </cell>
          <cell r="N115">
            <v>1</v>
          </cell>
          <cell r="O115">
            <v>0.66</v>
          </cell>
          <cell r="P115">
            <v>0.05</v>
          </cell>
        </row>
        <row r="116">
          <cell r="A116" t="str">
            <v>GREE_TRA_OT_LD2</v>
          </cell>
          <cell r="B116" t="str">
            <v>GREE</v>
          </cell>
          <cell r="C116" t="str">
            <v>WHOL</v>
          </cell>
          <cell r="D116" t="str">
            <v>TRA_OT_LD2</v>
          </cell>
          <cell r="E116">
            <v>-1</v>
          </cell>
          <cell r="F116">
            <v>-1</v>
          </cell>
          <cell r="G116">
            <v>-1</v>
          </cell>
          <cell r="H116">
            <v>-1</v>
          </cell>
          <cell r="I116">
            <v>-1</v>
          </cell>
          <cell r="J116">
            <v>-1</v>
          </cell>
          <cell r="K116">
            <v>-1</v>
          </cell>
          <cell r="L116">
            <v>-1</v>
          </cell>
          <cell r="M116">
            <v>-1</v>
          </cell>
          <cell r="N116">
            <v>-1</v>
          </cell>
          <cell r="O116">
            <v>0.2</v>
          </cell>
          <cell r="P116">
            <v>-1</v>
          </cell>
        </row>
        <row r="117">
          <cell r="A117" t="str">
            <v>GREE_TRA_OT_LB</v>
          </cell>
          <cell r="B117" t="str">
            <v>GREE</v>
          </cell>
          <cell r="C117" t="str">
            <v>WHOL</v>
          </cell>
          <cell r="D117" t="str">
            <v>TRA_OT_LB</v>
          </cell>
          <cell r="E117">
            <v>0.08</v>
          </cell>
          <cell r="F117">
            <v>0.08</v>
          </cell>
          <cell r="G117">
            <v>0.08</v>
          </cell>
          <cell r="H117">
            <v>0.08</v>
          </cell>
          <cell r="I117">
            <v>0.08</v>
          </cell>
          <cell r="J117">
            <v>7.0000000000000007E-2</v>
          </cell>
          <cell r="K117">
            <v>0.05</v>
          </cell>
          <cell r="L117">
            <v>0.05</v>
          </cell>
          <cell r="M117">
            <v>0.16</v>
          </cell>
          <cell r="N117">
            <v>1</v>
          </cell>
          <cell r="O117">
            <v>0.66</v>
          </cell>
          <cell r="P117">
            <v>0.05</v>
          </cell>
        </row>
        <row r="118">
          <cell r="A118" t="str">
            <v>GREE_TRA_OTS_M</v>
          </cell>
          <cell r="B118" t="str">
            <v>GREE</v>
          </cell>
          <cell r="C118" t="str">
            <v>WHOL</v>
          </cell>
          <cell r="D118" t="str">
            <v>TRA_OTS_M</v>
          </cell>
          <cell r="E118">
            <v>-1</v>
          </cell>
          <cell r="F118">
            <v>-1</v>
          </cell>
          <cell r="G118">
            <v>-1</v>
          </cell>
          <cell r="H118">
            <v>-1</v>
          </cell>
          <cell r="I118">
            <v>-1</v>
          </cell>
          <cell r="J118">
            <v>-1</v>
          </cell>
          <cell r="K118">
            <v>-1</v>
          </cell>
          <cell r="L118">
            <v>-1</v>
          </cell>
          <cell r="M118">
            <v>-1</v>
          </cell>
          <cell r="N118">
            <v>1.28</v>
          </cell>
          <cell r="O118">
            <v>-1</v>
          </cell>
          <cell r="P118">
            <v>-1</v>
          </cell>
        </row>
        <row r="119">
          <cell r="A119" t="str">
            <v>GREE_TRA_OTS_L</v>
          </cell>
          <cell r="B119" t="str">
            <v>GREE</v>
          </cell>
          <cell r="C119" t="str">
            <v>WHOL</v>
          </cell>
          <cell r="D119" t="str">
            <v>TRA_OTS_L</v>
          </cell>
          <cell r="E119">
            <v>-1</v>
          </cell>
          <cell r="F119">
            <v>-1</v>
          </cell>
          <cell r="G119">
            <v>-1</v>
          </cell>
          <cell r="H119">
            <v>-1</v>
          </cell>
          <cell r="I119">
            <v>-1</v>
          </cell>
          <cell r="J119">
            <v>-1</v>
          </cell>
          <cell r="K119">
            <v>-1</v>
          </cell>
          <cell r="L119">
            <v>-1</v>
          </cell>
          <cell r="M119">
            <v>1.28</v>
          </cell>
          <cell r="N119">
            <v>1.28</v>
          </cell>
          <cell r="O119">
            <v>-1</v>
          </cell>
          <cell r="P119">
            <v>-1</v>
          </cell>
        </row>
        <row r="120">
          <cell r="A120" t="str">
            <v>GREE_IN_BO</v>
          </cell>
          <cell r="B120" t="str">
            <v>GREE</v>
          </cell>
          <cell r="C120" t="str">
            <v>WHOL</v>
          </cell>
          <cell r="D120" t="str">
            <v>IN_BO</v>
          </cell>
          <cell r="E120">
            <v>0.2</v>
          </cell>
          <cell r="F120">
            <v>0.2</v>
          </cell>
          <cell r="G120">
            <v>0.23</v>
          </cell>
          <cell r="H120">
            <v>0.23</v>
          </cell>
          <cell r="I120">
            <v>0.23</v>
          </cell>
          <cell r="J120">
            <v>0.14000000000000001</v>
          </cell>
          <cell r="K120">
            <v>0.13</v>
          </cell>
          <cell r="L120">
            <v>0.13</v>
          </cell>
          <cell r="M120">
            <v>0.17</v>
          </cell>
          <cell r="N120">
            <v>0.08</v>
          </cell>
          <cell r="O120">
            <v>7.0000000000000007E-2</v>
          </cell>
          <cell r="P120">
            <v>7.0000000000000007E-2</v>
          </cell>
        </row>
        <row r="121">
          <cell r="A121" t="str">
            <v>GREE_IN_OC</v>
          </cell>
          <cell r="B121" t="str">
            <v>GREE</v>
          </cell>
          <cell r="C121" t="str">
            <v>WHOL</v>
          </cell>
          <cell r="D121" t="str">
            <v>IN_OC</v>
          </cell>
          <cell r="E121">
            <v>0.2</v>
          </cell>
          <cell r="F121">
            <v>0.2</v>
          </cell>
          <cell r="G121">
            <v>0.23</v>
          </cell>
          <cell r="H121">
            <v>0.23</v>
          </cell>
          <cell r="I121">
            <v>0.23</v>
          </cell>
          <cell r="J121">
            <v>0.03</v>
          </cell>
          <cell r="K121">
            <v>0.13</v>
          </cell>
          <cell r="L121">
            <v>0.13</v>
          </cell>
          <cell r="M121">
            <v>0.17</v>
          </cell>
          <cell r="N121">
            <v>0.08</v>
          </cell>
          <cell r="O121">
            <v>7.0000000000000007E-2</v>
          </cell>
          <cell r="P121">
            <v>7.0000000000000007E-2</v>
          </cell>
        </row>
        <row r="122">
          <cell r="A122" t="str">
            <v>IREL_CON_COMB</v>
          </cell>
          <cell r="B122" t="str">
            <v>IREL</v>
          </cell>
          <cell r="C122" t="str">
            <v>WHOL</v>
          </cell>
          <cell r="D122" t="str">
            <v>CON_COMB</v>
          </cell>
          <cell r="E122">
            <v>0.2</v>
          </cell>
          <cell r="F122">
            <v>0.2</v>
          </cell>
          <cell r="G122">
            <v>0.23</v>
          </cell>
          <cell r="H122">
            <v>0.23</v>
          </cell>
          <cell r="I122">
            <v>0.23</v>
          </cell>
          <cell r="J122">
            <v>0.14000000000000001</v>
          </cell>
          <cell r="K122">
            <v>0.13</v>
          </cell>
          <cell r="L122">
            <v>0.13</v>
          </cell>
          <cell r="M122">
            <v>0.17</v>
          </cell>
          <cell r="N122">
            <v>0.08</v>
          </cell>
          <cell r="O122">
            <v>7.0000000000000007E-2</v>
          </cell>
          <cell r="P122">
            <v>7.0000000000000007E-2</v>
          </cell>
        </row>
        <row r="123">
          <cell r="A123" t="str">
            <v>IREL_PP_EX_WB</v>
          </cell>
          <cell r="B123" t="str">
            <v>IREL</v>
          </cell>
          <cell r="C123" t="str">
            <v>WHOL</v>
          </cell>
          <cell r="D123" t="str">
            <v>PP_EX_WB</v>
          </cell>
          <cell r="E123">
            <v>-1</v>
          </cell>
          <cell r="F123">
            <v>-1</v>
          </cell>
          <cell r="G123">
            <v>0.42</v>
          </cell>
          <cell r="H123">
            <v>0.42</v>
          </cell>
          <cell r="I123">
            <v>0.42</v>
          </cell>
          <cell r="J123">
            <v>-1</v>
          </cell>
          <cell r="K123">
            <v>-1</v>
          </cell>
          <cell r="L123">
            <v>-1</v>
          </cell>
          <cell r="M123">
            <v>-1</v>
          </cell>
          <cell r="N123">
            <v>-1</v>
          </cell>
          <cell r="O123">
            <v>-1</v>
          </cell>
          <cell r="P123">
            <v>-1</v>
          </cell>
        </row>
        <row r="124">
          <cell r="A124" t="str">
            <v>IREL_PP_EX_OTH</v>
          </cell>
          <cell r="B124" t="str">
            <v>IREL</v>
          </cell>
          <cell r="C124" t="str">
            <v>WHOL</v>
          </cell>
          <cell r="D124" t="str">
            <v>PP_EX_OTH</v>
          </cell>
          <cell r="E124">
            <v>0.25</v>
          </cell>
          <cell r="F124">
            <v>0.27</v>
          </cell>
          <cell r="G124">
            <v>0.38</v>
          </cell>
          <cell r="H124">
            <v>0.38</v>
          </cell>
          <cell r="I124">
            <v>0.38</v>
          </cell>
          <cell r="J124">
            <v>0.2</v>
          </cell>
          <cell r="K124">
            <v>0.15</v>
          </cell>
          <cell r="L124">
            <v>0.25</v>
          </cell>
          <cell r="M124">
            <v>0.25</v>
          </cell>
          <cell r="N124">
            <v>0.15</v>
          </cell>
          <cell r="O124">
            <v>7.0000000000000007E-2</v>
          </cell>
          <cell r="P124">
            <v>0.25</v>
          </cell>
        </row>
        <row r="125">
          <cell r="A125" t="str">
            <v>IREL_PP_NEW</v>
          </cell>
          <cell r="B125" t="str">
            <v>IREL</v>
          </cell>
          <cell r="C125" t="str">
            <v>WHOL</v>
          </cell>
          <cell r="D125" t="str">
            <v>PP_NEW</v>
          </cell>
          <cell r="E125">
            <v>7.0000000000000007E-2</v>
          </cell>
          <cell r="F125">
            <v>0.1</v>
          </cell>
          <cell r="G125">
            <v>0.15</v>
          </cell>
          <cell r="H125">
            <v>0.15</v>
          </cell>
          <cell r="I125">
            <v>0.15</v>
          </cell>
          <cell r="J125">
            <v>7.0000000000000007E-2</v>
          </cell>
          <cell r="K125">
            <v>7.0000000000000007E-2</v>
          </cell>
          <cell r="L125">
            <v>7.0000000000000007E-2</v>
          </cell>
          <cell r="M125">
            <v>0.1</v>
          </cell>
          <cell r="N125">
            <v>0.05</v>
          </cell>
          <cell r="O125">
            <v>7.0000000000000007E-2</v>
          </cell>
          <cell r="P125">
            <v>0.05</v>
          </cell>
        </row>
        <row r="126">
          <cell r="A126" t="str">
            <v>IREL_DOM</v>
          </cell>
          <cell r="B126" t="str">
            <v>IREL</v>
          </cell>
          <cell r="C126" t="str">
            <v>WHOL</v>
          </cell>
          <cell r="D126" t="str">
            <v>DOM</v>
          </cell>
          <cell r="E126">
            <v>0.05</v>
          </cell>
          <cell r="F126">
            <v>7.0000000000000007E-2</v>
          </cell>
          <cell r="G126">
            <v>0.08</v>
          </cell>
          <cell r="H126">
            <v>0.08</v>
          </cell>
          <cell r="I126">
            <v>0.08</v>
          </cell>
          <cell r="J126">
            <v>7.0000000000000007E-2</v>
          </cell>
          <cell r="K126">
            <v>0.05</v>
          </cell>
          <cell r="L126">
            <v>0.05</v>
          </cell>
          <cell r="M126">
            <v>0.16</v>
          </cell>
          <cell r="N126">
            <v>0.06</v>
          </cell>
          <cell r="O126">
            <v>0.06</v>
          </cell>
          <cell r="P126">
            <v>0.05</v>
          </cell>
        </row>
        <row r="127">
          <cell r="A127" t="str">
            <v>IREL_TRA_RD_LD2</v>
          </cell>
          <cell r="B127" t="str">
            <v>IREL</v>
          </cell>
          <cell r="C127" t="str">
            <v>WHOL</v>
          </cell>
          <cell r="D127" t="str">
            <v>TRA_RD_LD2</v>
          </cell>
          <cell r="E127">
            <v>-1</v>
          </cell>
          <cell r="F127">
            <v>-1</v>
          </cell>
          <cell r="G127">
            <v>-1</v>
          </cell>
          <cell r="H127">
            <v>-1</v>
          </cell>
          <cell r="I127">
            <v>-1</v>
          </cell>
          <cell r="J127">
            <v>-1</v>
          </cell>
          <cell r="K127">
            <v>-1</v>
          </cell>
          <cell r="L127">
            <v>-1</v>
          </cell>
          <cell r="M127">
            <v>-1</v>
          </cell>
          <cell r="N127">
            <v>-1</v>
          </cell>
          <cell r="O127">
            <v>0.2</v>
          </cell>
          <cell r="P127">
            <v>-1</v>
          </cell>
        </row>
        <row r="128">
          <cell r="A128" t="str">
            <v>IREL_TRA_RD_LD4</v>
          </cell>
          <cell r="B128" t="str">
            <v>IREL</v>
          </cell>
          <cell r="C128" t="str">
            <v>WHOL</v>
          </cell>
          <cell r="D128" t="str">
            <v>TRA_RD_LD4</v>
          </cell>
          <cell r="E128">
            <v>-1</v>
          </cell>
          <cell r="F128">
            <v>-1</v>
          </cell>
          <cell r="G128">
            <v>-1</v>
          </cell>
          <cell r="H128">
            <v>-1</v>
          </cell>
          <cell r="I128">
            <v>-1</v>
          </cell>
          <cell r="J128">
            <v>-1</v>
          </cell>
          <cell r="K128">
            <v>-1</v>
          </cell>
          <cell r="L128">
            <v>-1</v>
          </cell>
          <cell r="M128">
            <v>-1</v>
          </cell>
          <cell r="N128">
            <v>0.35</v>
          </cell>
          <cell r="O128">
            <v>0.75</v>
          </cell>
          <cell r="P128">
            <v>0.65</v>
          </cell>
        </row>
        <row r="129">
          <cell r="A129" t="str">
            <v>IREL_TRA_RD_HD</v>
          </cell>
          <cell r="B129" t="str">
            <v>IREL</v>
          </cell>
          <cell r="C129" t="str">
            <v>WHOL</v>
          </cell>
          <cell r="D129" t="str">
            <v>TRA_RD_HD</v>
          </cell>
          <cell r="E129">
            <v>-1</v>
          </cell>
          <cell r="F129">
            <v>-1</v>
          </cell>
          <cell r="G129">
            <v>-1</v>
          </cell>
          <cell r="H129">
            <v>-1</v>
          </cell>
          <cell r="I129">
            <v>-1</v>
          </cell>
          <cell r="J129">
            <v>-1</v>
          </cell>
          <cell r="K129">
            <v>-1</v>
          </cell>
          <cell r="L129">
            <v>-1</v>
          </cell>
          <cell r="M129">
            <v>-1</v>
          </cell>
          <cell r="N129">
            <v>1</v>
          </cell>
          <cell r="O129">
            <v>0.8</v>
          </cell>
          <cell r="P129">
            <v>0.65</v>
          </cell>
        </row>
        <row r="130">
          <cell r="A130" t="str">
            <v>IREL_TRA_OT</v>
          </cell>
          <cell r="B130" t="str">
            <v>IREL</v>
          </cell>
          <cell r="C130" t="str">
            <v>WHOL</v>
          </cell>
          <cell r="D130" t="str">
            <v>TRA_OT</v>
          </cell>
          <cell r="E130">
            <v>0.08</v>
          </cell>
          <cell r="F130">
            <v>0.08</v>
          </cell>
          <cell r="G130">
            <v>0.08</v>
          </cell>
          <cell r="H130">
            <v>0.08</v>
          </cell>
          <cell r="I130">
            <v>0.08</v>
          </cell>
          <cell r="J130">
            <v>7.0000000000000007E-2</v>
          </cell>
          <cell r="K130">
            <v>0.05</v>
          </cell>
          <cell r="L130">
            <v>0.05</v>
          </cell>
          <cell r="M130">
            <v>0.16</v>
          </cell>
          <cell r="N130">
            <v>1</v>
          </cell>
          <cell r="O130">
            <v>0.8</v>
          </cell>
          <cell r="P130">
            <v>0.05</v>
          </cell>
        </row>
        <row r="131">
          <cell r="A131" t="str">
            <v>IREL_TRA_OT_LD2</v>
          </cell>
          <cell r="B131" t="str">
            <v>IREL</v>
          </cell>
          <cell r="C131" t="str">
            <v>WHOL</v>
          </cell>
          <cell r="D131" t="str">
            <v>TRA_OT_LD2</v>
          </cell>
          <cell r="E131">
            <v>-1</v>
          </cell>
          <cell r="F131">
            <v>-1</v>
          </cell>
          <cell r="G131">
            <v>-1</v>
          </cell>
          <cell r="H131">
            <v>-1</v>
          </cell>
          <cell r="I131">
            <v>-1</v>
          </cell>
          <cell r="J131">
            <v>-1</v>
          </cell>
          <cell r="K131">
            <v>-1</v>
          </cell>
          <cell r="L131">
            <v>-1</v>
          </cell>
          <cell r="M131">
            <v>-1</v>
          </cell>
          <cell r="N131">
            <v>-1</v>
          </cell>
          <cell r="O131">
            <v>0.2</v>
          </cell>
          <cell r="P131">
            <v>-1</v>
          </cell>
        </row>
        <row r="132">
          <cell r="A132" t="str">
            <v>IREL_TRA_OT_LB</v>
          </cell>
          <cell r="B132" t="str">
            <v>IREL</v>
          </cell>
          <cell r="C132" t="str">
            <v>WHOL</v>
          </cell>
          <cell r="D132" t="str">
            <v>TRA_OT_LB</v>
          </cell>
          <cell r="E132">
            <v>0.08</v>
          </cell>
          <cell r="F132">
            <v>0.08</v>
          </cell>
          <cell r="G132">
            <v>0.08</v>
          </cell>
          <cell r="H132">
            <v>0.08</v>
          </cell>
          <cell r="I132">
            <v>0.08</v>
          </cell>
          <cell r="J132">
            <v>7.0000000000000007E-2</v>
          </cell>
          <cell r="K132">
            <v>0.05</v>
          </cell>
          <cell r="L132">
            <v>0.05</v>
          </cell>
          <cell r="M132">
            <v>0.16</v>
          </cell>
          <cell r="N132">
            <v>1</v>
          </cell>
          <cell r="O132">
            <v>0.8</v>
          </cell>
          <cell r="P132">
            <v>0.05</v>
          </cell>
        </row>
        <row r="133">
          <cell r="A133" t="str">
            <v>IREL_TRA_OTS_M</v>
          </cell>
          <cell r="B133" t="str">
            <v>IREL</v>
          </cell>
          <cell r="C133" t="str">
            <v>WHOL</v>
          </cell>
          <cell r="D133" t="str">
            <v>TRA_OTS_M</v>
          </cell>
          <cell r="E133">
            <v>-1</v>
          </cell>
          <cell r="F133">
            <v>-1</v>
          </cell>
          <cell r="G133">
            <v>-1</v>
          </cell>
          <cell r="H133">
            <v>-1</v>
          </cell>
          <cell r="I133">
            <v>-1</v>
          </cell>
          <cell r="J133">
            <v>-1</v>
          </cell>
          <cell r="K133">
            <v>-1</v>
          </cell>
          <cell r="L133">
            <v>-1</v>
          </cell>
          <cell r="M133">
            <v>-1</v>
          </cell>
          <cell r="N133">
            <v>1.4</v>
          </cell>
          <cell r="O133">
            <v>-1</v>
          </cell>
          <cell r="P133">
            <v>-1</v>
          </cell>
        </row>
        <row r="134">
          <cell r="A134" t="str">
            <v>IREL_TRA_OTS_L</v>
          </cell>
          <cell r="B134" t="str">
            <v>IREL</v>
          </cell>
          <cell r="C134" t="str">
            <v>WHOL</v>
          </cell>
          <cell r="D134" t="str">
            <v>TRA_OTS_L</v>
          </cell>
          <cell r="E134">
            <v>-1</v>
          </cell>
          <cell r="F134">
            <v>-1</v>
          </cell>
          <cell r="G134">
            <v>-1</v>
          </cell>
          <cell r="H134">
            <v>-1</v>
          </cell>
          <cell r="I134">
            <v>-1</v>
          </cell>
          <cell r="J134">
            <v>-1</v>
          </cell>
          <cell r="K134">
            <v>-1</v>
          </cell>
          <cell r="L134">
            <v>-1</v>
          </cell>
          <cell r="M134">
            <v>1.4</v>
          </cell>
          <cell r="N134">
            <v>1.4</v>
          </cell>
          <cell r="O134">
            <v>-1</v>
          </cell>
          <cell r="P134">
            <v>-1</v>
          </cell>
        </row>
        <row r="135">
          <cell r="A135" t="str">
            <v>IREL_IN_BO</v>
          </cell>
          <cell r="B135" t="str">
            <v>IREL</v>
          </cell>
          <cell r="C135" t="str">
            <v>WHOL</v>
          </cell>
          <cell r="D135" t="str">
            <v>IN_BO</v>
          </cell>
          <cell r="E135">
            <v>0.2</v>
          </cell>
          <cell r="F135">
            <v>0.2</v>
          </cell>
          <cell r="G135">
            <v>0.24</v>
          </cell>
          <cell r="H135">
            <v>0.24</v>
          </cell>
          <cell r="I135">
            <v>0.24</v>
          </cell>
          <cell r="J135">
            <v>0.14000000000000001</v>
          </cell>
          <cell r="K135">
            <v>0.13</v>
          </cell>
          <cell r="L135">
            <v>0.13</v>
          </cell>
          <cell r="M135">
            <v>0.17</v>
          </cell>
          <cell r="N135">
            <v>0.08</v>
          </cell>
          <cell r="O135">
            <v>7.0000000000000007E-2</v>
          </cell>
          <cell r="P135">
            <v>7.0000000000000007E-2</v>
          </cell>
        </row>
        <row r="136">
          <cell r="A136" t="str">
            <v>IREL_IN_OC</v>
          </cell>
          <cell r="B136" t="str">
            <v>IREL</v>
          </cell>
          <cell r="C136" t="str">
            <v>WHOL</v>
          </cell>
          <cell r="D136" t="str">
            <v>IN_OC</v>
          </cell>
          <cell r="E136">
            <v>0.2</v>
          </cell>
          <cell r="F136">
            <v>0.2</v>
          </cell>
          <cell r="G136">
            <v>0.24</v>
          </cell>
          <cell r="H136">
            <v>0.24</v>
          </cell>
          <cell r="I136">
            <v>0.24</v>
          </cell>
          <cell r="J136">
            <v>0.03</v>
          </cell>
          <cell r="K136">
            <v>0.13</v>
          </cell>
          <cell r="L136">
            <v>0.13</v>
          </cell>
          <cell r="M136">
            <v>0.17</v>
          </cell>
          <cell r="N136">
            <v>0.08</v>
          </cell>
          <cell r="O136">
            <v>7.0000000000000007E-2</v>
          </cell>
          <cell r="P136">
            <v>7.0000000000000007E-2</v>
          </cell>
        </row>
        <row r="137">
          <cell r="A137" t="str">
            <v>ITAL_CON_COMB</v>
          </cell>
          <cell r="B137" t="str">
            <v>ITAL</v>
          </cell>
          <cell r="C137" t="str">
            <v>WHOL</v>
          </cell>
          <cell r="D137" t="str">
            <v>CON_COMB</v>
          </cell>
          <cell r="E137">
            <v>0.2</v>
          </cell>
          <cell r="F137">
            <v>0.2</v>
          </cell>
          <cell r="G137">
            <v>0.26</v>
          </cell>
          <cell r="H137">
            <v>0.26</v>
          </cell>
          <cell r="I137">
            <v>0.26</v>
          </cell>
          <cell r="J137">
            <v>0.14000000000000001</v>
          </cell>
          <cell r="K137">
            <v>0.13</v>
          </cell>
          <cell r="L137">
            <v>0.13</v>
          </cell>
          <cell r="M137">
            <v>0.22</v>
          </cell>
          <cell r="N137">
            <v>0.08</v>
          </cell>
          <cell r="O137">
            <v>7.0000000000000007E-2</v>
          </cell>
          <cell r="P137">
            <v>0.12</v>
          </cell>
        </row>
        <row r="138">
          <cell r="A138" t="str">
            <v>ITAL_PP_EX_WB</v>
          </cell>
          <cell r="B138" t="str">
            <v>ITAL</v>
          </cell>
          <cell r="C138" t="str">
            <v>WHOL</v>
          </cell>
          <cell r="D138" t="str">
            <v>PP_EX_WB</v>
          </cell>
          <cell r="E138">
            <v>-1</v>
          </cell>
          <cell r="F138">
            <v>-1</v>
          </cell>
          <cell r="G138">
            <v>0.42</v>
          </cell>
          <cell r="H138">
            <v>0.42</v>
          </cell>
          <cell r="I138">
            <v>0.42</v>
          </cell>
          <cell r="J138">
            <v>-1</v>
          </cell>
          <cell r="K138">
            <v>-1</v>
          </cell>
          <cell r="L138">
            <v>-1</v>
          </cell>
          <cell r="M138">
            <v>-1</v>
          </cell>
          <cell r="N138">
            <v>-1</v>
          </cell>
          <cell r="O138">
            <v>-1</v>
          </cell>
          <cell r="P138">
            <v>-1</v>
          </cell>
        </row>
        <row r="139">
          <cell r="A139" t="str">
            <v>ITAL_PP_EX_OTH</v>
          </cell>
          <cell r="B139" t="str">
            <v>ITAL</v>
          </cell>
          <cell r="C139" t="str">
            <v>WHOL</v>
          </cell>
          <cell r="D139" t="str">
            <v>PP_EX_OTH</v>
          </cell>
          <cell r="E139">
            <v>0.27</v>
          </cell>
          <cell r="F139">
            <v>0.27</v>
          </cell>
          <cell r="G139">
            <v>0.33</v>
          </cell>
          <cell r="H139">
            <v>0.33</v>
          </cell>
          <cell r="I139">
            <v>0.33</v>
          </cell>
          <cell r="J139">
            <v>0.14000000000000001</v>
          </cell>
          <cell r="K139">
            <v>0.13</v>
          </cell>
          <cell r="L139">
            <v>0.13</v>
          </cell>
          <cell r="M139">
            <v>0.22</v>
          </cell>
          <cell r="N139">
            <v>0.08</v>
          </cell>
          <cell r="O139">
            <v>7.0000000000000007E-2</v>
          </cell>
          <cell r="P139">
            <v>0.2</v>
          </cell>
        </row>
        <row r="140">
          <cell r="A140" t="str">
            <v>ITAL_PP_NEW</v>
          </cell>
          <cell r="B140" t="str">
            <v>ITAL</v>
          </cell>
          <cell r="C140" t="str">
            <v>WHOL</v>
          </cell>
          <cell r="D140" t="str">
            <v>PP_NEW</v>
          </cell>
          <cell r="E140">
            <v>0.1</v>
          </cell>
          <cell r="F140">
            <v>0.1</v>
          </cell>
          <cell r="G140">
            <v>0.15</v>
          </cell>
          <cell r="H140">
            <v>0.15</v>
          </cell>
          <cell r="I140">
            <v>0.15</v>
          </cell>
          <cell r="J140">
            <v>7.0000000000000007E-2</v>
          </cell>
          <cell r="K140">
            <v>7.0000000000000007E-2</v>
          </cell>
          <cell r="L140">
            <v>7.0000000000000007E-2</v>
          </cell>
          <cell r="M140">
            <v>0.1</v>
          </cell>
          <cell r="N140">
            <v>0.05</v>
          </cell>
          <cell r="O140">
            <v>7.0000000000000007E-2</v>
          </cell>
          <cell r="P140">
            <v>0.05</v>
          </cell>
        </row>
        <row r="141">
          <cell r="A141" t="str">
            <v>ITAL_DOM</v>
          </cell>
          <cell r="B141" t="str">
            <v>ITAL</v>
          </cell>
          <cell r="C141" t="str">
            <v>WHOL</v>
          </cell>
          <cell r="D141" t="str">
            <v>DOM</v>
          </cell>
          <cell r="E141">
            <v>7.0000000000000007E-2</v>
          </cell>
          <cell r="F141">
            <v>7.0000000000000007E-2</v>
          </cell>
          <cell r="G141">
            <v>0.08</v>
          </cell>
          <cell r="H141">
            <v>0.08</v>
          </cell>
          <cell r="I141">
            <v>0.08</v>
          </cell>
          <cell r="J141">
            <v>7.0000000000000007E-2</v>
          </cell>
          <cell r="K141">
            <v>0.05</v>
          </cell>
          <cell r="L141">
            <v>0.05</v>
          </cell>
          <cell r="M141">
            <v>0.16</v>
          </cell>
          <cell r="N141">
            <v>0.06</v>
          </cell>
          <cell r="O141">
            <v>0.06</v>
          </cell>
          <cell r="P141">
            <v>0.05</v>
          </cell>
        </row>
        <row r="142">
          <cell r="A142" t="str">
            <v>ITAL_TRA_RD_LD2</v>
          </cell>
          <cell r="B142" t="str">
            <v>ITAL</v>
          </cell>
          <cell r="C142" t="str">
            <v>WHOL</v>
          </cell>
          <cell r="D142" t="str">
            <v>TRA_RD_LD2</v>
          </cell>
          <cell r="E142">
            <v>-1</v>
          </cell>
          <cell r="F142">
            <v>-1</v>
          </cell>
          <cell r="G142">
            <v>-1</v>
          </cell>
          <cell r="H142">
            <v>-1</v>
          </cell>
          <cell r="I142">
            <v>-1</v>
          </cell>
          <cell r="J142">
            <v>-1</v>
          </cell>
          <cell r="K142">
            <v>-1</v>
          </cell>
          <cell r="L142">
            <v>-1</v>
          </cell>
          <cell r="M142">
            <v>-1</v>
          </cell>
          <cell r="N142">
            <v>-1</v>
          </cell>
          <cell r="O142">
            <v>0.2</v>
          </cell>
          <cell r="P142">
            <v>-1</v>
          </cell>
        </row>
        <row r="143">
          <cell r="A143" t="str">
            <v>ITAL_TRA_RD_LD4</v>
          </cell>
          <cell r="B143" t="str">
            <v>ITAL</v>
          </cell>
          <cell r="C143" t="str">
            <v>WHOL</v>
          </cell>
          <cell r="D143" t="str">
            <v>TRA_RD_LD4</v>
          </cell>
          <cell r="E143">
            <v>-1</v>
          </cell>
          <cell r="F143">
            <v>-1</v>
          </cell>
          <cell r="G143">
            <v>-1</v>
          </cell>
          <cell r="H143">
            <v>-1</v>
          </cell>
          <cell r="I143">
            <v>-1</v>
          </cell>
          <cell r="J143">
            <v>-1</v>
          </cell>
          <cell r="K143">
            <v>-1</v>
          </cell>
          <cell r="L143">
            <v>-1</v>
          </cell>
          <cell r="M143">
            <v>-1</v>
          </cell>
          <cell r="N143">
            <v>0.35</v>
          </cell>
          <cell r="O143">
            <v>0.73</v>
          </cell>
          <cell r="P143">
            <v>0.65</v>
          </cell>
        </row>
        <row r="144">
          <cell r="A144" t="str">
            <v>ITAL_TRA_RD_HD</v>
          </cell>
          <cell r="B144" t="str">
            <v>ITAL</v>
          </cell>
          <cell r="C144" t="str">
            <v>WHOL</v>
          </cell>
          <cell r="D144" t="str">
            <v>TRA_RD_HD</v>
          </cell>
          <cell r="E144">
            <v>-1</v>
          </cell>
          <cell r="F144">
            <v>-1</v>
          </cell>
          <cell r="G144">
            <v>-1</v>
          </cell>
          <cell r="H144">
            <v>-1</v>
          </cell>
          <cell r="I144">
            <v>-1</v>
          </cell>
          <cell r="J144">
            <v>-1</v>
          </cell>
          <cell r="K144">
            <v>-1</v>
          </cell>
          <cell r="L144">
            <v>-1</v>
          </cell>
          <cell r="M144">
            <v>-1</v>
          </cell>
          <cell r="N144">
            <v>1.05</v>
          </cell>
          <cell r="O144">
            <v>0.8</v>
          </cell>
          <cell r="P144">
            <v>0.65</v>
          </cell>
        </row>
        <row r="145">
          <cell r="A145" t="str">
            <v>ITAL_TRA_OT</v>
          </cell>
          <cell r="B145" t="str">
            <v>ITAL</v>
          </cell>
          <cell r="C145" t="str">
            <v>WHOL</v>
          </cell>
          <cell r="D145" t="str">
            <v>TRA_OT</v>
          </cell>
          <cell r="E145">
            <v>0.08</v>
          </cell>
          <cell r="F145">
            <v>0.08</v>
          </cell>
          <cell r="G145">
            <v>0.08</v>
          </cell>
          <cell r="H145">
            <v>0.08</v>
          </cell>
          <cell r="I145">
            <v>0.08</v>
          </cell>
          <cell r="J145">
            <v>7.0000000000000007E-2</v>
          </cell>
          <cell r="K145">
            <v>0.05</v>
          </cell>
          <cell r="L145">
            <v>0.05</v>
          </cell>
          <cell r="M145">
            <v>0.16</v>
          </cell>
          <cell r="N145">
            <v>1.3</v>
          </cell>
          <cell r="O145">
            <v>0.8</v>
          </cell>
          <cell r="P145">
            <v>0.05</v>
          </cell>
        </row>
        <row r="146">
          <cell r="A146" t="str">
            <v>ITAL_TRA_OT_LD2</v>
          </cell>
          <cell r="B146" t="str">
            <v>ITAL</v>
          </cell>
          <cell r="C146" t="str">
            <v>WHOL</v>
          </cell>
          <cell r="D146" t="str">
            <v>TRA_OT_LD2</v>
          </cell>
          <cell r="E146">
            <v>-1</v>
          </cell>
          <cell r="F146">
            <v>-1</v>
          </cell>
          <cell r="G146">
            <v>-1</v>
          </cell>
          <cell r="H146">
            <v>-1</v>
          </cell>
          <cell r="I146">
            <v>-1</v>
          </cell>
          <cell r="J146">
            <v>-1</v>
          </cell>
          <cell r="K146">
            <v>-1</v>
          </cell>
          <cell r="L146">
            <v>-1</v>
          </cell>
          <cell r="M146">
            <v>-1</v>
          </cell>
          <cell r="N146">
            <v>-1</v>
          </cell>
          <cell r="O146">
            <v>0.2</v>
          </cell>
          <cell r="P146">
            <v>-1</v>
          </cell>
        </row>
        <row r="147">
          <cell r="A147" t="str">
            <v>ITAL_TRA_OT_LB</v>
          </cell>
          <cell r="B147" t="str">
            <v>ITAL</v>
          </cell>
          <cell r="C147" t="str">
            <v>WHOL</v>
          </cell>
          <cell r="D147" t="str">
            <v>TRA_OT_LB</v>
          </cell>
          <cell r="E147">
            <v>0.08</v>
          </cell>
          <cell r="F147">
            <v>0.08</v>
          </cell>
          <cell r="G147">
            <v>0.08</v>
          </cell>
          <cell r="H147">
            <v>0.08</v>
          </cell>
          <cell r="I147">
            <v>0.08</v>
          </cell>
          <cell r="J147">
            <v>7.0000000000000007E-2</v>
          </cell>
          <cell r="K147">
            <v>0.05</v>
          </cell>
          <cell r="L147">
            <v>0.05</v>
          </cell>
          <cell r="M147">
            <v>0.16</v>
          </cell>
          <cell r="N147">
            <v>1.3</v>
          </cell>
          <cell r="O147">
            <v>0.8</v>
          </cell>
          <cell r="P147">
            <v>0.05</v>
          </cell>
        </row>
        <row r="148">
          <cell r="A148" t="str">
            <v>ITAL_TRA_OTS_M</v>
          </cell>
          <cell r="B148" t="str">
            <v>ITAL</v>
          </cell>
          <cell r="C148" t="str">
            <v>WHOL</v>
          </cell>
          <cell r="D148" t="str">
            <v>TRA_OTS_M</v>
          </cell>
          <cell r="E148">
            <v>-1</v>
          </cell>
          <cell r="F148">
            <v>-1</v>
          </cell>
          <cell r="G148">
            <v>-1</v>
          </cell>
          <cell r="H148">
            <v>-1</v>
          </cell>
          <cell r="I148">
            <v>-1</v>
          </cell>
          <cell r="J148">
            <v>-1</v>
          </cell>
          <cell r="K148">
            <v>-1</v>
          </cell>
          <cell r="L148">
            <v>-1</v>
          </cell>
          <cell r="M148">
            <v>-1</v>
          </cell>
          <cell r="N148">
            <v>1.4</v>
          </cell>
          <cell r="O148">
            <v>-1</v>
          </cell>
          <cell r="P148">
            <v>-1</v>
          </cell>
        </row>
        <row r="149">
          <cell r="A149" t="str">
            <v>ITAL_TRA_OTS_L</v>
          </cell>
          <cell r="B149" t="str">
            <v>ITAL</v>
          </cell>
          <cell r="C149" t="str">
            <v>WHOL</v>
          </cell>
          <cell r="D149" t="str">
            <v>TRA_OTS_L</v>
          </cell>
          <cell r="E149">
            <v>-1</v>
          </cell>
          <cell r="F149">
            <v>-1</v>
          </cell>
          <cell r="G149">
            <v>-1</v>
          </cell>
          <cell r="H149">
            <v>-1</v>
          </cell>
          <cell r="I149">
            <v>-1</v>
          </cell>
          <cell r="J149">
            <v>-1</v>
          </cell>
          <cell r="K149">
            <v>-1</v>
          </cell>
          <cell r="L149">
            <v>-1</v>
          </cell>
          <cell r="M149">
            <v>1.4</v>
          </cell>
          <cell r="N149">
            <v>1.4</v>
          </cell>
          <cell r="O149">
            <v>-1</v>
          </cell>
          <cell r="P149">
            <v>-1</v>
          </cell>
        </row>
        <row r="150">
          <cell r="A150" t="str">
            <v>ITAL_IN_BO</v>
          </cell>
          <cell r="B150" t="str">
            <v>ITAL</v>
          </cell>
          <cell r="C150" t="str">
            <v>WHOL</v>
          </cell>
          <cell r="D150" t="str">
            <v>IN_BO</v>
          </cell>
          <cell r="E150">
            <v>0.2</v>
          </cell>
          <cell r="F150">
            <v>0.2</v>
          </cell>
          <cell r="G150">
            <v>0.26</v>
          </cell>
          <cell r="H150">
            <v>0.26</v>
          </cell>
          <cell r="I150">
            <v>0.26</v>
          </cell>
          <cell r="J150">
            <v>0.14000000000000001</v>
          </cell>
          <cell r="K150">
            <v>0.13</v>
          </cell>
          <cell r="L150">
            <v>0.13</v>
          </cell>
          <cell r="M150">
            <v>0.2</v>
          </cell>
          <cell r="N150">
            <v>0.08</v>
          </cell>
          <cell r="O150">
            <v>7.0000000000000007E-2</v>
          </cell>
          <cell r="P150">
            <v>7.0000000000000007E-2</v>
          </cell>
        </row>
        <row r="151">
          <cell r="A151" t="str">
            <v>ITAL_IN_OC</v>
          </cell>
          <cell r="B151" t="str">
            <v>ITAL</v>
          </cell>
          <cell r="C151" t="str">
            <v>WHOL</v>
          </cell>
          <cell r="D151" t="str">
            <v>IN_OC</v>
          </cell>
          <cell r="E151">
            <v>0.2</v>
          </cell>
          <cell r="F151">
            <v>0.2</v>
          </cell>
          <cell r="G151">
            <v>0.26</v>
          </cell>
          <cell r="H151">
            <v>0.26</v>
          </cell>
          <cell r="I151">
            <v>0.26</v>
          </cell>
          <cell r="J151">
            <v>0.03</v>
          </cell>
          <cell r="K151">
            <v>0.13</v>
          </cell>
          <cell r="L151">
            <v>0.13</v>
          </cell>
          <cell r="M151">
            <v>0.22</v>
          </cell>
          <cell r="N151">
            <v>0.08</v>
          </cell>
          <cell r="O151">
            <v>7.0000000000000007E-2</v>
          </cell>
          <cell r="P151">
            <v>0.12</v>
          </cell>
        </row>
        <row r="152">
          <cell r="A152" t="str">
            <v>LUXE_CON_COMB</v>
          </cell>
          <cell r="B152" t="str">
            <v>LUXE</v>
          </cell>
          <cell r="C152" t="str">
            <v>WHOL</v>
          </cell>
          <cell r="D152" t="str">
            <v>CON_COMB</v>
          </cell>
          <cell r="E152">
            <v>0.2</v>
          </cell>
          <cell r="F152">
            <v>0.2</v>
          </cell>
          <cell r="G152">
            <v>0.23</v>
          </cell>
          <cell r="H152">
            <v>0.23</v>
          </cell>
          <cell r="I152">
            <v>0.23</v>
          </cell>
          <cell r="J152">
            <v>0.14000000000000001</v>
          </cell>
          <cell r="K152">
            <v>0.13</v>
          </cell>
          <cell r="L152">
            <v>0.13</v>
          </cell>
          <cell r="M152">
            <v>0.17</v>
          </cell>
          <cell r="N152">
            <v>0.08</v>
          </cell>
          <cell r="O152">
            <v>7.0000000000000007E-2</v>
          </cell>
          <cell r="P152">
            <v>7.0000000000000007E-2</v>
          </cell>
        </row>
        <row r="153">
          <cell r="A153" t="str">
            <v>LUXE_PP_EX_WB</v>
          </cell>
          <cell r="B153" t="str">
            <v>LUXE</v>
          </cell>
          <cell r="C153" t="str">
            <v>WHOL</v>
          </cell>
          <cell r="D153" t="str">
            <v>PP_EX_WB</v>
          </cell>
          <cell r="E153">
            <v>-1</v>
          </cell>
          <cell r="F153">
            <v>-1</v>
          </cell>
          <cell r="G153">
            <v>0.42</v>
          </cell>
          <cell r="H153">
            <v>0.42</v>
          </cell>
          <cell r="I153">
            <v>0.42</v>
          </cell>
          <cell r="J153">
            <v>-1</v>
          </cell>
          <cell r="K153">
            <v>-1</v>
          </cell>
          <cell r="L153">
            <v>-1</v>
          </cell>
          <cell r="M153">
            <v>-1</v>
          </cell>
          <cell r="N153">
            <v>-1</v>
          </cell>
          <cell r="O153">
            <v>-1</v>
          </cell>
          <cell r="P153">
            <v>-1</v>
          </cell>
        </row>
        <row r="154">
          <cell r="A154" t="str">
            <v>LUXE_PP_EX_OTH</v>
          </cell>
          <cell r="B154" t="str">
            <v>LUXE</v>
          </cell>
          <cell r="C154" t="str">
            <v>WHOL</v>
          </cell>
          <cell r="D154" t="str">
            <v>PP_EX_OTH</v>
          </cell>
          <cell r="E154">
            <v>0.27</v>
          </cell>
          <cell r="F154">
            <v>0.27</v>
          </cell>
          <cell r="G154">
            <v>0.3</v>
          </cell>
          <cell r="H154">
            <v>0.3</v>
          </cell>
          <cell r="I154">
            <v>0.3</v>
          </cell>
          <cell r="J154">
            <v>0.14000000000000001</v>
          </cell>
          <cell r="K154">
            <v>0.13</v>
          </cell>
          <cell r="L154">
            <v>0.13</v>
          </cell>
          <cell r="M154">
            <v>0.2</v>
          </cell>
          <cell r="N154">
            <v>0.08</v>
          </cell>
          <cell r="O154">
            <v>7.0000000000000007E-2</v>
          </cell>
          <cell r="P154">
            <v>0.05</v>
          </cell>
        </row>
        <row r="155">
          <cell r="A155" t="str">
            <v>LUXE_PP_NEW</v>
          </cell>
          <cell r="B155" t="str">
            <v>LUXE</v>
          </cell>
          <cell r="C155" t="str">
            <v>WHOL</v>
          </cell>
          <cell r="D155" t="str">
            <v>PP_NEW</v>
          </cell>
          <cell r="E155">
            <v>0.1</v>
          </cell>
          <cell r="F155">
            <v>0.1</v>
          </cell>
          <cell r="G155">
            <v>0.15</v>
          </cell>
          <cell r="H155">
            <v>0.15</v>
          </cell>
          <cell r="I155">
            <v>0.15</v>
          </cell>
          <cell r="J155">
            <v>7.0000000000000007E-2</v>
          </cell>
          <cell r="K155">
            <v>7.0000000000000007E-2</v>
          </cell>
          <cell r="L155">
            <v>7.0000000000000007E-2</v>
          </cell>
          <cell r="M155">
            <v>0.1</v>
          </cell>
          <cell r="N155">
            <v>0.05</v>
          </cell>
          <cell r="O155">
            <v>7.0000000000000007E-2</v>
          </cell>
          <cell r="P155">
            <v>0.05</v>
          </cell>
        </row>
        <row r="156">
          <cell r="A156" t="str">
            <v>LUXE_DOM</v>
          </cell>
          <cell r="B156" t="str">
            <v>LUXE</v>
          </cell>
          <cell r="C156" t="str">
            <v>WHOL</v>
          </cell>
          <cell r="D156" t="str">
            <v>DOM</v>
          </cell>
          <cell r="E156">
            <v>7.0000000000000007E-2</v>
          </cell>
          <cell r="F156">
            <v>7.0000000000000007E-2</v>
          </cell>
          <cell r="G156">
            <v>0.08</v>
          </cell>
          <cell r="H156">
            <v>0.08</v>
          </cell>
          <cell r="I156">
            <v>0.08</v>
          </cell>
          <cell r="J156">
            <v>7.0000000000000007E-2</v>
          </cell>
          <cell r="K156">
            <v>0.05</v>
          </cell>
          <cell r="L156">
            <v>0.05</v>
          </cell>
          <cell r="M156">
            <v>0.16</v>
          </cell>
          <cell r="N156">
            <v>0.06</v>
          </cell>
          <cell r="O156">
            <v>0.06</v>
          </cell>
          <cell r="P156">
            <v>0.05</v>
          </cell>
        </row>
        <row r="157">
          <cell r="A157" t="str">
            <v>LUXE_TRA_RD_LD2</v>
          </cell>
          <cell r="B157" t="str">
            <v>LUXE</v>
          </cell>
          <cell r="C157" t="str">
            <v>WHOL</v>
          </cell>
          <cell r="D157" t="str">
            <v>TRA_RD_LD2</v>
          </cell>
          <cell r="E157">
            <v>-1</v>
          </cell>
          <cell r="F157">
            <v>-1</v>
          </cell>
          <cell r="G157">
            <v>-1</v>
          </cell>
          <cell r="H157">
            <v>-1</v>
          </cell>
          <cell r="I157">
            <v>-1</v>
          </cell>
          <cell r="J157">
            <v>-1</v>
          </cell>
          <cell r="K157">
            <v>-1</v>
          </cell>
          <cell r="L157">
            <v>-1</v>
          </cell>
          <cell r="M157">
            <v>-1</v>
          </cell>
          <cell r="N157">
            <v>-1</v>
          </cell>
          <cell r="O157">
            <v>0.2</v>
          </cell>
          <cell r="P157">
            <v>-1</v>
          </cell>
        </row>
        <row r="158">
          <cell r="A158" t="str">
            <v>LUXE_TRA_RD_LD4</v>
          </cell>
          <cell r="B158" t="str">
            <v>LUXE</v>
          </cell>
          <cell r="C158" t="str">
            <v>WHOL</v>
          </cell>
          <cell r="D158" t="str">
            <v>TRA_RD_LD4</v>
          </cell>
          <cell r="E158">
            <v>-1</v>
          </cell>
          <cell r="F158">
            <v>-1</v>
          </cell>
          <cell r="G158">
            <v>-1</v>
          </cell>
          <cell r="H158">
            <v>-1</v>
          </cell>
          <cell r="I158">
            <v>-1</v>
          </cell>
          <cell r="J158">
            <v>-1</v>
          </cell>
          <cell r="K158">
            <v>-1</v>
          </cell>
          <cell r="L158">
            <v>-1</v>
          </cell>
          <cell r="M158">
            <v>-1</v>
          </cell>
          <cell r="N158">
            <v>0.35</v>
          </cell>
          <cell r="O158">
            <v>0.79</v>
          </cell>
          <cell r="P158">
            <v>0.65</v>
          </cell>
        </row>
        <row r="159">
          <cell r="A159" t="str">
            <v>LUXE_TRA_RD_HD</v>
          </cell>
          <cell r="B159" t="str">
            <v>LUXE</v>
          </cell>
          <cell r="C159" t="str">
            <v>WHOL</v>
          </cell>
          <cell r="D159" t="str">
            <v>TRA_RD_HD</v>
          </cell>
          <cell r="E159">
            <v>-1</v>
          </cell>
          <cell r="F159">
            <v>-1</v>
          </cell>
          <cell r="G159">
            <v>-1</v>
          </cell>
          <cell r="H159">
            <v>-1</v>
          </cell>
          <cell r="I159">
            <v>-1</v>
          </cell>
          <cell r="J159">
            <v>-1</v>
          </cell>
          <cell r="K159">
            <v>-1</v>
          </cell>
          <cell r="L159">
            <v>-1</v>
          </cell>
          <cell r="M159">
            <v>-1</v>
          </cell>
          <cell r="N159">
            <v>1</v>
          </cell>
          <cell r="O159">
            <v>0.79</v>
          </cell>
          <cell r="P159">
            <v>0.65</v>
          </cell>
        </row>
        <row r="160">
          <cell r="A160" t="str">
            <v>LUXE_TRA_OT</v>
          </cell>
          <cell r="B160" t="str">
            <v>LUXE</v>
          </cell>
          <cell r="C160" t="str">
            <v>WHOL</v>
          </cell>
          <cell r="D160" t="str">
            <v>TRA_OT</v>
          </cell>
          <cell r="E160">
            <v>0.08</v>
          </cell>
          <cell r="F160">
            <v>0.08</v>
          </cell>
          <cell r="G160">
            <v>0.08</v>
          </cell>
          <cell r="H160">
            <v>0.08</v>
          </cell>
          <cell r="I160">
            <v>0.08</v>
          </cell>
          <cell r="J160">
            <v>7.0000000000000007E-2</v>
          </cell>
          <cell r="K160">
            <v>0.05</v>
          </cell>
          <cell r="L160">
            <v>0.05</v>
          </cell>
          <cell r="M160">
            <v>0.16</v>
          </cell>
          <cell r="N160">
            <v>1</v>
          </cell>
          <cell r="O160">
            <v>0.79</v>
          </cell>
          <cell r="P160">
            <v>0.05</v>
          </cell>
        </row>
        <row r="161">
          <cell r="A161" t="str">
            <v>LUXE_TRA_OT_LD2</v>
          </cell>
          <cell r="B161" t="str">
            <v>LUXE</v>
          </cell>
          <cell r="C161" t="str">
            <v>WHOL</v>
          </cell>
          <cell r="D161" t="str">
            <v>TRA_OT_LD2</v>
          </cell>
          <cell r="E161">
            <v>-1</v>
          </cell>
          <cell r="F161">
            <v>-1</v>
          </cell>
          <cell r="G161">
            <v>-1</v>
          </cell>
          <cell r="H161">
            <v>-1</v>
          </cell>
          <cell r="I161">
            <v>-1</v>
          </cell>
          <cell r="J161">
            <v>-1</v>
          </cell>
          <cell r="K161">
            <v>-1</v>
          </cell>
          <cell r="L161">
            <v>-1</v>
          </cell>
          <cell r="M161">
            <v>-1</v>
          </cell>
          <cell r="N161">
            <v>-1</v>
          </cell>
          <cell r="O161">
            <v>0.2</v>
          </cell>
          <cell r="P161">
            <v>-1</v>
          </cell>
        </row>
        <row r="162">
          <cell r="A162" t="str">
            <v>LUXE_TRA_OT_LB</v>
          </cell>
          <cell r="B162" t="str">
            <v>LUXE</v>
          </cell>
          <cell r="C162" t="str">
            <v>WHOL</v>
          </cell>
          <cell r="D162" t="str">
            <v>TRA_OT_LB</v>
          </cell>
          <cell r="E162">
            <v>0.08</v>
          </cell>
          <cell r="F162">
            <v>0.08</v>
          </cell>
          <cell r="G162">
            <v>0.08</v>
          </cell>
          <cell r="H162">
            <v>0.08</v>
          </cell>
          <cell r="I162">
            <v>0.08</v>
          </cell>
          <cell r="J162">
            <v>7.0000000000000007E-2</v>
          </cell>
          <cell r="K162">
            <v>0.05</v>
          </cell>
          <cell r="L162">
            <v>0.05</v>
          </cell>
          <cell r="M162">
            <v>0.16</v>
          </cell>
          <cell r="N162">
            <v>1.1599999999999999</v>
          </cell>
          <cell r="O162">
            <v>0.86</v>
          </cell>
          <cell r="P162">
            <v>0.05</v>
          </cell>
        </row>
        <row r="163">
          <cell r="A163" t="str">
            <v>LUXE_TRA_OTS_M</v>
          </cell>
          <cell r="B163" t="str">
            <v>LUXE</v>
          </cell>
          <cell r="C163" t="str">
            <v>WHOL</v>
          </cell>
          <cell r="D163" t="str">
            <v>TRA_OTS_M</v>
          </cell>
          <cell r="E163">
            <v>-1</v>
          </cell>
          <cell r="F163">
            <v>-1</v>
          </cell>
          <cell r="G163">
            <v>-1</v>
          </cell>
          <cell r="H163">
            <v>-1</v>
          </cell>
          <cell r="I163">
            <v>-1</v>
          </cell>
          <cell r="J163">
            <v>-1</v>
          </cell>
          <cell r="K163">
            <v>-1</v>
          </cell>
          <cell r="L163">
            <v>-1</v>
          </cell>
          <cell r="M163">
            <v>-1</v>
          </cell>
          <cell r="N163">
            <v>1.4</v>
          </cell>
          <cell r="O163">
            <v>-1</v>
          </cell>
          <cell r="P163">
            <v>-1</v>
          </cell>
        </row>
        <row r="164">
          <cell r="A164" t="str">
            <v>LUXE_TRA_OTS_L</v>
          </cell>
          <cell r="B164" t="str">
            <v>LUXE</v>
          </cell>
          <cell r="C164" t="str">
            <v>WHOL</v>
          </cell>
          <cell r="D164" t="str">
            <v>TRA_OTS_L</v>
          </cell>
          <cell r="E164">
            <v>-1</v>
          </cell>
          <cell r="F164">
            <v>-1</v>
          </cell>
          <cell r="G164">
            <v>-1</v>
          </cell>
          <cell r="H164">
            <v>-1</v>
          </cell>
          <cell r="I164">
            <v>-1</v>
          </cell>
          <cell r="J164">
            <v>-1</v>
          </cell>
          <cell r="K164">
            <v>-1</v>
          </cell>
          <cell r="L164">
            <v>-1</v>
          </cell>
          <cell r="M164">
            <v>1.4</v>
          </cell>
          <cell r="N164">
            <v>1.4</v>
          </cell>
          <cell r="O164">
            <v>-1</v>
          </cell>
          <cell r="P164">
            <v>-1</v>
          </cell>
        </row>
        <row r="165">
          <cell r="A165" t="str">
            <v>LUXE_IN_BO</v>
          </cell>
          <cell r="B165" t="str">
            <v>LUXE</v>
          </cell>
          <cell r="C165" t="str">
            <v>WHOL</v>
          </cell>
          <cell r="D165" t="str">
            <v>IN_BO</v>
          </cell>
          <cell r="E165">
            <v>0.2</v>
          </cell>
          <cell r="F165">
            <v>0.2</v>
          </cell>
          <cell r="G165">
            <v>0.23</v>
          </cell>
          <cell r="H165">
            <v>0.23</v>
          </cell>
          <cell r="I165">
            <v>0.23</v>
          </cell>
          <cell r="J165">
            <v>0.14000000000000001</v>
          </cell>
          <cell r="K165">
            <v>0.13</v>
          </cell>
          <cell r="L165">
            <v>0.13</v>
          </cell>
          <cell r="M165">
            <v>0.17</v>
          </cell>
          <cell r="N165">
            <v>0.08</v>
          </cell>
          <cell r="O165">
            <v>7.0000000000000007E-2</v>
          </cell>
          <cell r="P165">
            <v>7.0000000000000007E-2</v>
          </cell>
        </row>
        <row r="166">
          <cell r="A166" t="str">
            <v>LUXE_IN_OC</v>
          </cell>
          <cell r="B166" t="str">
            <v>LUXE</v>
          </cell>
          <cell r="C166" t="str">
            <v>WHOL</v>
          </cell>
          <cell r="D166" t="str">
            <v>IN_OC</v>
          </cell>
          <cell r="E166">
            <v>0.2</v>
          </cell>
          <cell r="F166">
            <v>0.2</v>
          </cell>
          <cell r="G166">
            <v>0.23</v>
          </cell>
          <cell r="H166">
            <v>0.23</v>
          </cell>
          <cell r="I166">
            <v>0.23</v>
          </cell>
          <cell r="J166">
            <v>0.03</v>
          </cell>
          <cell r="K166">
            <v>0.13</v>
          </cell>
          <cell r="L166">
            <v>0.13</v>
          </cell>
          <cell r="M166">
            <v>0.17</v>
          </cell>
          <cell r="N166">
            <v>0.08</v>
          </cell>
          <cell r="O166">
            <v>7.0000000000000007E-2</v>
          </cell>
          <cell r="P166">
            <v>7.0000000000000007E-2</v>
          </cell>
        </row>
        <row r="167">
          <cell r="A167" t="str">
            <v>NETH_CON_COMB</v>
          </cell>
          <cell r="B167" t="str">
            <v>NETH</v>
          </cell>
          <cell r="C167" t="str">
            <v>WHOL</v>
          </cell>
          <cell r="D167" t="str">
            <v>CON_COMB</v>
          </cell>
          <cell r="E167">
            <v>0.2</v>
          </cell>
          <cell r="F167">
            <v>0.2</v>
          </cell>
          <cell r="G167">
            <v>0.23</v>
          </cell>
          <cell r="H167">
            <v>0.23</v>
          </cell>
          <cell r="I167">
            <v>0.23</v>
          </cell>
          <cell r="J167">
            <v>0.14000000000000001</v>
          </cell>
          <cell r="K167">
            <v>0.13</v>
          </cell>
          <cell r="L167">
            <v>0.13</v>
          </cell>
          <cell r="M167">
            <v>0.17</v>
          </cell>
          <cell r="N167">
            <v>0.08</v>
          </cell>
          <cell r="O167">
            <v>7.0000000000000007E-2</v>
          </cell>
          <cell r="P167">
            <v>7.0000000000000007E-2</v>
          </cell>
        </row>
        <row r="168">
          <cell r="A168" t="str">
            <v>NETH_PP_EX_WB</v>
          </cell>
          <cell r="B168" t="str">
            <v>NETH</v>
          </cell>
          <cell r="C168" t="str">
            <v>WHOL</v>
          </cell>
          <cell r="D168" t="str">
            <v>PP_EX_WB</v>
          </cell>
          <cell r="E168">
            <v>-1</v>
          </cell>
          <cell r="F168">
            <v>-1</v>
          </cell>
          <cell r="G168">
            <v>0.42</v>
          </cell>
          <cell r="H168">
            <v>0.42</v>
          </cell>
          <cell r="I168">
            <v>0.42</v>
          </cell>
          <cell r="J168">
            <v>-1</v>
          </cell>
          <cell r="K168">
            <v>-1</v>
          </cell>
          <cell r="L168">
            <v>-1</v>
          </cell>
          <cell r="M168">
            <v>-1</v>
          </cell>
          <cell r="N168">
            <v>-1</v>
          </cell>
          <cell r="O168">
            <v>-1</v>
          </cell>
          <cell r="P168">
            <v>-1</v>
          </cell>
        </row>
        <row r="169">
          <cell r="A169" t="str">
            <v>NETH_PP_EX_OTH</v>
          </cell>
          <cell r="B169" t="str">
            <v>NETH</v>
          </cell>
          <cell r="C169" t="str">
            <v>WHOL</v>
          </cell>
          <cell r="D169" t="str">
            <v>PP_EX_OTH</v>
          </cell>
          <cell r="E169">
            <v>0.27</v>
          </cell>
          <cell r="F169">
            <v>0.27</v>
          </cell>
          <cell r="G169">
            <v>0.28000000000000003</v>
          </cell>
          <cell r="H169">
            <v>0.28000000000000003</v>
          </cell>
          <cell r="I169">
            <v>0.28000000000000003</v>
          </cell>
          <cell r="J169">
            <v>0.14000000000000001</v>
          </cell>
          <cell r="K169">
            <v>0.13</v>
          </cell>
          <cell r="L169">
            <v>0.13</v>
          </cell>
          <cell r="M169">
            <v>0.2</v>
          </cell>
          <cell r="N169">
            <v>0.08</v>
          </cell>
          <cell r="O169">
            <v>7.0000000000000007E-2</v>
          </cell>
          <cell r="P169">
            <v>0.14000000000000001</v>
          </cell>
        </row>
        <row r="170">
          <cell r="A170" t="str">
            <v>NETH_PP_NEW</v>
          </cell>
          <cell r="B170" t="str">
            <v>NETH</v>
          </cell>
          <cell r="C170" t="str">
            <v>WHOL</v>
          </cell>
          <cell r="D170" t="str">
            <v>PP_NEW</v>
          </cell>
          <cell r="E170">
            <v>0.1</v>
          </cell>
          <cell r="F170">
            <v>0.1</v>
          </cell>
          <cell r="G170">
            <v>0.15</v>
          </cell>
          <cell r="H170">
            <v>0.15</v>
          </cell>
          <cell r="I170">
            <v>0.15</v>
          </cell>
          <cell r="J170">
            <v>7.0000000000000007E-2</v>
          </cell>
          <cell r="K170">
            <v>7.0000000000000007E-2</v>
          </cell>
          <cell r="L170">
            <v>7.0000000000000007E-2</v>
          </cell>
          <cell r="M170">
            <v>0.1</v>
          </cell>
          <cell r="N170">
            <v>0.05</v>
          </cell>
          <cell r="O170">
            <v>7.0000000000000007E-2</v>
          </cell>
          <cell r="P170">
            <v>0.05</v>
          </cell>
        </row>
        <row r="171">
          <cell r="A171" t="str">
            <v>NETH_DOM</v>
          </cell>
          <cell r="B171" t="str">
            <v>NETH</v>
          </cell>
          <cell r="C171" t="str">
            <v>WHOL</v>
          </cell>
          <cell r="D171" t="str">
            <v>DOM</v>
          </cell>
          <cell r="E171">
            <v>7.0000000000000007E-2</v>
          </cell>
          <cell r="F171">
            <v>7.0000000000000007E-2</v>
          </cell>
          <cell r="G171">
            <v>0.08</v>
          </cell>
          <cell r="H171">
            <v>0.08</v>
          </cell>
          <cell r="I171">
            <v>0.08</v>
          </cell>
          <cell r="J171">
            <v>7.0000000000000007E-2</v>
          </cell>
          <cell r="K171">
            <v>0.05</v>
          </cell>
          <cell r="L171">
            <v>0.05</v>
          </cell>
          <cell r="M171">
            <v>0.12</v>
          </cell>
          <cell r="N171">
            <v>0.06</v>
          </cell>
          <cell r="O171">
            <v>0.06</v>
          </cell>
          <cell r="P171">
            <v>0.05</v>
          </cell>
        </row>
        <row r="172">
          <cell r="A172" t="str">
            <v>NETH_TRA_RD_LD2</v>
          </cell>
          <cell r="B172" t="str">
            <v>NETH</v>
          </cell>
          <cell r="C172" t="str">
            <v>WHOL</v>
          </cell>
          <cell r="D172" t="str">
            <v>TRA_RD_LD2</v>
          </cell>
          <cell r="E172">
            <v>-1</v>
          </cell>
          <cell r="F172">
            <v>-1</v>
          </cell>
          <cell r="G172">
            <v>-1</v>
          </cell>
          <cell r="H172">
            <v>-1</v>
          </cell>
          <cell r="I172">
            <v>-1</v>
          </cell>
          <cell r="J172">
            <v>-1</v>
          </cell>
          <cell r="K172">
            <v>-1</v>
          </cell>
          <cell r="L172">
            <v>-1</v>
          </cell>
          <cell r="M172">
            <v>-1</v>
          </cell>
          <cell r="N172">
            <v>-1</v>
          </cell>
          <cell r="O172">
            <v>0.2</v>
          </cell>
          <cell r="P172">
            <v>-1</v>
          </cell>
        </row>
        <row r="173">
          <cell r="A173" t="str">
            <v>NETH_TRA_RD_LD4</v>
          </cell>
          <cell r="B173" t="str">
            <v>NETH</v>
          </cell>
          <cell r="C173" t="str">
            <v>WHOL</v>
          </cell>
          <cell r="D173" t="str">
            <v>TRA_RD_LD4</v>
          </cell>
          <cell r="E173">
            <v>-1</v>
          </cell>
          <cell r="F173">
            <v>-1</v>
          </cell>
          <cell r="G173">
            <v>-1</v>
          </cell>
          <cell r="H173">
            <v>-1</v>
          </cell>
          <cell r="I173">
            <v>-1</v>
          </cell>
          <cell r="J173">
            <v>-1</v>
          </cell>
          <cell r="K173">
            <v>-1</v>
          </cell>
          <cell r="L173">
            <v>-1</v>
          </cell>
          <cell r="M173">
            <v>-1</v>
          </cell>
          <cell r="N173">
            <v>0.35</v>
          </cell>
          <cell r="O173">
            <v>0.83</v>
          </cell>
          <cell r="P173">
            <v>0.65</v>
          </cell>
        </row>
        <row r="174">
          <cell r="A174" t="str">
            <v>NETH_TRA_RD_HD</v>
          </cell>
          <cell r="B174" t="str">
            <v>NETH</v>
          </cell>
          <cell r="C174" t="str">
            <v>WHOL</v>
          </cell>
          <cell r="D174" t="str">
            <v>TRA_RD_HD</v>
          </cell>
          <cell r="E174">
            <v>-1</v>
          </cell>
          <cell r="F174">
            <v>-1</v>
          </cell>
          <cell r="G174">
            <v>-1</v>
          </cell>
          <cell r="H174">
            <v>-1</v>
          </cell>
          <cell r="I174">
            <v>-1</v>
          </cell>
          <cell r="J174">
            <v>-1</v>
          </cell>
          <cell r="K174">
            <v>-1</v>
          </cell>
          <cell r="L174">
            <v>-1</v>
          </cell>
          <cell r="M174">
            <v>-1</v>
          </cell>
          <cell r="N174">
            <v>1.4</v>
          </cell>
          <cell r="O174">
            <v>0.83</v>
          </cell>
          <cell r="P174">
            <v>0.65</v>
          </cell>
        </row>
        <row r="175">
          <cell r="A175" t="str">
            <v>NETH_TRA_OT</v>
          </cell>
          <cell r="B175" t="str">
            <v>NETH</v>
          </cell>
          <cell r="C175" t="str">
            <v>WHOL</v>
          </cell>
          <cell r="D175" t="str">
            <v>TRA_OT</v>
          </cell>
          <cell r="E175">
            <v>0.08</v>
          </cell>
          <cell r="F175">
            <v>0.08</v>
          </cell>
          <cell r="G175">
            <v>0.08</v>
          </cell>
          <cell r="H175">
            <v>0.08</v>
          </cell>
          <cell r="I175">
            <v>0.08</v>
          </cell>
          <cell r="J175">
            <v>7.0000000000000007E-2</v>
          </cell>
          <cell r="K175">
            <v>0.05</v>
          </cell>
          <cell r="L175">
            <v>0.05</v>
          </cell>
          <cell r="M175">
            <v>0.16</v>
          </cell>
          <cell r="N175">
            <v>0.9</v>
          </cell>
          <cell r="O175">
            <v>0.83</v>
          </cell>
          <cell r="P175">
            <v>0.05</v>
          </cell>
        </row>
        <row r="176">
          <cell r="A176" t="str">
            <v>NETH_TRA_OT_LD2</v>
          </cell>
          <cell r="B176" t="str">
            <v>NETH</v>
          </cell>
          <cell r="C176" t="str">
            <v>WHOL</v>
          </cell>
          <cell r="D176" t="str">
            <v>TRA_OT_LD2</v>
          </cell>
          <cell r="E176">
            <v>-1</v>
          </cell>
          <cell r="F176">
            <v>-1</v>
          </cell>
          <cell r="G176">
            <v>-1</v>
          </cell>
          <cell r="H176">
            <v>-1</v>
          </cell>
          <cell r="I176">
            <v>-1</v>
          </cell>
          <cell r="J176">
            <v>-1</v>
          </cell>
          <cell r="K176">
            <v>-1</v>
          </cell>
          <cell r="L176">
            <v>-1</v>
          </cell>
          <cell r="M176">
            <v>-1</v>
          </cell>
          <cell r="N176">
            <v>-1</v>
          </cell>
          <cell r="O176">
            <v>0.2</v>
          </cell>
          <cell r="P176">
            <v>-1</v>
          </cell>
        </row>
        <row r="177">
          <cell r="A177" t="str">
            <v>NETH_TRA_OT_LB</v>
          </cell>
          <cell r="B177" t="str">
            <v>NETH</v>
          </cell>
          <cell r="C177" t="str">
            <v>WHOL</v>
          </cell>
          <cell r="D177" t="str">
            <v>TRA_OT_LB</v>
          </cell>
          <cell r="E177">
            <v>0.08</v>
          </cell>
          <cell r="F177">
            <v>0.08</v>
          </cell>
          <cell r="G177">
            <v>0.08</v>
          </cell>
          <cell r="H177">
            <v>0.08</v>
          </cell>
          <cell r="I177">
            <v>0.08</v>
          </cell>
          <cell r="J177">
            <v>7.0000000000000007E-2</v>
          </cell>
          <cell r="K177">
            <v>0.05</v>
          </cell>
          <cell r="L177">
            <v>0.05</v>
          </cell>
          <cell r="M177">
            <v>0.16</v>
          </cell>
          <cell r="N177">
            <v>1.4</v>
          </cell>
          <cell r="O177">
            <v>0.86</v>
          </cell>
          <cell r="P177">
            <v>0.05</v>
          </cell>
        </row>
        <row r="178">
          <cell r="A178" t="str">
            <v>NETH_TRA_OTS_M</v>
          </cell>
          <cell r="B178" t="str">
            <v>NETH</v>
          </cell>
          <cell r="C178" t="str">
            <v>WHOL</v>
          </cell>
          <cell r="D178" t="str">
            <v>TRA_OTS_M</v>
          </cell>
          <cell r="E178">
            <v>-1</v>
          </cell>
          <cell r="F178">
            <v>-1</v>
          </cell>
          <cell r="G178">
            <v>-1</v>
          </cell>
          <cell r="H178">
            <v>-1</v>
          </cell>
          <cell r="I178">
            <v>-1</v>
          </cell>
          <cell r="J178">
            <v>-1</v>
          </cell>
          <cell r="K178">
            <v>-1</v>
          </cell>
          <cell r="L178">
            <v>-1</v>
          </cell>
          <cell r="M178">
            <v>-1</v>
          </cell>
          <cell r="N178">
            <v>1.4</v>
          </cell>
          <cell r="O178">
            <v>-1</v>
          </cell>
          <cell r="P178">
            <v>-1</v>
          </cell>
        </row>
        <row r="179">
          <cell r="A179" t="str">
            <v>NETH_TRA_OTS_L</v>
          </cell>
          <cell r="B179" t="str">
            <v>NETH</v>
          </cell>
          <cell r="C179" t="str">
            <v>WHOL</v>
          </cell>
          <cell r="D179" t="str">
            <v>TRA_OTS_L</v>
          </cell>
          <cell r="E179">
            <v>-1</v>
          </cell>
          <cell r="F179">
            <v>-1</v>
          </cell>
          <cell r="G179">
            <v>-1</v>
          </cell>
          <cell r="H179">
            <v>-1</v>
          </cell>
          <cell r="I179">
            <v>-1</v>
          </cell>
          <cell r="J179">
            <v>-1</v>
          </cell>
          <cell r="K179">
            <v>-1</v>
          </cell>
          <cell r="L179">
            <v>-1</v>
          </cell>
          <cell r="M179">
            <v>1.3</v>
          </cell>
          <cell r="N179">
            <v>1.4</v>
          </cell>
          <cell r="O179">
            <v>-1</v>
          </cell>
          <cell r="P179">
            <v>-1</v>
          </cell>
        </row>
        <row r="180">
          <cell r="A180" t="str">
            <v>NETH_IN_BO</v>
          </cell>
          <cell r="B180" t="str">
            <v>NETH</v>
          </cell>
          <cell r="C180" t="str">
            <v>WHOL</v>
          </cell>
          <cell r="D180" t="str">
            <v>IN_BO</v>
          </cell>
          <cell r="E180">
            <v>0.2</v>
          </cell>
          <cell r="F180">
            <v>0.2</v>
          </cell>
          <cell r="G180">
            <v>0.23</v>
          </cell>
          <cell r="H180">
            <v>0.23</v>
          </cell>
          <cell r="I180">
            <v>0.23</v>
          </cell>
          <cell r="J180">
            <v>0.14000000000000001</v>
          </cell>
          <cell r="K180">
            <v>0.13</v>
          </cell>
          <cell r="L180">
            <v>0.13</v>
          </cell>
          <cell r="M180">
            <v>0.15</v>
          </cell>
          <cell r="N180">
            <v>0.08</v>
          </cell>
          <cell r="O180">
            <v>7.0000000000000007E-2</v>
          </cell>
          <cell r="P180">
            <v>0.08</v>
          </cell>
        </row>
        <row r="181">
          <cell r="A181" t="str">
            <v>NETH_IN_OC</v>
          </cell>
          <cell r="B181" t="str">
            <v>NETH</v>
          </cell>
          <cell r="C181" t="str">
            <v>WHOL</v>
          </cell>
          <cell r="D181" t="str">
            <v>IN_OC</v>
          </cell>
          <cell r="E181">
            <v>0.2</v>
          </cell>
          <cell r="F181">
            <v>0.2</v>
          </cell>
          <cell r="G181">
            <v>0.23</v>
          </cell>
          <cell r="H181">
            <v>0.23</v>
          </cell>
          <cell r="I181">
            <v>0.23</v>
          </cell>
          <cell r="J181">
            <v>0.03</v>
          </cell>
          <cell r="K181">
            <v>0.13</v>
          </cell>
          <cell r="L181">
            <v>0.13</v>
          </cell>
          <cell r="M181">
            <v>0.16</v>
          </cell>
          <cell r="N181">
            <v>0.08</v>
          </cell>
          <cell r="O181">
            <v>7.0000000000000007E-2</v>
          </cell>
          <cell r="P181">
            <v>7.0000000000000007E-2</v>
          </cell>
        </row>
        <row r="182">
          <cell r="A182" t="str">
            <v>NORW_CON_COMB</v>
          </cell>
          <cell r="B182" t="str">
            <v>NORW</v>
          </cell>
          <cell r="C182" t="str">
            <v>WHOL</v>
          </cell>
          <cell r="D182" t="str">
            <v>CON_COMB</v>
          </cell>
          <cell r="E182">
            <v>0.2</v>
          </cell>
          <cell r="F182">
            <v>0.2</v>
          </cell>
          <cell r="G182">
            <v>0.23</v>
          </cell>
          <cell r="H182">
            <v>0.23</v>
          </cell>
          <cell r="I182">
            <v>0.23</v>
          </cell>
          <cell r="J182">
            <v>0.14000000000000001</v>
          </cell>
          <cell r="K182">
            <v>0.13</v>
          </cell>
          <cell r="L182">
            <v>0.13</v>
          </cell>
          <cell r="M182">
            <v>0.17</v>
          </cell>
          <cell r="N182">
            <v>0.08</v>
          </cell>
          <cell r="O182">
            <v>7.0000000000000007E-2</v>
          </cell>
          <cell r="P182">
            <v>7.0000000000000007E-2</v>
          </cell>
        </row>
        <row r="183">
          <cell r="A183" t="str">
            <v>NORW_PP_EX_WB</v>
          </cell>
          <cell r="B183" t="str">
            <v>NORW</v>
          </cell>
          <cell r="C183" t="str">
            <v>WHOL</v>
          </cell>
          <cell r="D183" t="str">
            <v>PP_EX_WB</v>
          </cell>
          <cell r="E183">
            <v>-1</v>
          </cell>
          <cell r="F183">
            <v>-1</v>
          </cell>
          <cell r="G183">
            <v>0.42</v>
          </cell>
          <cell r="H183">
            <v>0.42</v>
          </cell>
          <cell r="I183">
            <v>0.42</v>
          </cell>
          <cell r="J183">
            <v>-1</v>
          </cell>
          <cell r="K183">
            <v>-1</v>
          </cell>
          <cell r="L183">
            <v>-1</v>
          </cell>
          <cell r="M183">
            <v>-1</v>
          </cell>
          <cell r="N183">
            <v>-1</v>
          </cell>
          <cell r="O183">
            <v>-1</v>
          </cell>
          <cell r="P183">
            <v>-1</v>
          </cell>
        </row>
        <row r="184">
          <cell r="A184" t="str">
            <v>NORW_PP_EX_OTH</v>
          </cell>
          <cell r="B184" t="str">
            <v>NORW</v>
          </cell>
          <cell r="C184" t="str">
            <v>WHOL</v>
          </cell>
          <cell r="D184" t="str">
            <v>PP_EX_OTH</v>
          </cell>
          <cell r="E184">
            <v>0.27</v>
          </cell>
          <cell r="F184">
            <v>0.27</v>
          </cell>
          <cell r="G184">
            <v>0.3</v>
          </cell>
          <cell r="H184">
            <v>0.3</v>
          </cell>
          <cell r="I184">
            <v>0.3</v>
          </cell>
          <cell r="J184">
            <v>0.14000000000000001</v>
          </cell>
          <cell r="K184">
            <v>0.13</v>
          </cell>
          <cell r="L184">
            <v>0.13</v>
          </cell>
          <cell r="M184">
            <v>0.2</v>
          </cell>
          <cell r="N184">
            <v>1.1299999999999999</v>
          </cell>
          <cell r="O184">
            <v>7.0000000000000007E-2</v>
          </cell>
          <cell r="P184">
            <v>0.15</v>
          </cell>
        </row>
        <row r="185">
          <cell r="A185" t="str">
            <v>NORW_PP_NEW</v>
          </cell>
          <cell r="B185" t="str">
            <v>NORW</v>
          </cell>
          <cell r="C185" t="str">
            <v>WHOL</v>
          </cell>
          <cell r="D185" t="str">
            <v>PP_NEW</v>
          </cell>
          <cell r="E185">
            <v>0.1</v>
          </cell>
          <cell r="F185">
            <v>0.1</v>
          </cell>
          <cell r="G185">
            <v>0.15</v>
          </cell>
          <cell r="H185">
            <v>0.15</v>
          </cell>
          <cell r="I185">
            <v>0.15</v>
          </cell>
          <cell r="J185">
            <v>7.0000000000000007E-2</v>
          </cell>
          <cell r="K185">
            <v>7.0000000000000007E-2</v>
          </cell>
          <cell r="L185">
            <v>7.0000000000000007E-2</v>
          </cell>
          <cell r="M185">
            <v>0.1</v>
          </cell>
          <cell r="N185">
            <v>0.1</v>
          </cell>
          <cell r="O185">
            <v>7.0000000000000007E-2</v>
          </cell>
          <cell r="P185">
            <v>0.05</v>
          </cell>
        </row>
        <row r="186">
          <cell r="A186" t="str">
            <v>NORW_DOM</v>
          </cell>
          <cell r="B186" t="str">
            <v>NORW</v>
          </cell>
          <cell r="C186" t="str">
            <v>WHOL</v>
          </cell>
          <cell r="D186" t="str">
            <v>DOM</v>
          </cell>
          <cell r="E186">
            <v>7.0000000000000007E-2</v>
          </cell>
          <cell r="F186">
            <v>7.0000000000000007E-2</v>
          </cell>
          <cell r="G186">
            <v>0.08</v>
          </cell>
          <cell r="H186">
            <v>0.08</v>
          </cell>
          <cell r="I186">
            <v>0.08</v>
          </cell>
          <cell r="J186">
            <v>7.0000000000000007E-2</v>
          </cell>
          <cell r="K186">
            <v>0.05</v>
          </cell>
          <cell r="L186">
            <v>0.05</v>
          </cell>
          <cell r="M186">
            <v>0.16</v>
          </cell>
          <cell r="N186">
            <v>0.06</v>
          </cell>
          <cell r="O186">
            <v>0.06</v>
          </cell>
          <cell r="P186">
            <v>0.05</v>
          </cell>
        </row>
        <row r="187">
          <cell r="A187" t="str">
            <v>NORW_TRA_RD_LD2</v>
          </cell>
          <cell r="B187" t="str">
            <v>NORW</v>
          </cell>
          <cell r="C187" t="str">
            <v>WHOL</v>
          </cell>
          <cell r="D187" t="str">
            <v>TRA_RD_LD2</v>
          </cell>
          <cell r="E187">
            <v>-1</v>
          </cell>
          <cell r="F187">
            <v>-1</v>
          </cell>
          <cell r="G187">
            <v>-1</v>
          </cell>
          <cell r="H187">
            <v>-1</v>
          </cell>
          <cell r="I187">
            <v>-1</v>
          </cell>
          <cell r="J187">
            <v>-1</v>
          </cell>
          <cell r="K187">
            <v>-1</v>
          </cell>
          <cell r="L187">
            <v>-1</v>
          </cell>
          <cell r="M187">
            <v>-1</v>
          </cell>
          <cell r="N187">
            <v>-1</v>
          </cell>
          <cell r="O187">
            <v>0.2</v>
          </cell>
          <cell r="P187">
            <v>-1</v>
          </cell>
        </row>
        <row r="188">
          <cell r="A188" t="str">
            <v>NORW_TRA_RD_LD4</v>
          </cell>
          <cell r="B188" t="str">
            <v>NORW</v>
          </cell>
          <cell r="C188" t="str">
            <v>WHOL</v>
          </cell>
          <cell r="D188" t="str">
            <v>TRA_RD_LD4</v>
          </cell>
          <cell r="E188">
            <v>-1</v>
          </cell>
          <cell r="F188">
            <v>-1</v>
          </cell>
          <cell r="G188">
            <v>-1</v>
          </cell>
          <cell r="H188">
            <v>-1</v>
          </cell>
          <cell r="I188">
            <v>-1</v>
          </cell>
          <cell r="J188">
            <v>-1</v>
          </cell>
          <cell r="K188">
            <v>-1</v>
          </cell>
          <cell r="L188">
            <v>-1</v>
          </cell>
          <cell r="M188">
            <v>-1</v>
          </cell>
          <cell r="N188">
            <v>0.35</v>
          </cell>
          <cell r="O188">
            <v>0.75</v>
          </cell>
          <cell r="P188">
            <v>0.65</v>
          </cell>
        </row>
        <row r="189">
          <cell r="A189" t="str">
            <v>NORW_TRA_RD_HD</v>
          </cell>
          <cell r="B189" t="str">
            <v>NORW</v>
          </cell>
          <cell r="C189" t="str">
            <v>WHOL</v>
          </cell>
          <cell r="D189" t="str">
            <v>TRA_RD_HD</v>
          </cell>
          <cell r="E189">
            <v>-1</v>
          </cell>
          <cell r="F189">
            <v>-1</v>
          </cell>
          <cell r="G189">
            <v>-1</v>
          </cell>
          <cell r="H189">
            <v>-1</v>
          </cell>
          <cell r="I189">
            <v>-1</v>
          </cell>
          <cell r="J189">
            <v>-1</v>
          </cell>
          <cell r="K189">
            <v>-1</v>
          </cell>
          <cell r="L189">
            <v>-1</v>
          </cell>
          <cell r="M189">
            <v>-1</v>
          </cell>
          <cell r="N189">
            <v>1.2</v>
          </cell>
          <cell r="O189">
            <v>0.75</v>
          </cell>
          <cell r="P189">
            <v>0.65</v>
          </cell>
        </row>
        <row r="190">
          <cell r="A190" t="str">
            <v>NORW_TRA_OT</v>
          </cell>
          <cell r="B190" t="str">
            <v>NORW</v>
          </cell>
          <cell r="C190" t="str">
            <v>WHOL</v>
          </cell>
          <cell r="D190" t="str">
            <v>TRA_OT</v>
          </cell>
          <cell r="E190">
            <v>0.08</v>
          </cell>
          <cell r="F190">
            <v>0.08</v>
          </cell>
          <cell r="G190">
            <v>0.08</v>
          </cell>
          <cell r="H190">
            <v>0.08</v>
          </cell>
          <cell r="I190">
            <v>0.08</v>
          </cell>
          <cell r="J190">
            <v>7.0000000000000007E-2</v>
          </cell>
          <cell r="K190">
            <v>0.05</v>
          </cell>
          <cell r="L190">
            <v>0.05</v>
          </cell>
          <cell r="M190">
            <v>0.16</v>
          </cell>
          <cell r="N190">
            <v>1.2</v>
          </cell>
          <cell r="O190">
            <v>0.75</v>
          </cell>
          <cell r="P190">
            <v>0.05</v>
          </cell>
        </row>
        <row r="191">
          <cell r="A191" t="str">
            <v>NORW_TRA_OT_LD2</v>
          </cell>
          <cell r="B191" t="str">
            <v>NORW</v>
          </cell>
          <cell r="C191" t="str">
            <v>WHOL</v>
          </cell>
          <cell r="D191" t="str">
            <v>TRA_OT_LD2</v>
          </cell>
          <cell r="E191">
            <v>-1</v>
          </cell>
          <cell r="F191">
            <v>-1</v>
          </cell>
          <cell r="G191">
            <v>-1</v>
          </cell>
          <cell r="H191">
            <v>-1</v>
          </cell>
          <cell r="I191">
            <v>-1</v>
          </cell>
          <cell r="J191">
            <v>-1</v>
          </cell>
          <cell r="K191">
            <v>-1</v>
          </cell>
          <cell r="L191">
            <v>-1</v>
          </cell>
          <cell r="M191">
            <v>-1</v>
          </cell>
          <cell r="N191">
            <v>-1</v>
          </cell>
          <cell r="O191">
            <v>0.2</v>
          </cell>
          <cell r="P191">
            <v>-1</v>
          </cell>
        </row>
        <row r="192">
          <cell r="A192" t="str">
            <v>NORW_TRA_OT_LB</v>
          </cell>
          <cell r="B192" t="str">
            <v>NORW</v>
          </cell>
          <cell r="C192" t="str">
            <v>WHOL</v>
          </cell>
          <cell r="D192" t="str">
            <v>TRA_OT_LB</v>
          </cell>
          <cell r="E192">
            <v>0.08</v>
          </cell>
          <cell r="F192">
            <v>0.08</v>
          </cell>
          <cell r="G192">
            <v>0.08</v>
          </cell>
          <cell r="H192">
            <v>0.08</v>
          </cell>
          <cell r="I192">
            <v>0.08</v>
          </cell>
          <cell r="J192">
            <v>7.0000000000000007E-2</v>
          </cell>
          <cell r="K192">
            <v>0.05</v>
          </cell>
          <cell r="L192">
            <v>0.05</v>
          </cell>
          <cell r="M192">
            <v>0.16</v>
          </cell>
          <cell r="N192">
            <v>1.2</v>
          </cell>
          <cell r="O192">
            <v>0.75</v>
          </cell>
          <cell r="P192">
            <v>0.05</v>
          </cell>
        </row>
        <row r="193">
          <cell r="A193" t="str">
            <v>NORW_TRA_OTS_M</v>
          </cell>
          <cell r="B193" t="str">
            <v>NORW</v>
          </cell>
          <cell r="C193" t="str">
            <v>WHOL</v>
          </cell>
          <cell r="D193" t="str">
            <v>TRA_OTS_M</v>
          </cell>
          <cell r="E193">
            <v>-1</v>
          </cell>
          <cell r="F193">
            <v>-1</v>
          </cell>
          <cell r="G193">
            <v>-1</v>
          </cell>
          <cell r="H193">
            <v>-1</v>
          </cell>
          <cell r="I193">
            <v>-1</v>
          </cell>
          <cell r="J193">
            <v>-1</v>
          </cell>
          <cell r="K193">
            <v>-1</v>
          </cell>
          <cell r="L193">
            <v>-1</v>
          </cell>
          <cell r="M193">
            <v>-1</v>
          </cell>
          <cell r="N193">
            <v>1.6</v>
          </cell>
          <cell r="O193">
            <v>-1</v>
          </cell>
          <cell r="P193">
            <v>-1</v>
          </cell>
        </row>
        <row r="194">
          <cell r="A194" t="str">
            <v>NORW_TRA_OTS_L</v>
          </cell>
          <cell r="B194" t="str">
            <v>NORW</v>
          </cell>
          <cell r="C194" t="str">
            <v>WHOL</v>
          </cell>
          <cell r="D194" t="str">
            <v>TRA_OTS_L</v>
          </cell>
          <cell r="E194">
            <v>-1</v>
          </cell>
          <cell r="F194">
            <v>-1</v>
          </cell>
          <cell r="G194">
            <v>-1</v>
          </cell>
          <cell r="H194">
            <v>-1</v>
          </cell>
          <cell r="I194">
            <v>-1</v>
          </cell>
          <cell r="J194">
            <v>-1</v>
          </cell>
          <cell r="K194">
            <v>-1</v>
          </cell>
          <cell r="L194">
            <v>-1</v>
          </cell>
          <cell r="M194">
            <v>1.6</v>
          </cell>
          <cell r="N194">
            <v>1.6</v>
          </cell>
          <cell r="O194">
            <v>-1</v>
          </cell>
          <cell r="P194">
            <v>-1</v>
          </cell>
        </row>
        <row r="195">
          <cell r="A195" t="str">
            <v>NORW_IN_BO</v>
          </cell>
          <cell r="B195" t="str">
            <v>NORW</v>
          </cell>
          <cell r="C195" t="str">
            <v>WHOL</v>
          </cell>
          <cell r="D195" t="str">
            <v>IN_BO</v>
          </cell>
          <cell r="E195">
            <v>0.2</v>
          </cell>
          <cell r="F195">
            <v>0.2</v>
          </cell>
          <cell r="G195">
            <v>0.23</v>
          </cell>
          <cell r="H195">
            <v>0.23</v>
          </cell>
          <cell r="I195">
            <v>0.23</v>
          </cell>
          <cell r="J195">
            <v>0.14000000000000001</v>
          </cell>
          <cell r="K195">
            <v>0.13</v>
          </cell>
          <cell r="L195">
            <v>0.13</v>
          </cell>
          <cell r="M195">
            <v>0.17</v>
          </cell>
          <cell r="N195">
            <v>0.2</v>
          </cell>
          <cell r="O195">
            <v>7.0000000000000007E-2</v>
          </cell>
          <cell r="P195">
            <v>0.18</v>
          </cell>
        </row>
        <row r="196">
          <cell r="A196" t="str">
            <v>NORW_IN_OC</v>
          </cell>
          <cell r="B196" t="str">
            <v>NORW</v>
          </cell>
          <cell r="C196" t="str">
            <v>WHOL</v>
          </cell>
          <cell r="D196" t="str">
            <v>IN_OC</v>
          </cell>
          <cell r="E196">
            <v>0.2</v>
          </cell>
          <cell r="F196">
            <v>0.2</v>
          </cell>
          <cell r="G196">
            <v>0.23</v>
          </cell>
          <cell r="H196">
            <v>0.23</v>
          </cell>
          <cell r="I196">
            <v>0.23</v>
          </cell>
          <cell r="J196">
            <v>0.03</v>
          </cell>
          <cell r="K196">
            <v>0.13</v>
          </cell>
          <cell r="L196">
            <v>0.13</v>
          </cell>
          <cell r="M196">
            <v>0.17</v>
          </cell>
          <cell r="N196">
            <v>0.1</v>
          </cell>
          <cell r="O196">
            <v>7.0000000000000007E-2</v>
          </cell>
          <cell r="P196">
            <v>7.0000000000000007E-2</v>
          </cell>
        </row>
        <row r="197">
          <cell r="A197" t="str">
            <v>PORT_CON_COMB</v>
          </cell>
          <cell r="B197" t="str">
            <v>PORT</v>
          </cell>
          <cell r="C197" t="str">
            <v>WHOL</v>
          </cell>
          <cell r="D197" t="str">
            <v>CON_COMB</v>
          </cell>
          <cell r="E197">
            <v>0.2</v>
          </cell>
          <cell r="F197">
            <v>0.2</v>
          </cell>
          <cell r="G197">
            <v>0.25</v>
          </cell>
          <cell r="H197">
            <v>0.23</v>
          </cell>
          <cell r="I197">
            <v>0.23</v>
          </cell>
          <cell r="J197">
            <v>0.14000000000000001</v>
          </cell>
          <cell r="K197">
            <v>0.13</v>
          </cell>
          <cell r="L197">
            <v>0.13</v>
          </cell>
          <cell r="M197">
            <v>0.25</v>
          </cell>
          <cell r="N197">
            <v>0.15</v>
          </cell>
          <cell r="O197">
            <v>0.1</v>
          </cell>
          <cell r="P197">
            <v>7.0000000000000007E-2</v>
          </cell>
        </row>
        <row r="198">
          <cell r="A198" t="str">
            <v>PORT_PP_EX_WB</v>
          </cell>
          <cell r="B198" t="str">
            <v>PORT</v>
          </cell>
          <cell r="C198" t="str">
            <v>WHOL</v>
          </cell>
          <cell r="D198" t="str">
            <v>PP_EX_WB</v>
          </cell>
          <cell r="E198">
            <v>-1</v>
          </cell>
          <cell r="F198">
            <v>-1</v>
          </cell>
          <cell r="G198">
            <v>0.42</v>
          </cell>
          <cell r="H198">
            <v>0.42</v>
          </cell>
          <cell r="I198">
            <v>0.42</v>
          </cell>
          <cell r="J198">
            <v>-1</v>
          </cell>
          <cell r="K198">
            <v>-1</v>
          </cell>
          <cell r="L198">
            <v>-1</v>
          </cell>
          <cell r="M198">
            <v>-1</v>
          </cell>
          <cell r="N198">
            <v>-1</v>
          </cell>
          <cell r="O198">
            <v>-1</v>
          </cell>
          <cell r="P198">
            <v>-1</v>
          </cell>
        </row>
        <row r="199">
          <cell r="A199" t="str">
            <v>PORT_PP_EX_OTH</v>
          </cell>
          <cell r="B199" t="str">
            <v>PORT</v>
          </cell>
          <cell r="C199" t="str">
            <v>WHOL</v>
          </cell>
          <cell r="D199" t="str">
            <v>PP_EX_OTH</v>
          </cell>
          <cell r="E199">
            <v>0.27</v>
          </cell>
          <cell r="F199">
            <v>0.27</v>
          </cell>
          <cell r="G199">
            <v>0.39</v>
          </cell>
          <cell r="H199">
            <v>0.3</v>
          </cell>
          <cell r="I199">
            <v>0.3</v>
          </cell>
          <cell r="J199">
            <v>0.14000000000000001</v>
          </cell>
          <cell r="K199">
            <v>0.16</v>
          </cell>
          <cell r="L199">
            <v>0.16</v>
          </cell>
          <cell r="M199">
            <v>0.34</v>
          </cell>
          <cell r="N199">
            <v>0.9</v>
          </cell>
          <cell r="O199">
            <v>0.1</v>
          </cell>
          <cell r="P199">
            <v>0.3</v>
          </cell>
        </row>
        <row r="200">
          <cell r="A200" t="str">
            <v>PORT_PP_NEW</v>
          </cell>
          <cell r="B200" t="str">
            <v>PORT</v>
          </cell>
          <cell r="C200" t="str">
            <v>WHOL</v>
          </cell>
          <cell r="D200" t="str">
            <v>PP_NEW</v>
          </cell>
          <cell r="E200">
            <v>0.1</v>
          </cell>
          <cell r="F200">
            <v>0.1</v>
          </cell>
          <cell r="G200">
            <v>0.15</v>
          </cell>
          <cell r="H200">
            <v>0.15</v>
          </cell>
          <cell r="I200">
            <v>0.15</v>
          </cell>
          <cell r="J200">
            <v>7.0000000000000007E-2</v>
          </cell>
          <cell r="K200">
            <v>7.0000000000000007E-2</v>
          </cell>
          <cell r="L200">
            <v>7.0000000000000007E-2</v>
          </cell>
          <cell r="M200">
            <v>0.1</v>
          </cell>
          <cell r="N200">
            <v>0.05</v>
          </cell>
          <cell r="O200">
            <v>7.0000000000000007E-2</v>
          </cell>
          <cell r="P200">
            <v>0.05</v>
          </cell>
        </row>
        <row r="201">
          <cell r="A201" t="str">
            <v>PORT_DOM</v>
          </cell>
          <cell r="B201" t="str">
            <v>PORT</v>
          </cell>
          <cell r="C201" t="str">
            <v>WHOL</v>
          </cell>
          <cell r="D201" t="str">
            <v>DOM</v>
          </cell>
          <cell r="E201">
            <v>7.0000000000000007E-2</v>
          </cell>
          <cell r="F201">
            <v>7.0000000000000007E-2</v>
          </cell>
          <cell r="G201">
            <v>0.1</v>
          </cell>
          <cell r="H201">
            <v>0.08</v>
          </cell>
          <cell r="I201">
            <v>0.08</v>
          </cell>
          <cell r="J201">
            <v>7.0000000000000007E-2</v>
          </cell>
          <cell r="K201">
            <v>0.1</v>
          </cell>
          <cell r="L201">
            <v>0.05</v>
          </cell>
          <cell r="M201">
            <v>0.17</v>
          </cell>
          <cell r="N201">
            <v>0.08</v>
          </cell>
          <cell r="O201">
            <v>0.1</v>
          </cell>
          <cell r="P201">
            <v>0.05</v>
          </cell>
        </row>
        <row r="202">
          <cell r="A202" t="str">
            <v>PORT_TRA_RD_LD2</v>
          </cell>
          <cell r="B202" t="str">
            <v>PORT</v>
          </cell>
          <cell r="C202" t="str">
            <v>WHOL</v>
          </cell>
          <cell r="D202" t="str">
            <v>TRA_RD_LD2</v>
          </cell>
          <cell r="E202">
            <v>-1</v>
          </cell>
          <cell r="F202">
            <v>-1</v>
          </cell>
          <cell r="G202">
            <v>-1</v>
          </cell>
          <cell r="H202">
            <v>-1</v>
          </cell>
          <cell r="I202">
            <v>-1</v>
          </cell>
          <cell r="J202">
            <v>-1</v>
          </cell>
          <cell r="K202">
            <v>-1</v>
          </cell>
          <cell r="L202">
            <v>-1</v>
          </cell>
          <cell r="M202">
            <v>-1</v>
          </cell>
          <cell r="N202">
            <v>-1</v>
          </cell>
          <cell r="O202">
            <v>0.1</v>
          </cell>
          <cell r="P202">
            <v>-1</v>
          </cell>
        </row>
        <row r="203">
          <cell r="A203" t="str">
            <v>PORT_TRA_RD_LD4</v>
          </cell>
          <cell r="B203" t="str">
            <v>PORT</v>
          </cell>
          <cell r="C203" t="str">
            <v>WHOL</v>
          </cell>
          <cell r="D203" t="str">
            <v>TRA_RD_LD4</v>
          </cell>
          <cell r="E203">
            <v>-1</v>
          </cell>
          <cell r="F203">
            <v>-1</v>
          </cell>
          <cell r="G203">
            <v>-1</v>
          </cell>
          <cell r="H203">
            <v>-1</v>
          </cell>
          <cell r="I203">
            <v>-1</v>
          </cell>
          <cell r="J203">
            <v>-1</v>
          </cell>
          <cell r="K203">
            <v>-1</v>
          </cell>
          <cell r="L203">
            <v>-1</v>
          </cell>
          <cell r="M203">
            <v>-1</v>
          </cell>
          <cell r="N203">
            <v>0.35</v>
          </cell>
          <cell r="O203">
            <v>0.72</v>
          </cell>
          <cell r="P203">
            <v>0.65</v>
          </cell>
        </row>
        <row r="204">
          <cell r="A204" t="str">
            <v>PORT_TRA_RD_HD</v>
          </cell>
          <cell r="B204" t="str">
            <v>PORT</v>
          </cell>
          <cell r="C204" t="str">
            <v>WHOL</v>
          </cell>
          <cell r="D204" t="str">
            <v>TRA_RD_HD</v>
          </cell>
          <cell r="E204">
            <v>-1</v>
          </cell>
          <cell r="F204">
            <v>-1</v>
          </cell>
          <cell r="G204">
            <v>-1</v>
          </cell>
          <cell r="H204">
            <v>-1</v>
          </cell>
          <cell r="I204">
            <v>-1</v>
          </cell>
          <cell r="J204">
            <v>-1</v>
          </cell>
          <cell r="K204">
            <v>-1</v>
          </cell>
          <cell r="L204">
            <v>-1</v>
          </cell>
          <cell r="M204">
            <v>-1</v>
          </cell>
          <cell r="N204">
            <v>1.55</v>
          </cell>
          <cell r="O204">
            <v>0.8</v>
          </cell>
          <cell r="P204">
            <v>0.65</v>
          </cell>
        </row>
        <row r="205">
          <cell r="A205" t="str">
            <v>PORT_TRA_OT</v>
          </cell>
          <cell r="B205" t="str">
            <v>PORT</v>
          </cell>
          <cell r="C205" t="str">
            <v>WHOL</v>
          </cell>
          <cell r="D205" t="str">
            <v>TRA_OT</v>
          </cell>
          <cell r="E205">
            <v>0.08</v>
          </cell>
          <cell r="F205">
            <v>0.08</v>
          </cell>
          <cell r="G205">
            <v>0.08</v>
          </cell>
          <cell r="H205">
            <v>0.08</v>
          </cell>
          <cell r="I205">
            <v>0.08</v>
          </cell>
          <cell r="J205">
            <v>7.0000000000000007E-2</v>
          </cell>
          <cell r="K205">
            <v>0.05</v>
          </cell>
          <cell r="L205">
            <v>0.05</v>
          </cell>
          <cell r="M205">
            <v>0.16</v>
          </cell>
          <cell r="N205">
            <v>1.1000000000000001</v>
          </cell>
          <cell r="O205">
            <v>0.8</v>
          </cell>
          <cell r="P205">
            <v>0.05</v>
          </cell>
        </row>
        <row r="206">
          <cell r="A206" t="str">
            <v>PORT_TRA_OT_LD2</v>
          </cell>
          <cell r="B206" t="str">
            <v>PORT</v>
          </cell>
          <cell r="C206" t="str">
            <v>WHOL</v>
          </cell>
          <cell r="D206" t="str">
            <v>TRA_OT_LD2</v>
          </cell>
          <cell r="E206">
            <v>-1</v>
          </cell>
          <cell r="F206">
            <v>-1</v>
          </cell>
          <cell r="G206">
            <v>-1</v>
          </cell>
          <cell r="H206">
            <v>-1</v>
          </cell>
          <cell r="I206">
            <v>-1</v>
          </cell>
          <cell r="J206">
            <v>-1</v>
          </cell>
          <cell r="K206">
            <v>-1</v>
          </cell>
          <cell r="L206">
            <v>-1</v>
          </cell>
          <cell r="M206">
            <v>-1</v>
          </cell>
          <cell r="N206">
            <v>-1</v>
          </cell>
          <cell r="O206">
            <v>0.1</v>
          </cell>
          <cell r="P206">
            <v>-1</v>
          </cell>
        </row>
        <row r="207">
          <cell r="A207" t="str">
            <v>PORT_TRA_OT_LB</v>
          </cell>
          <cell r="B207" t="str">
            <v>PORT</v>
          </cell>
          <cell r="C207" t="str">
            <v>WHOL</v>
          </cell>
          <cell r="D207" t="str">
            <v>TRA_OT_LB</v>
          </cell>
          <cell r="E207">
            <v>0.08</v>
          </cell>
          <cell r="F207">
            <v>0.08</v>
          </cell>
          <cell r="G207">
            <v>0.08</v>
          </cell>
          <cell r="H207">
            <v>0.08</v>
          </cell>
          <cell r="I207">
            <v>0.08</v>
          </cell>
          <cell r="J207">
            <v>7.0000000000000007E-2</v>
          </cell>
          <cell r="K207">
            <v>0.05</v>
          </cell>
          <cell r="L207">
            <v>0.05</v>
          </cell>
          <cell r="M207">
            <v>0.16</v>
          </cell>
          <cell r="N207">
            <v>1.26</v>
          </cell>
          <cell r="O207">
            <v>0.8</v>
          </cell>
          <cell r="P207">
            <v>0.05</v>
          </cell>
        </row>
        <row r="208">
          <cell r="A208" t="str">
            <v>PORT_TRA_OTS_M</v>
          </cell>
          <cell r="B208" t="str">
            <v>PORT</v>
          </cell>
          <cell r="C208" t="str">
            <v>WHOL</v>
          </cell>
          <cell r="D208" t="str">
            <v>TRA_OTS_M</v>
          </cell>
          <cell r="E208">
            <v>-1</v>
          </cell>
          <cell r="F208">
            <v>-1</v>
          </cell>
          <cell r="G208">
            <v>-1</v>
          </cell>
          <cell r="H208">
            <v>-1</v>
          </cell>
          <cell r="I208">
            <v>-1</v>
          </cell>
          <cell r="J208">
            <v>-1</v>
          </cell>
          <cell r="K208">
            <v>-1</v>
          </cell>
          <cell r="L208">
            <v>-1</v>
          </cell>
          <cell r="M208">
            <v>-1</v>
          </cell>
          <cell r="N208">
            <v>1.4</v>
          </cell>
          <cell r="O208">
            <v>-1</v>
          </cell>
          <cell r="P208">
            <v>-1</v>
          </cell>
        </row>
        <row r="209">
          <cell r="A209" t="str">
            <v>PORT_TRA_OTS_L</v>
          </cell>
          <cell r="B209" t="str">
            <v>PORT</v>
          </cell>
          <cell r="C209" t="str">
            <v>WHOL</v>
          </cell>
          <cell r="D209" t="str">
            <v>TRA_OTS_L</v>
          </cell>
          <cell r="E209">
            <v>-1</v>
          </cell>
          <cell r="F209">
            <v>-1</v>
          </cell>
          <cell r="G209">
            <v>-1</v>
          </cell>
          <cell r="H209">
            <v>-1</v>
          </cell>
          <cell r="I209">
            <v>-1</v>
          </cell>
          <cell r="J209">
            <v>-1</v>
          </cell>
          <cell r="K209">
            <v>-1</v>
          </cell>
          <cell r="L209">
            <v>-1</v>
          </cell>
          <cell r="M209">
            <v>1.4</v>
          </cell>
          <cell r="N209">
            <v>1.4</v>
          </cell>
          <cell r="O209">
            <v>-1</v>
          </cell>
          <cell r="P209">
            <v>-1</v>
          </cell>
        </row>
        <row r="210">
          <cell r="A210" t="str">
            <v>PORT_IN_BO</v>
          </cell>
          <cell r="B210" t="str">
            <v>PORT</v>
          </cell>
          <cell r="C210" t="str">
            <v>WHOL</v>
          </cell>
          <cell r="D210" t="str">
            <v>IN_BO</v>
          </cell>
          <cell r="E210">
            <v>0.2</v>
          </cell>
          <cell r="F210">
            <v>0.2</v>
          </cell>
          <cell r="G210">
            <v>0.26</v>
          </cell>
          <cell r="H210">
            <v>0.26</v>
          </cell>
          <cell r="I210">
            <v>0.23</v>
          </cell>
          <cell r="J210">
            <v>0.14000000000000001</v>
          </cell>
          <cell r="K210">
            <v>0.13</v>
          </cell>
          <cell r="L210">
            <v>0.13</v>
          </cell>
          <cell r="M210">
            <v>0.25</v>
          </cell>
          <cell r="N210">
            <v>0.15</v>
          </cell>
          <cell r="O210">
            <v>0.1</v>
          </cell>
          <cell r="P210">
            <v>7.0000000000000007E-2</v>
          </cell>
        </row>
        <row r="211">
          <cell r="A211" t="str">
            <v>PORT_IN_OC</v>
          </cell>
          <cell r="B211" t="str">
            <v>PORT</v>
          </cell>
          <cell r="C211" t="str">
            <v>WHOL</v>
          </cell>
          <cell r="D211" t="str">
            <v>IN_OC</v>
          </cell>
          <cell r="E211">
            <v>0.2</v>
          </cell>
          <cell r="F211">
            <v>0.2</v>
          </cell>
          <cell r="G211">
            <v>0.26</v>
          </cell>
          <cell r="H211">
            <v>0.26</v>
          </cell>
          <cell r="I211">
            <v>0.23</v>
          </cell>
          <cell r="J211">
            <v>0.03</v>
          </cell>
          <cell r="K211">
            <v>0.13</v>
          </cell>
          <cell r="L211">
            <v>0.13</v>
          </cell>
          <cell r="M211">
            <v>0.25</v>
          </cell>
          <cell r="N211">
            <v>0.15</v>
          </cell>
          <cell r="O211">
            <v>0.1</v>
          </cell>
          <cell r="P211">
            <v>7.0000000000000007E-2</v>
          </cell>
        </row>
        <row r="212">
          <cell r="A212" t="str">
            <v>SPAI_CON_COMB</v>
          </cell>
          <cell r="B212" t="str">
            <v>SPAI</v>
          </cell>
          <cell r="C212" t="str">
            <v>WHOL</v>
          </cell>
          <cell r="D212" t="str">
            <v>CON_COMB</v>
          </cell>
          <cell r="E212">
            <v>0.2</v>
          </cell>
          <cell r="F212">
            <v>0.2</v>
          </cell>
          <cell r="G212">
            <v>0.23</v>
          </cell>
          <cell r="H212">
            <v>0.23</v>
          </cell>
          <cell r="I212">
            <v>0.23</v>
          </cell>
          <cell r="J212">
            <v>0.14000000000000001</v>
          </cell>
          <cell r="K212">
            <v>0.13</v>
          </cell>
          <cell r="L212">
            <v>0.13</v>
          </cell>
          <cell r="M212">
            <v>0.17</v>
          </cell>
          <cell r="N212">
            <v>0.08</v>
          </cell>
          <cell r="O212">
            <v>7.0000000000000007E-2</v>
          </cell>
          <cell r="P212">
            <v>7.0000000000000007E-2</v>
          </cell>
        </row>
        <row r="213">
          <cell r="A213" t="str">
            <v>SPAI_PP_EX_WB</v>
          </cell>
          <cell r="B213" t="str">
            <v>SPAI</v>
          </cell>
          <cell r="C213" t="str">
            <v>WHOL</v>
          </cell>
          <cell r="D213" t="str">
            <v>PP_EX_WB</v>
          </cell>
          <cell r="E213">
            <v>-1</v>
          </cell>
          <cell r="F213">
            <v>-1</v>
          </cell>
          <cell r="G213">
            <v>0.42</v>
          </cell>
          <cell r="H213">
            <v>0.42</v>
          </cell>
          <cell r="I213">
            <v>0.42</v>
          </cell>
          <cell r="J213">
            <v>-1</v>
          </cell>
          <cell r="K213">
            <v>-1</v>
          </cell>
          <cell r="L213">
            <v>-1</v>
          </cell>
          <cell r="M213">
            <v>-1</v>
          </cell>
          <cell r="N213">
            <v>-1</v>
          </cell>
          <cell r="O213">
            <v>-1</v>
          </cell>
          <cell r="P213">
            <v>-1</v>
          </cell>
        </row>
        <row r="214">
          <cell r="A214" t="str">
            <v>SPAI_PP_EX_OTH</v>
          </cell>
          <cell r="B214" t="str">
            <v>SPAI</v>
          </cell>
          <cell r="C214" t="str">
            <v>WHOL</v>
          </cell>
          <cell r="D214" t="str">
            <v>PP_EX_OTH</v>
          </cell>
          <cell r="E214">
            <v>0.3</v>
          </cell>
          <cell r="F214">
            <v>0.3</v>
          </cell>
          <cell r="G214">
            <v>0.33</v>
          </cell>
          <cell r="H214">
            <v>0.33</v>
          </cell>
          <cell r="I214">
            <v>0.33</v>
          </cell>
          <cell r="J214">
            <v>0.14000000000000001</v>
          </cell>
          <cell r="K214">
            <v>0.13</v>
          </cell>
          <cell r="L214">
            <v>0.13</v>
          </cell>
          <cell r="M214">
            <v>0.22</v>
          </cell>
          <cell r="N214">
            <v>0.08</v>
          </cell>
          <cell r="O214">
            <v>7.0000000000000007E-2</v>
          </cell>
          <cell r="P214">
            <v>0.2</v>
          </cell>
        </row>
        <row r="215">
          <cell r="A215" t="str">
            <v>SPAI_PP_NEW</v>
          </cell>
          <cell r="B215" t="str">
            <v>SPAI</v>
          </cell>
          <cell r="C215" t="str">
            <v>WHOL</v>
          </cell>
          <cell r="D215" t="str">
            <v>PP_NEW</v>
          </cell>
          <cell r="E215">
            <v>0.1</v>
          </cell>
          <cell r="F215">
            <v>0.1</v>
          </cell>
          <cell r="G215">
            <v>0.15</v>
          </cell>
          <cell r="H215">
            <v>0.15</v>
          </cell>
          <cell r="I215">
            <v>0.15</v>
          </cell>
          <cell r="J215">
            <v>7.0000000000000007E-2</v>
          </cell>
          <cell r="K215">
            <v>7.0000000000000007E-2</v>
          </cell>
          <cell r="L215">
            <v>7.0000000000000007E-2</v>
          </cell>
          <cell r="M215">
            <v>0.1</v>
          </cell>
          <cell r="N215">
            <v>0.05</v>
          </cell>
          <cell r="O215">
            <v>7.0000000000000007E-2</v>
          </cell>
          <cell r="P215">
            <v>0.05</v>
          </cell>
        </row>
        <row r="216">
          <cell r="A216" t="str">
            <v>SPAI_DOM</v>
          </cell>
          <cell r="B216" t="str">
            <v>SPAI</v>
          </cell>
          <cell r="C216" t="str">
            <v>WHOL</v>
          </cell>
          <cell r="D216" t="str">
            <v>DOM</v>
          </cell>
          <cell r="E216">
            <v>7.0000000000000007E-2</v>
          </cell>
          <cell r="F216">
            <v>7.0000000000000007E-2</v>
          </cell>
          <cell r="G216">
            <v>0.08</v>
          </cell>
          <cell r="H216">
            <v>0.08</v>
          </cell>
          <cell r="I216">
            <v>0.08</v>
          </cell>
          <cell r="J216">
            <v>7.0000000000000007E-2</v>
          </cell>
          <cell r="K216">
            <v>0.05</v>
          </cell>
          <cell r="L216">
            <v>0.05</v>
          </cell>
          <cell r="M216">
            <v>0.16</v>
          </cell>
          <cell r="N216">
            <v>0.06</v>
          </cell>
          <cell r="O216">
            <v>0.06</v>
          </cell>
          <cell r="P216">
            <v>0.05</v>
          </cell>
        </row>
        <row r="217">
          <cell r="A217" t="str">
            <v>SPAI_TRA_RD_LD2</v>
          </cell>
          <cell r="B217" t="str">
            <v>SPAI</v>
          </cell>
          <cell r="C217" t="str">
            <v>WHOL</v>
          </cell>
          <cell r="D217" t="str">
            <v>TRA_RD_LD2</v>
          </cell>
          <cell r="E217">
            <v>-1</v>
          </cell>
          <cell r="F217">
            <v>-1</v>
          </cell>
          <cell r="G217">
            <v>-1</v>
          </cell>
          <cell r="H217">
            <v>-1</v>
          </cell>
          <cell r="I217">
            <v>-1</v>
          </cell>
          <cell r="J217">
            <v>-1</v>
          </cell>
          <cell r="K217">
            <v>-1</v>
          </cell>
          <cell r="L217">
            <v>-1</v>
          </cell>
          <cell r="M217">
            <v>-1</v>
          </cell>
          <cell r="N217">
            <v>-1</v>
          </cell>
          <cell r="O217">
            <v>0.2</v>
          </cell>
          <cell r="P217">
            <v>-1</v>
          </cell>
        </row>
        <row r="218">
          <cell r="A218" t="str">
            <v>SPAI_TRA_RD_LD4</v>
          </cell>
          <cell r="B218" t="str">
            <v>SPAI</v>
          </cell>
          <cell r="C218" t="str">
            <v>WHOL</v>
          </cell>
          <cell r="D218" t="str">
            <v>TRA_RD_LD4</v>
          </cell>
          <cell r="E218">
            <v>-1</v>
          </cell>
          <cell r="F218">
            <v>-1</v>
          </cell>
          <cell r="G218">
            <v>-1</v>
          </cell>
          <cell r="H218">
            <v>-1</v>
          </cell>
          <cell r="I218">
            <v>-1</v>
          </cell>
          <cell r="J218">
            <v>-1</v>
          </cell>
          <cell r="K218">
            <v>-1</v>
          </cell>
          <cell r="L218">
            <v>-1</v>
          </cell>
          <cell r="M218">
            <v>-1</v>
          </cell>
          <cell r="N218">
            <v>0.35</v>
          </cell>
          <cell r="O218">
            <v>0.77</v>
          </cell>
          <cell r="P218">
            <v>0.65</v>
          </cell>
        </row>
        <row r="219">
          <cell r="A219" t="str">
            <v>SPAI_TRA_RD_HD</v>
          </cell>
          <cell r="B219" t="str">
            <v>SPAI</v>
          </cell>
          <cell r="C219" t="str">
            <v>WHOL</v>
          </cell>
          <cell r="D219" t="str">
            <v>TRA_RD_HD</v>
          </cell>
          <cell r="E219">
            <v>-1</v>
          </cell>
          <cell r="F219">
            <v>-1</v>
          </cell>
          <cell r="G219">
            <v>-1</v>
          </cell>
          <cell r="H219">
            <v>-1</v>
          </cell>
          <cell r="I219">
            <v>-1</v>
          </cell>
          <cell r="J219">
            <v>-1</v>
          </cell>
          <cell r="K219">
            <v>-1</v>
          </cell>
          <cell r="L219">
            <v>-1</v>
          </cell>
          <cell r="M219">
            <v>-1</v>
          </cell>
          <cell r="N219">
            <v>1.1399999999999999</v>
          </cell>
          <cell r="O219">
            <v>0.86</v>
          </cell>
          <cell r="P219">
            <v>0.65</v>
          </cell>
        </row>
        <row r="220">
          <cell r="A220" t="str">
            <v>SPAI_TRA_OT</v>
          </cell>
          <cell r="B220" t="str">
            <v>SPAI</v>
          </cell>
          <cell r="C220" t="str">
            <v>WHOL</v>
          </cell>
          <cell r="D220" t="str">
            <v>TRA_OT</v>
          </cell>
          <cell r="E220">
            <v>0.08</v>
          </cell>
          <cell r="F220">
            <v>0.08</v>
          </cell>
          <cell r="G220">
            <v>0.08</v>
          </cell>
          <cell r="H220">
            <v>0.08</v>
          </cell>
          <cell r="I220">
            <v>0.08</v>
          </cell>
          <cell r="J220">
            <v>7.0000000000000007E-2</v>
          </cell>
          <cell r="K220">
            <v>0.05</v>
          </cell>
          <cell r="L220">
            <v>0.05</v>
          </cell>
          <cell r="M220">
            <v>0.16</v>
          </cell>
          <cell r="N220">
            <v>1.5</v>
          </cell>
          <cell r="O220">
            <v>0.86</v>
          </cell>
          <cell r="P220">
            <v>0.05</v>
          </cell>
        </row>
        <row r="221">
          <cell r="A221" t="str">
            <v>SPAI_TRA_OT_LD2</v>
          </cell>
          <cell r="B221" t="str">
            <v>SPAI</v>
          </cell>
          <cell r="C221" t="str">
            <v>WHOL</v>
          </cell>
          <cell r="D221" t="str">
            <v>TRA_OT_LD2</v>
          </cell>
          <cell r="E221">
            <v>-1</v>
          </cell>
          <cell r="F221">
            <v>-1</v>
          </cell>
          <cell r="G221">
            <v>-1</v>
          </cell>
          <cell r="H221">
            <v>-1</v>
          </cell>
          <cell r="I221">
            <v>-1</v>
          </cell>
          <cell r="J221">
            <v>-1</v>
          </cell>
          <cell r="K221">
            <v>-1</v>
          </cell>
          <cell r="L221">
            <v>-1</v>
          </cell>
          <cell r="M221">
            <v>-1</v>
          </cell>
          <cell r="N221">
            <v>-1</v>
          </cell>
          <cell r="O221">
            <v>0.2</v>
          </cell>
          <cell r="P221">
            <v>-1</v>
          </cell>
        </row>
        <row r="222">
          <cell r="A222" t="str">
            <v>SPAI_TRA_OT_LB</v>
          </cell>
          <cell r="B222" t="str">
            <v>SPAI</v>
          </cell>
          <cell r="C222" t="str">
            <v>WHOL</v>
          </cell>
          <cell r="D222" t="str">
            <v>TRA_OT_LB</v>
          </cell>
          <cell r="E222">
            <v>0.08</v>
          </cell>
          <cell r="F222">
            <v>0.08</v>
          </cell>
          <cell r="G222">
            <v>0.08</v>
          </cell>
          <cell r="H222">
            <v>0.08</v>
          </cell>
          <cell r="I222">
            <v>0.08</v>
          </cell>
          <cell r="J222">
            <v>7.0000000000000007E-2</v>
          </cell>
          <cell r="K222">
            <v>0.05</v>
          </cell>
          <cell r="L222">
            <v>0.05</v>
          </cell>
          <cell r="M222">
            <v>0.16</v>
          </cell>
          <cell r="N222">
            <v>1.5</v>
          </cell>
          <cell r="O222">
            <v>0.86</v>
          </cell>
          <cell r="P222">
            <v>0.05</v>
          </cell>
        </row>
        <row r="223">
          <cell r="A223" t="str">
            <v>SPAI_TRA_OTS_M</v>
          </cell>
          <cell r="B223" t="str">
            <v>SPAI</v>
          </cell>
          <cell r="C223" t="str">
            <v>WHOL</v>
          </cell>
          <cell r="D223" t="str">
            <v>TRA_OTS_M</v>
          </cell>
          <cell r="E223">
            <v>-1</v>
          </cell>
          <cell r="F223">
            <v>-1</v>
          </cell>
          <cell r="G223">
            <v>-1</v>
          </cell>
          <cell r="H223">
            <v>-1</v>
          </cell>
          <cell r="I223">
            <v>-1</v>
          </cell>
          <cell r="J223">
            <v>-1</v>
          </cell>
          <cell r="K223">
            <v>-1</v>
          </cell>
          <cell r="L223">
            <v>-1</v>
          </cell>
          <cell r="M223">
            <v>-1</v>
          </cell>
          <cell r="N223">
            <v>1.4</v>
          </cell>
          <cell r="O223">
            <v>-1</v>
          </cell>
          <cell r="P223">
            <v>-1</v>
          </cell>
        </row>
        <row r="224">
          <cell r="A224" t="str">
            <v>SPAI_TRA_OTS_L</v>
          </cell>
          <cell r="B224" t="str">
            <v>SPAI</v>
          </cell>
          <cell r="C224" t="str">
            <v>WHOL</v>
          </cell>
          <cell r="D224" t="str">
            <v>TRA_OTS_L</v>
          </cell>
          <cell r="E224">
            <v>-1</v>
          </cell>
          <cell r="F224">
            <v>-1</v>
          </cell>
          <cell r="G224">
            <v>-1</v>
          </cell>
          <cell r="H224">
            <v>-1</v>
          </cell>
          <cell r="I224">
            <v>-1</v>
          </cell>
          <cell r="J224">
            <v>-1</v>
          </cell>
          <cell r="K224">
            <v>-1</v>
          </cell>
          <cell r="L224">
            <v>-1</v>
          </cell>
          <cell r="M224">
            <v>1.4</v>
          </cell>
          <cell r="N224">
            <v>1.4</v>
          </cell>
          <cell r="O224">
            <v>-1</v>
          </cell>
          <cell r="P224">
            <v>-1</v>
          </cell>
        </row>
        <row r="225">
          <cell r="A225" t="str">
            <v>SPAI_IN_BO</v>
          </cell>
          <cell r="B225" t="str">
            <v>SPAI</v>
          </cell>
          <cell r="C225" t="str">
            <v>WHOL</v>
          </cell>
          <cell r="D225" t="str">
            <v>IN_BO</v>
          </cell>
          <cell r="E225">
            <v>0.23</v>
          </cell>
          <cell r="F225">
            <v>0.23</v>
          </cell>
          <cell r="G225">
            <v>0.26</v>
          </cell>
          <cell r="H225">
            <v>0.26</v>
          </cell>
          <cell r="I225">
            <v>0.26</v>
          </cell>
          <cell r="J225">
            <v>0.03</v>
          </cell>
          <cell r="K225">
            <v>0.15</v>
          </cell>
          <cell r="L225">
            <v>0.16</v>
          </cell>
          <cell r="M225">
            <v>0.17</v>
          </cell>
          <cell r="N225">
            <v>0.08</v>
          </cell>
          <cell r="O225">
            <v>7.0000000000000007E-2</v>
          </cell>
          <cell r="P225">
            <v>0.1</v>
          </cell>
        </row>
        <row r="226">
          <cell r="A226" t="str">
            <v>SPAI_IN_OC</v>
          </cell>
          <cell r="B226" t="str">
            <v>SPAI</v>
          </cell>
          <cell r="C226" t="str">
            <v>WHOL</v>
          </cell>
          <cell r="D226" t="str">
            <v>IN_OC</v>
          </cell>
          <cell r="E226">
            <v>0.23</v>
          </cell>
          <cell r="F226">
            <v>0.23</v>
          </cell>
          <cell r="G226">
            <v>0.26</v>
          </cell>
          <cell r="H226">
            <v>0.26</v>
          </cell>
          <cell r="I226">
            <v>0.26</v>
          </cell>
          <cell r="J226">
            <v>0.03</v>
          </cell>
          <cell r="K226">
            <v>0.15</v>
          </cell>
          <cell r="L226">
            <v>0.16</v>
          </cell>
          <cell r="M226">
            <v>0.17</v>
          </cell>
          <cell r="N226">
            <v>0.08</v>
          </cell>
          <cell r="O226">
            <v>7.0000000000000007E-2</v>
          </cell>
          <cell r="P226">
            <v>0.1</v>
          </cell>
        </row>
        <row r="227">
          <cell r="A227" t="str">
            <v>SWED_CON_COMB</v>
          </cell>
          <cell r="B227" t="str">
            <v>SWED</v>
          </cell>
          <cell r="C227" t="str">
            <v>WHOL</v>
          </cell>
          <cell r="D227" t="str">
            <v>CON_COMB</v>
          </cell>
          <cell r="E227">
            <v>0.2</v>
          </cell>
          <cell r="F227">
            <v>0.2</v>
          </cell>
          <cell r="G227">
            <v>0.23</v>
          </cell>
          <cell r="H227">
            <v>0.23</v>
          </cell>
          <cell r="I227">
            <v>0.23</v>
          </cell>
          <cell r="J227">
            <v>0.14000000000000001</v>
          </cell>
          <cell r="K227">
            <v>0.13</v>
          </cell>
          <cell r="L227">
            <v>0.13</v>
          </cell>
          <cell r="M227">
            <v>0.17</v>
          </cell>
          <cell r="N227">
            <v>0.08</v>
          </cell>
          <cell r="O227">
            <v>7.0000000000000007E-2</v>
          </cell>
          <cell r="P227">
            <v>7.0000000000000007E-2</v>
          </cell>
        </row>
        <row r="228">
          <cell r="A228" t="str">
            <v>SWED_PP_EX_WB</v>
          </cell>
          <cell r="B228" t="str">
            <v>SWED</v>
          </cell>
          <cell r="C228" t="str">
            <v>WHOL</v>
          </cell>
          <cell r="D228" t="str">
            <v>PP_EX_WB</v>
          </cell>
          <cell r="E228">
            <v>-1</v>
          </cell>
          <cell r="F228">
            <v>-1</v>
          </cell>
          <cell r="G228">
            <v>0.42</v>
          </cell>
          <cell r="H228">
            <v>0.42</v>
          </cell>
          <cell r="I228">
            <v>0.42</v>
          </cell>
          <cell r="J228">
            <v>-1</v>
          </cell>
          <cell r="K228">
            <v>-1</v>
          </cell>
          <cell r="L228">
            <v>-1</v>
          </cell>
          <cell r="M228">
            <v>-1</v>
          </cell>
          <cell r="N228">
            <v>-1</v>
          </cell>
          <cell r="O228">
            <v>-1</v>
          </cell>
          <cell r="P228">
            <v>-1</v>
          </cell>
        </row>
        <row r="229">
          <cell r="A229" t="str">
            <v>SWED_PP_EX_OTH</v>
          </cell>
          <cell r="B229" t="str">
            <v>SWED</v>
          </cell>
          <cell r="C229" t="str">
            <v>WHOL</v>
          </cell>
          <cell r="D229" t="str">
            <v>PP_EX_OTH</v>
          </cell>
          <cell r="E229">
            <v>0.27</v>
          </cell>
          <cell r="F229">
            <v>0.27</v>
          </cell>
          <cell r="G229">
            <v>0.3</v>
          </cell>
          <cell r="H229">
            <v>0.3</v>
          </cell>
          <cell r="I229">
            <v>0.3</v>
          </cell>
          <cell r="J229">
            <v>0.14000000000000001</v>
          </cell>
          <cell r="K229">
            <v>0.13</v>
          </cell>
          <cell r="L229">
            <v>0.13</v>
          </cell>
          <cell r="M229">
            <v>0.2</v>
          </cell>
          <cell r="N229">
            <v>0.08</v>
          </cell>
          <cell r="O229">
            <v>7.0000000000000007E-2</v>
          </cell>
          <cell r="P229">
            <v>0.15</v>
          </cell>
        </row>
        <row r="230">
          <cell r="A230" t="str">
            <v>SWED_PP_NEW</v>
          </cell>
          <cell r="B230" t="str">
            <v>SWED</v>
          </cell>
          <cell r="C230" t="str">
            <v>WHOL</v>
          </cell>
          <cell r="D230" t="str">
            <v>PP_NEW</v>
          </cell>
          <cell r="E230">
            <v>0.1</v>
          </cell>
          <cell r="F230">
            <v>0.1</v>
          </cell>
          <cell r="G230">
            <v>0.15</v>
          </cell>
          <cell r="H230">
            <v>0.15</v>
          </cell>
          <cell r="I230">
            <v>0.15</v>
          </cell>
          <cell r="J230">
            <v>7.0000000000000007E-2</v>
          </cell>
          <cell r="K230">
            <v>7.0000000000000007E-2</v>
          </cell>
          <cell r="L230">
            <v>7.0000000000000007E-2</v>
          </cell>
          <cell r="M230">
            <v>0.1</v>
          </cell>
          <cell r="N230">
            <v>0.05</v>
          </cell>
          <cell r="O230">
            <v>7.0000000000000007E-2</v>
          </cell>
          <cell r="P230">
            <v>0.05</v>
          </cell>
        </row>
        <row r="231">
          <cell r="A231" t="str">
            <v>SWED_DOM</v>
          </cell>
          <cell r="B231" t="str">
            <v>SWED</v>
          </cell>
          <cell r="C231" t="str">
            <v>WHOL</v>
          </cell>
          <cell r="D231" t="str">
            <v>DOM</v>
          </cell>
          <cell r="E231">
            <v>7.0000000000000007E-2</v>
          </cell>
          <cell r="F231">
            <v>7.0000000000000007E-2</v>
          </cell>
          <cell r="G231">
            <v>0.08</v>
          </cell>
          <cell r="H231">
            <v>0.08</v>
          </cell>
          <cell r="I231">
            <v>0.08</v>
          </cell>
          <cell r="J231">
            <v>7.0000000000000007E-2</v>
          </cell>
          <cell r="K231">
            <v>0.05</v>
          </cell>
          <cell r="L231">
            <v>0.05</v>
          </cell>
          <cell r="M231">
            <v>0.16</v>
          </cell>
          <cell r="N231">
            <v>0.06</v>
          </cell>
          <cell r="O231">
            <v>0.06</v>
          </cell>
          <cell r="P231">
            <v>0.05</v>
          </cell>
        </row>
        <row r="232">
          <cell r="A232" t="str">
            <v>SWED_TRA_RD_LD2</v>
          </cell>
          <cell r="B232" t="str">
            <v>SWED</v>
          </cell>
          <cell r="C232" t="str">
            <v>WHOL</v>
          </cell>
          <cell r="D232" t="str">
            <v>TRA_RD_LD2</v>
          </cell>
          <cell r="E232">
            <v>-1</v>
          </cell>
          <cell r="F232">
            <v>-1</v>
          </cell>
          <cell r="G232">
            <v>-1</v>
          </cell>
          <cell r="H232">
            <v>-1</v>
          </cell>
          <cell r="I232">
            <v>-1</v>
          </cell>
          <cell r="J232">
            <v>-1</v>
          </cell>
          <cell r="K232">
            <v>-1</v>
          </cell>
          <cell r="L232">
            <v>-1</v>
          </cell>
          <cell r="M232">
            <v>-1</v>
          </cell>
          <cell r="N232">
            <v>-1</v>
          </cell>
          <cell r="O232">
            <v>0.2</v>
          </cell>
          <cell r="P232">
            <v>-1</v>
          </cell>
        </row>
        <row r="233">
          <cell r="A233" t="str">
            <v>SWED_TRA_RD_LD4</v>
          </cell>
          <cell r="B233" t="str">
            <v>SWED</v>
          </cell>
          <cell r="C233" t="str">
            <v>WHOL</v>
          </cell>
          <cell r="D233" t="str">
            <v>TRA_RD_LD4</v>
          </cell>
          <cell r="E233">
            <v>-1</v>
          </cell>
          <cell r="F233">
            <v>-1</v>
          </cell>
          <cell r="G233">
            <v>-1</v>
          </cell>
          <cell r="H233">
            <v>-1</v>
          </cell>
          <cell r="I233">
            <v>-1</v>
          </cell>
          <cell r="J233">
            <v>-1</v>
          </cell>
          <cell r="K233">
            <v>-1</v>
          </cell>
          <cell r="L233">
            <v>-1</v>
          </cell>
          <cell r="M233">
            <v>-1</v>
          </cell>
          <cell r="N233">
            <v>0.35</v>
          </cell>
          <cell r="O233">
            <v>0.75</v>
          </cell>
          <cell r="P233">
            <v>0.65</v>
          </cell>
        </row>
        <row r="234">
          <cell r="A234" t="str">
            <v>SWED_TRA_RD_HD</v>
          </cell>
          <cell r="B234" t="str">
            <v>SWED</v>
          </cell>
          <cell r="C234" t="str">
            <v>WHOL</v>
          </cell>
          <cell r="D234" t="str">
            <v>TRA_RD_HD</v>
          </cell>
          <cell r="E234">
            <v>-1</v>
          </cell>
          <cell r="F234">
            <v>-1</v>
          </cell>
          <cell r="G234">
            <v>-1</v>
          </cell>
          <cell r="H234">
            <v>-1</v>
          </cell>
          <cell r="I234">
            <v>-1</v>
          </cell>
          <cell r="J234">
            <v>-1</v>
          </cell>
          <cell r="K234">
            <v>-1</v>
          </cell>
          <cell r="L234">
            <v>-1</v>
          </cell>
          <cell r="M234">
            <v>-1</v>
          </cell>
          <cell r="N234">
            <v>1.2</v>
          </cell>
          <cell r="O234">
            <v>0.86</v>
          </cell>
          <cell r="P234">
            <v>0.65</v>
          </cell>
        </row>
        <row r="235">
          <cell r="A235" t="str">
            <v>SWED_TRA_OT</v>
          </cell>
          <cell r="B235" t="str">
            <v>SWED</v>
          </cell>
          <cell r="C235" t="str">
            <v>WHOL</v>
          </cell>
          <cell r="D235" t="str">
            <v>TRA_OT</v>
          </cell>
          <cell r="E235">
            <v>0.08</v>
          </cell>
          <cell r="F235">
            <v>0.08</v>
          </cell>
          <cell r="G235">
            <v>0.08</v>
          </cell>
          <cell r="H235">
            <v>0.08</v>
          </cell>
          <cell r="I235">
            <v>0.08</v>
          </cell>
          <cell r="J235">
            <v>7.0000000000000007E-2</v>
          </cell>
          <cell r="K235">
            <v>0.05</v>
          </cell>
          <cell r="L235">
            <v>0.05</v>
          </cell>
          <cell r="M235">
            <v>0.16</v>
          </cell>
          <cell r="N235">
            <v>1.45</v>
          </cell>
          <cell r="O235">
            <v>0.86</v>
          </cell>
          <cell r="P235">
            <v>0.05</v>
          </cell>
        </row>
        <row r="236">
          <cell r="A236" t="str">
            <v>SWED_TRA_OT_LD2</v>
          </cell>
          <cell r="B236" t="str">
            <v>SWED</v>
          </cell>
          <cell r="C236" t="str">
            <v>WHOL</v>
          </cell>
          <cell r="D236" t="str">
            <v>TRA_OT_LD2</v>
          </cell>
          <cell r="E236">
            <v>-1</v>
          </cell>
          <cell r="F236">
            <v>-1</v>
          </cell>
          <cell r="G236">
            <v>-1</v>
          </cell>
          <cell r="H236">
            <v>-1</v>
          </cell>
          <cell r="I236">
            <v>-1</v>
          </cell>
          <cell r="J236">
            <v>-1</v>
          </cell>
          <cell r="K236">
            <v>-1</v>
          </cell>
          <cell r="L236">
            <v>-1</v>
          </cell>
          <cell r="M236">
            <v>-1</v>
          </cell>
          <cell r="N236">
            <v>-1</v>
          </cell>
          <cell r="O236">
            <v>0.2</v>
          </cell>
          <cell r="P236">
            <v>-1</v>
          </cell>
        </row>
        <row r="237">
          <cell r="A237" t="str">
            <v>SWED_TRA_OT_LB</v>
          </cell>
          <cell r="B237" t="str">
            <v>SWED</v>
          </cell>
          <cell r="C237" t="str">
            <v>WHOL</v>
          </cell>
          <cell r="D237" t="str">
            <v>TRA_OT_LB</v>
          </cell>
          <cell r="E237">
            <v>0.08</v>
          </cell>
          <cell r="F237">
            <v>0.08</v>
          </cell>
          <cell r="G237">
            <v>0.08</v>
          </cell>
          <cell r="H237">
            <v>0.08</v>
          </cell>
          <cell r="I237">
            <v>0.08</v>
          </cell>
          <cell r="J237">
            <v>7.0000000000000007E-2</v>
          </cell>
          <cell r="K237">
            <v>0.05</v>
          </cell>
          <cell r="L237">
            <v>0.05</v>
          </cell>
          <cell r="M237">
            <v>0.16</v>
          </cell>
          <cell r="N237">
            <v>1.45</v>
          </cell>
          <cell r="O237">
            <v>0.86</v>
          </cell>
          <cell r="P237">
            <v>0.05</v>
          </cell>
        </row>
        <row r="238">
          <cell r="A238" t="str">
            <v>SWED_TRA_OTS_M</v>
          </cell>
          <cell r="B238" t="str">
            <v>SWED</v>
          </cell>
          <cell r="C238" t="str">
            <v>WHOL</v>
          </cell>
          <cell r="D238" t="str">
            <v>TRA_OTS_M</v>
          </cell>
          <cell r="E238">
            <v>-1</v>
          </cell>
          <cell r="F238">
            <v>-1</v>
          </cell>
          <cell r="G238">
            <v>-1</v>
          </cell>
          <cell r="H238">
            <v>-1</v>
          </cell>
          <cell r="I238">
            <v>-1</v>
          </cell>
          <cell r="J238">
            <v>-1</v>
          </cell>
          <cell r="K238">
            <v>-1</v>
          </cell>
          <cell r="L238">
            <v>-1</v>
          </cell>
          <cell r="M238">
            <v>-1</v>
          </cell>
          <cell r="N238">
            <v>1.3</v>
          </cell>
          <cell r="O238">
            <v>-1</v>
          </cell>
          <cell r="P238">
            <v>-1</v>
          </cell>
        </row>
        <row r="239">
          <cell r="A239" t="str">
            <v>SWED_TRA_OTS_L</v>
          </cell>
          <cell r="B239" t="str">
            <v>SWED</v>
          </cell>
          <cell r="C239" t="str">
            <v>WHOL</v>
          </cell>
          <cell r="D239" t="str">
            <v>TRA_OTS_L</v>
          </cell>
          <cell r="E239">
            <v>-1</v>
          </cell>
          <cell r="F239">
            <v>-1</v>
          </cell>
          <cell r="G239">
            <v>-1</v>
          </cell>
          <cell r="H239">
            <v>-1</v>
          </cell>
          <cell r="I239">
            <v>-1</v>
          </cell>
          <cell r="J239">
            <v>-1</v>
          </cell>
          <cell r="K239">
            <v>-1</v>
          </cell>
          <cell r="L239">
            <v>-1</v>
          </cell>
          <cell r="M239">
            <v>1.3</v>
          </cell>
          <cell r="N239">
            <v>1.3</v>
          </cell>
          <cell r="O239">
            <v>-1</v>
          </cell>
          <cell r="P239">
            <v>-1</v>
          </cell>
        </row>
        <row r="240">
          <cell r="A240" t="str">
            <v>SWED_IN_BO</v>
          </cell>
          <cell r="B240" t="str">
            <v>SWED</v>
          </cell>
          <cell r="C240" t="str">
            <v>WHOL</v>
          </cell>
          <cell r="D240" t="str">
            <v>IN_BO</v>
          </cell>
          <cell r="E240">
            <v>0.2</v>
          </cell>
          <cell r="F240">
            <v>0.2</v>
          </cell>
          <cell r="G240">
            <v>0.23</v>
          </cell>
          <cell r="H240">
            <v>0.23</v>
          </cell>
          <cell r="I240">
            <v>0.23</v>
          </cell>
          <cell r="J240">
            <v>0.14000000000000001</v>
          </cell>
          <cell r="K240">
            <v>0.13</v>
          </cell>
          <cell r="L240">
            <v>0.13</v>
          </cell>
          <cell r="M240">
            <v>0.17</v>
          </cell>
          <cell r="N240">
            <v>0.08</v>
          </cell>
          <cell r="O240">
            <v>7.0000000000000007E-2</v>
          </cell>
          <cell r="P240">
            <v>7.0000000000000007E-2</v>
          </cell>
        </row>
        <row r="241">
          <cell r="A241" t="str">
            <v>SWED_IN_OC</v>
          </cell>
          <cell r="B241" t="str">
            <v>SWED</v>
          </cell>
          <cell r="C241" t="str">
            <v>WHOL</v>
          </cell>
          <cell r="D241" t="str">
            <v>IN_OC</v>
          </cell>
          <cell r="E241">
            <v>0.2</v>
          </cell>
          <cell r="F241">
            <v>0.2</v>
          </cell>
          <cell r="G241">
            <v>0.23</v>
          </cell>
          <cell r="H241">
            <v>0.23</v>
          </cell>
          <cell r="I241">
            <v>0.23</v>
          </cell>
          <cell r="J241">
            <v>0.03</v>
          </cell>
          <cell r="K241">
            <v>0.13</v>
          </cell>
          <cell r="L241">
            <v>0.13</v>
          </cell>
          <cell r="M241">
            <v>0.17</v>
          </cell>
          <cell r="N241">
            <v>0.08</v>
          </cell>
          <cell r="O241">
            <v>7.0000000000000007E-2</v>
          </cell>
          <cell r="P241">
            <v>7.0000000000000007E-2</v>
          </cell>
        </row>
        <row r="242">
          <cell r="A242" t="str">
            <v>UNKI_CON_COMB</v>
          </cell>
          <cell r="B242" t="str">
            <v>UNKI</v>
          </cell>
          <cell r="C242" t="str">
            <v>WHOL</v>
          </cell>
          <cell r="D242" t="str">
            <v>CON_COMB</v>
          </cell>
          <cell r="E242">
            <v>0.2</v>
          </cell>
          <cell r="F242">
            <v>0.2</v>
          </cell>
          <cell r="G242">
            <v>0.23</v>
          </cell>
          <cell r="H242">
            <v>0.23</v>
          </cell>
          <cell r="I242">
            <v>0.23</v>
          </cell>
          <cell r="J242">
            <v>0.14000000000000001</v>
          </cell>
          <cell r="K242">
            <v>0.13</v>
          </cell>
          <cell r="L242">
            <v>0.13</v>
          </cell>
          <cell r="M242">
            <v>0.18</v>
          </cell>
          <cell r="N242">
            <v>0.08</v>
          </cell>
          <cell r="O242">
            <v>7.0000000000000007E-2</v>
          </cell>
          <cell r="P242">
            <v>0.08</v>
          </cell>
        </row>
        <row r="243">
          <cell r="A243" t="str">
            <v>UNKI_PP_EX_WB</v>
          </cell>
          <cell r="B243" t="str">
            <v>UNKI</v>
          </cell>
          <cell r="C243" t="str">
            <v>WHOL</v>
          </cell>
          <cell r="D243" t="str">
            <v>PP_EX_WB</v>
          </cell>
          <cell r="E243">
            <v>-1</v>
          </cell>
          <cell r="F243">
            <v>-1</v>
          </cell>
          <cell r="G243">
            <v>0.42</v>
          </cell>
          <cell r="H243">
            <v>0.42</v>
          </cell>
          <cell r="I243">
            <v>0.42</v>
          </cell>
          <cell r="J243">
            <v>-1</v>
          </cell>
          <cell r="K243">
            <v>-1</v>
          </cell>
          <cell r="L243">
            <v>-1</v>
          </cell>
          <cell r="M243">
            <v>-1</v>
          </cell>
          <cell r="N243">
            <v>-1</v>
          </cell>
          <cell r="O243">
            <v>-1</v>
          </cell>
          <cell r="P243">
            <v>-1</v>
          </cell>
        </row>
        <row r="244">
          <cell r="A244" t="str">
            <v>UNKI_PP_EX_OTH</v>
          </cell>
          <cell r="B244" t="str">
            <v>UNKI</v>
          </cell>
          <cell r="C244" t="str">
            <v>WHOL</v>
          </cell>
          <cell r="D244" t="str">
            <v>PP_EX_OTH</v>
          </cell>
          <cell r="E244">
            <v>0.27</v>
          </cell>
          <cell r="F244">
            <v>0.27</v>
          </cell>
          <cell r="G244">
            <v>0.35</v>
          </cell>
          <cell r="H244">
            <v>0.35</v>
          </cell>
          <cell r="I244">
            <v>0.35</v>
          </cell>
          <cell r="J244">
            <v>0.14000000000000001</v>
          </cell>
          <cell r="K244">
            <v>0.13</v>
          </cell>
          <cell r="L244">
            <v>0.13</v>
          </cell>
          <cell r="M244">
            <v>0.23</v>
          </cell>
          <cell r="N244">
            <v>0.08</v>
          </cell>
          <cell r="O244">
            <v>7.0000000000000007E-2</v>
          </cell>
          <cell r="P244">
            <v>0.15</v>
          </cell>
        </row>
        <row r="245">
          <cell r="A245" t="str">
            <v>UNKI_PP_NEW</v>
          </cell>
          <cell r="B245" t="str">
            <v>UNKI</v>
          </cell>
          <cell r="C245" t="str">
            <v>WHOL</v>
          </cell>
          <cell r="D245" t="str">
            <v>PP_NEW</v>
          </cell>
          <cell r="E245">
            <v>0.1</v>
          </cell>
          <cell r="F245">
            <v>0.1</v>
          </cell>
          <cell r="G245">
            <v>0.15</v>
          </cell>
          <cell r="H245">
            <v>0.15</v>
          </cell>
          <cell r="I245">
            <v>0.15</v>
          </cell>
          <cell r="J245">
            <v>7.0000000000000007E-2</v>
          </cell>
          <cell r="K245">
            <v>7.0000000000000007E-2</v>
          </cell>
          <cell r="L245">
            <v>7.0000000000000007E-2</v>
          </cell>
          <cell r="M245">
            <v>0.1</v>
          </cell>
          <cell r="N245">
            <v>0.05</v>
          </cell>
          <cell r="O245">
            <v>7.0000000000000007E-2</v>
          </cell>
          <cell r="P245">
            <v>0.05</v>
          </cell>
        </row>
        <row r="246">
          <cell r="A246" t="str">
            <v>UNKI_DOM</v>
          </cell>
          <cell r="B246" t="str">
            <v>UNKI</v>
          </cell>
          <cell r="C246" t="str">
            <v>WHOL</v>
          </cell>
          <cell r="D246" t="str">
            <v>DOM</v>
          </cell>
          <cell r="E246">
            <v>7.0000000000000007E-2</v>
          </cell>
          <cell r="F246">
            <v>7.0000000000000007E-2</v>
          </cell>
          <cell r="G246">
            <v>0.08</v>
          </cell>
          <cell r="H246">
            <v>0.08</v>
          </cell>
          <cell r="I246">
            <v>0.08</v>
          </cell>
          <cell r="J246">
            <v>7.0000000000000007E-2</v>
          </cell>
          <cell r="K246">
            <v>0.05</v>
          </cell>
          <cell r="L246">
            <v>0.05</v>
          </cell>
          <cell r="M246">
            <v>0.16</v>
          </cell>
          <cell r="N246">
            <v>0.06</v>
          </cell>
          <cell r="O246">
            <v>0.06</v>
          </cell>
          <cell r="P246">
            <v>0.05</v>
          </cell>
        </row>
        <row r="247">
          <cell r="A247" t="str">
            <v>UNKI_TRA_RD_LD2</v>
          </cell>
          <cell r="B247" t="str">
            <v>UNKI</v>
          </cell>
          <cell r="C247" t="str">
            <v>WHOL</v>
          </cell>
          <cell r="D247" t="str">
            <v>TRA_RD_LD2</v>
          </cell>
          <cell r="E247">
            <v>-1</v>
          </cell>
          <cell r="F247">
            <v>-1</v>
          </cell>
          <cell r="G247">
            <v>-1</v>
          </cell>
          <cell r="H247">
            <v>-1</v>
          </cell>
          <cell r="I247">
            <v>-1</v>
          </cell>
          <cell r="J247">
            <v>-1</v>
          </cell>
          <cell r="K247">
            <v>-1</v>
          </cell>
          <cell r="L247">
            <v>-1</v>
          </cell>
          <cell r="M247">
            <v>-1</v>
          </cell>
          <cell r="N247">
            <v>-1</v>
          </cell>
          <cell r="O247">
            <v>0.2</v>
          </cell>
          <cell r="P247">
            <v>-1</v>
          </cell>
        </row>
        <row r="248">
          <cell r="A248" t="str">
            <v>UNKI_TRA_RD_LD4</v>
          </cell>
          <cell r="B248" t="str">
            <v>UNKI</v>
          </cell>
          <cell r="C248" t="str">
            <v>WHOL</v>
          </cell>
          <cell r="D248" t="str">
            <v>TRA_RD_LD4</v>
          </cell>
          <cell r="E248">
            <v>-1</v>
          </cell>
          <cell r="F248">
            <v>-1</v>
          </cell>
          <cell r="G248">
            <v>-1</v>
          </cell>
          <cell r="H248">
            <v>-1</v>
          </cell>
          <cell r="I248">
            <v>-1</v>
          </cell>
          <cell r="J248">
            <v>-1</v>
          </cell>
          <cell r="K248">
            <v>-1</v>
          </cell>
          <cell r="L248">
            <v>-1</v>
          </cell>
          <cell r="M248">
            <v>-1</v>
          </cell>
          <cell r="N248">
            <v>0.35</v>
          </cell>
          <cell r="O248">
            <v>0.72</v>
          </cell>
          <cell r="P248">
            <v>0.65</v>
          </cell>
        </row>
        <row r="249">
          <cell r="A249" t="str">
            <v>UNKI_TRA_RD_HD</v>
          </cell>
          <cell r="B249" t="str">
            <v>UNKI</v>
          </cell>
          <cell r="C249" t="str">
            <v>WHOL</v>
          </cell>
          <cell r="D249" t="str">
            <v>TRA_RD_HD</v>
          </cell>
          <cell r="E249">
            <v>-1</v>
          </cell>
          <cell r="F249">
            <v>-1</v>
          </cell>
          <cell r="G249">
            <v>-1</v>
          </cell>
          <cell r="H249">
            <v>-1</v>
          </cell>
          <cell r="I249">
            <v>-1</v>
          </cell>
          <cell r="J249">
            <v>-1</v>
          </cell>
          <cell r="K249">
            <v>-1</v>
          </cell>
          <cell r="L249">
            <v>-1</v>
          </cell>
          <cell r="M249">
            <v>-1</v>
          </cell>
          <cell r="N249">
            <v>1.47</v>
          </cell>
          <cell r="O249">
            <v>0.86</v>
          </cell>
          <cell r="P249">
            <v>0.65</v>
          </cell>
        </row>
        <row r="250">
          <cell r="A250" t="str">
            <v>UNKI_TRA_OT</v>
          </cell>
          <cell r="B250" t="str">
            <v>UNKI</v>
          </cell>
          <cell r="C250" t="str">
            <v>WHOL</v>
          </cell>
          <cell r="D250" t="str">
            <v>TRA_OT</v>
          </cell>
          <cell r="E250">
            <v>0.08</v>
          </cell>
          <cell r="F250">
            <v>0.08</v>
          </cell>
          <cell r="G250">
            <v>0.08</v>
          </cell>
          <cell r="H250">
            <v>0.08</v>
          </cell>
          <cell r="I250">
            <v>0.08</v>
          </cell>
          <cell r="J250">
            <v>7.0000000000000007E-2</v>
          </cell>
          <cell r="K250">
            <v>0.05</v>
          </cell>
          <cell r="L250">
            <v>0.05</v>
          </cell>
          <cell r="M250">
            <v>0.16</v>
          </cell>
          <cell r="N250">
            <v>1.5</v>
          </cell>
          <cell r="O250">
            <v>0.8</v>
          </cell>
          <cell r="P250">
            <v>0.05</v>
          </cell>
        </row>
        <row r="251">
          <cell r="A251" t="str">
            <v>UNKI_TRA_OT_LD2</v>
          </cell>
          <cell r="B251" t="str">
            <v>UNKI</v>
          </cell>
          <cell r="C251" t="str">
            <v>WHOL</v>
          </cell>
          <cell r="D251" t="str">
            <v>TRA_OT_LD2</v>
          </cell>
          <cell r="E251">
            <v>-1</v>
          </cell>
          <cell r="F251">
            <v>-1</v>
          </cell>
          <cell r="G251">
            <v>-1</v>
          </cell>
          <cell r="H251">
            <v>-1</v>
          </cell>
          <cell r="I251">
            <v>-1</v>
          </cell>
          <cell r="J251">
            <v>-1</v>
          </cell>
          <cell r="K251">
            <v>-1</v>
          </cell>
          <cell r="L251">
            <v>-1</v>
          </cell>
          <cell r="M251">
            <v>-1</v>
          </cell>
          <cell r="N251">
            <v>-1</v>
          </cell>
          <cell r="O251">
            <v>0.2</v>
          </cell>
          <cell r="P251">
            <v>-1</v>
          </cell>
        </row>
        <row r="252">
          <cell r="A252" t="str">
            <v>UNKI_TRA_OT_LB</v>
          </cell>
          <cell r="B252" t="str">
            <v>UNKI</v>
          </cell>
          <cell r="C252" t="str">
            <v>WHOL</v>
          </cell>
          <cell r="D252" t="str">
            <v>TRA_OT_LB</v>
          </cell>
          <cell r="E252">
            <v>0.08</v>
          </cell>
          <cell r="F252">
            <v>0.08</v>
          </cell>
          <cell r="G252">
            <v>0.08</v>
          </cell>
          <cell r="H252">
            <v>0.08</v>
          </cell>
          <cell r="I252">
            <v>0.08</v>
          </cell>
          <cell r="J252">
            <v>7.0000000000000007E-2</v>
          </cell>
          <cell r="K252">
            <v>0.05</v>
          </cell>
          <cell r="L252">
            <v>0.05</v>
          </cell>
          <cell r="M252">
            <v>0.16</v>
          </cell>
          <cell r="N252">
            <v>1.5</v>
          </cell>
          <cell r="O252">
            <v>0.8</v>
          </cell>
          <cell r="P252">
            <v>0.05</v>
          </cell>
        </row>
        <row r="253">
          <cell r="A253" t="str">
            <v>UNKI_TRA_OTS_M</v>
          </cell>
          <cell r="B253" t="str">
            <v>UNKI</v>
          </cell>
          <cell r="C253" t="str">
            <v>WHOL</v>
          </cell>
          <cell r="D253" t="str">
            <v>TRA_OTS_M</v>
          </cell>
          <cell r="E253">
            <v>-1</v>
          </cell>
          <cell r="F253">
            <v>-1</v>
          </cell>
          <cell r="G253">
            <v>-1</v>
          </cell>
          <cell r="H253">
            <v>-1</v>
          </cell>
          <cell r="I253">
            <v>-1</v>
          </cell>
          <cell r="J253">
            <v>-1</v>
          </cell>
          <cell r="K253">
            <v>-1</v>
          </cell>
          <cell r="L253">
            <v>-1</v>
          </cell>
          <cell r="M253">
            <v>-1</v>
          </cell>
          <cell r="N253">
            <v>1.4</v>
          </cell>
          <cell r="O253">
            <v>-1</v>
          </cell>
          <cell r="P253">
            <v>-1</v>
          </cell>
        </row>
        <row r="254">
          <cell r="A254" t="str">
            <v>UNKI_TRA_OTS_L</v>
          </cell>
          <cell r="B254" t="str">
            <v>UNKI</v>
          </cell>
          <cell r="C254" t="str">
            <v>WHOL</v>
          </cell>
          <cell r="D254" t="str">
            <v>TRA_OTS_L</v>
          </cell>
          <cell r="E254">
            <v>-1</v>
          </cell>
          <cell r="F254">
            <v>-1</v>
          </cell>
          <cell r="G254">
            <v>-1</v>
          </cell>
          <cell r="H254">
            <v>-1</v>
          </cell>
          <cell r="I254">
            <v>-1</v>
          </cell>
          <cell r="J254">
            <v>-1</v>
          </cell>
          <cell r="K254">
            <v>-1</v>
          </cell>
          <cell r="L254">
            <v>-1</v>
          </cell>
          <cell r="M254">
            <v>1.5</v>
          </cell>
          <cell r="N254">
            <v>1.5</v>
          </cell>
          <cell r="O254">
            <v>-1</v>
          </cell>
          <cell r="P254">
            <v>-1</v>
          </cell>
        </row>
        <row r="255">
          <cell r="A255" t="str">
            <v>UNKI_IN_BO</v>
          </cell>
          <cell r="B255" t="str">
            <v>UNKI</v>
          </cell>
          <cell r="C255" t="str">
            <v>WHOL</v>
          </cell>
          <cell r="D255" t="str">
            <v>IN_BO</v>
          </cell>
          <cell r="E255">
            <v>0.2</v>
          </cell>
          <cell r="F255">
            <v>0.2</v>
          </cell>
          <cell r="G255">
            <v>0.24</v>
          </cell>
          <cell r="H255">
            <v>0.24</v>
          </cell>
          <cell r="I255">
            <v>0.24</v>
          </cell>
          <cell r="J255">
            <v>0.14000000000000001</v>
          </cell>
          <cell r="K255">
            <v>0.13</v>
          </cell>
          <cell r="L255">
            <v>0.13</v>
          </cell>
          <cell r="M255">
            <v>0.18</v>
          </cell>
          <cell r="N255">
            <v>0.08</v>
          </cell>
          <cell r="O255">
            <v>7.0000000000000007E-2</v>
          </cell>
          <cell r="P255">
            <v>0.09</v>
          </cell>
        </row>
        <row r="256">
          <cell r="A256" t="str">
            <v>UNKI_IN_OC</v>
          </cell>
          <cell r="B256" t="str">
            <v>UNKI</v>
          </cell>
          <cell r="C256" t="str">
            <v>WHOL</v>
          </cell>
          <cell r="D256" t="str">
            <v>IN_OC</v>
          </cell>
          <cell r="E256">
            <v>0.2</v>
          </cell>
          <cell r="F256">
            <v>0.2</v>
          </cell>
          <cell r="G256">
            <v>0.26</v>
          </cell>
          <cell r="H256">
            <v>0.26</v>
          </cell>
          <cell r="I256">
            <v>0.26</v>
          </cell>
          <cell r="J256">
            <v>0.03</v>
          </cell>
          <cell r="K256">
            <v>0.13</v>
          </cell>
          <cell r="L256">
            <v>0.13</v>
          </cell>
          <cell r="M256">
            <v>0.2</v>
          </cell>
          <cell r="N256">
            <v>0.08</v>
          </cell>
          <cell r="O256">
            <v>7.0000000000000007E-2</v>
          </cell>
          <cell r="P256">
            <v>0.09</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x emission factors"/>
      <sheetName val="SO2 emission factors"/>
      <sheetName val="OUT_FILE_SO2"/>
      <sheetName val="OUT_FILE_NO2"/>
    </sheetNames>
    <sheetDataSet>
      <sheetData sheetId="0" refreshError="1"/>
      <sheetData sheetId="1" refreshError="1"/>
      <sheetData sheetId="2" refreshError="1">
        <row r="12">
          <cell r="A12" t="str">
            <v>AUST_BC1</v>
          </cell>
          <cell r="B12" t="str">
            <v>AUST</v>
          </cell>
          <cell r="C12" t="str">
            <v>WHOL</v>
          </cell>
          <cell r="D12" t="str">
            <v>BC1</v>
          </cell>
          <cell r="E12">
            <v>0.71</v>
          </cell>
          <cell r="F12">
            <v>0.71</v>
          </cell>
          <cell r="G12">
            <v>0.71</v>
          </cell>
          <cell r="H12">
            <v>0</v>
          </cell>
          <cell r="I12">
            <v>0.71</v>
          </cell>
          <cell r="J12">
            <v>0</v>
          </cell>
          <cell r="K12">
            <v>0.71</v>
          </cell>
          <cell r="L12">
            <v>0.71</v>
          </cell>
        </row>
        <row r="13">
          <cell r="A13" t="str">
            <v>AUST_BC2</v>
          </cell>
          <cell r="B13" t="str">
            <v>AUST</v>
          </cell>
          <cell r="C13" t="str">
            <v>WHOL</v>
          </cell>
          <cell r="D13" t="str">
            <v>BC2</v>
          </cell>
          <cell r="E13">
            <v>1.01</v>
          </cell>
          <cell r="F13">
            <v>1.01</v>
          </cell>
          <cell r="G13">
            <v>1.01</v>
          </cell>
          <cell r="H13">
            <v>0</v>
          </cell>
          <cell r="I13">
            <v>1.01</v>
          </cell>
          <cell r="J13">
            <v>0</v>
          </cell>
          <cell r="K13">
            <v>1.01</v>
          </cell>
          <cell r="L13">
            <v>1.01</v>
          </cell>
        </row>
        <row r="14">
          <cell r="A14" t="str">
            <v>AUST_HC1</v>
          </cell>
          <cell r="B14" t="str">
            <v>AUST</v>
          </cell>
          <cell r="C14" t="str">
            <v>WHOL</v>
          </cell>
          <cell r="D14" t="str">
            <v>HC1</v>
          </cell>
          <cell r="E14">
            <v>0.65</v>
          </cell>
          <cell r="F14">
            <v>0.65</v>
          </cell>
          <cell r="G14">
            <v>0.61</v>
          </cell>
          <cell r="H14">
            <v>0</v>
          </cell>
          <cell r="I14">
            <v>0.61</v>
          </cell>
          <cell r="J14">
            <v>0</v>
          </cell>
          <cell r="K14">
            <v>0.49</v>
          </cell>
          <cell r="L14">
            <v>0.49</v>
          </cell>
        </row>
        <row r="15">
          <cell r="A15" t="str">
            <v>AUST_HC2</v>
          </cell>
          <cell r="B15" t="str">
            <v>AUST</v>
          </cell>
          <cell r="C15" t="str">
            <v>WHOL</v>
          </cell>
          <cell r="D15" t="str">
            <v>HC2</v>
          </cell>
          <cell r="E15">
            <v>0.65</v>
          </cell>
          <cell r="F15">
            <v>0.65</v>
          </cell>
          <cell r="G15">
            <v>0.61</v>
          </cell>
          <cell r="H15">
            <v>0</v>
          </cell>
          <cell r="I15">
            <v>0.61</v>
          </cell>
          <cell r="J15">
            <v>0</v>
          </cell>
          <cell r="K15">
            <v>0.65</v>
          </cell>
          <cell r="L15">
            <v>0.65</v>
          </cell>
        </row>
        <row r="16">
          <cell r="A16" t="str">
            <v>AUST_HC3</v>
          </cell>
          <cell r="B16" t="str">
            <v>AUST</v>
          </cell>
          <cell r="C16" t="str">
            <v>WHOL</v>
          </cell>
          <cell r="D16" t="str">
            <v>HC3</v>
          </cell>
          <cell r="E16">
            <v>0.65</v>
          </cell>
          <cell r="F16">
            <v>0.65</v>
          </cell>
          <cell r="G16">
            <v>0.61</v>
          </cell>
          <cell r="H16">
            <v>0</v>
          </cell>
          <cell r="I16">
            <v>0.61</v>
          </cell>
          <cell r="J16">
            <v>0</v>
          </cell>
          <cell r="K16">
            <v>0.65</v>
          </cell>
          <cell r="L16">
            <v>0.65</v>
          </cell>
        </row>
        <row r="17">
          <cell r="A17" t="str">
            <v>AUST_DC</v>
          </cell>
          <cell r="B17" t="str">
            <v>AUST</v>
          </cell>
          <cell r="C17" t="str">
            <v>WHOL</v>
          </cell>
          <cell r="D17" t="str">
            <v>DC</v>
          </cell>
          <cell r="E17">
            <v>0.32</v>
          </cell>
          <cell r="F17">
            <v>0.32</v>
          </cell>
          <cell r="G17">
            <v>0.31</v>
          </cell>
          <cell r="H17">
            <v>0</v>
          </cell>
          <cell r="I17">
            <v>0.31</v>
          </cell>
          <cell r="J17">
            <v>0</v>
          </cell>
          <cell r="K17">
            <v>0.36</v>
          </cell>
          <cell r="L17">
            <v>0.02</v>
          </cell>
        </row>
        <row r="18">
          <cell r="A18" t="str">
            <v>AUST_OS1</v>
          </cell>
          <cell r="B18" t="str">
            <v>AUST</v>
          </cell>
          <cell r="C18" t="str">
            <v>WHOL</v>
          </cell>
          <cell r="D18" t="str">
            <v>OS1</v>
          </cell>
          <cell r="E18">
            <v>0.04</v>
          </cell>
          <cell r="F18">
            <v>0.04</v>
          </cell>
          <cell r="G18">
            <v>0.04</v>
          </cell>
          <cell r="H18">
            <v>0</v>
          </cell>
          <cell r="I18">
            <v>0.04</v>
          </cell>
          <cell r="J18">
            <v>0</v>
          </cell>
          <cell r="K18">
            <v>0.04</v>
          </cell>
          <cell r="L18">
            <v>0.04</v>
          </cell>
        </row>
        <row r="19">
          <cell r="A19" t="str">
            <v>AUST_OS2</v>
          </cell>
          <cell r="B19" t="str">
            <v>AUST</v>
          </cell>
          <cell r="C19" t="str">
            <v>WHOL</v>
          </cell>
          <cell r="D19" t="str">
            <v>OS2</v>
          </cell>
          <cell r="E19">
            <v>0.13</v>
          </cell>
          <cell r="F19">
            <v>0.13</v>
          </cell>
          <cell r="G19">
            <v>0.13</v>
          </cell>
          <cell r="H19">
            <v>0</v>
          </cell>
          <cell r="I19">
            <v>0.13</v>
          </cell>
          <cell r="J19">
            <v>0</v>
          </cell>
          <cell r="K19">
            <v>0.13</v>
          </cell>
          <cell r="L19">
            <v>0.13</v>
          </cell>
        </row>
        <row r="20">
          <cell r="A20" t="str">
            <v>AUST_HF</v>
          </cell>
          <cell r="B20" t="str">
            <v>AUST</v>
          </cell>
          <cell r="C20" t="str">
            <v>WHOL</v>
          </cell>
          <cell r="D20" t="str">
            <v>HF</v>
          </cell>
          <cell r="E20">
            <v>2</v>
          </cell>
          <cell r="F20">
            <v>1.75</v>
          </cell>
          <cell r="G20">
            <v>1.69</v>
          </cell>
          <cell r="H20">
            <v>0</v>
          </cell>
          <cell r="I20">
            <v>1.69</v>
          </cell>
          <cell r="J20">
            <v>1.69</v>
          </cell>
          <cell r="K20">
            <v>1.1399999999999999</v>
          </cell>
          <cell r="L20">
            <v>1.1399999999999999</v>
          </cell>
        </row>
        <row r="21">
          <cell r="A21" t="str">
            <v>AUST_MD</v>
          </cell>
          <cell r="B21" t="str">
            <v>AUST</v>
          </cell>
          <cell r="C21" t="str">
            <v>WHOL</v>
          </cell>
          <cell r="D21" t="str">
            <v>MD</v>
          </cell>
          <cell r="E21">
            <v>0.24</v>
          </cell>
          <cell r="F21">
            <v>0.24</v>
          </cell>
          <cell r="G21">
            <v>0.24</v>
          </cell>
          <cell r="H21">
            <v>0.24</v>
          </cell>
          <cell r="I21">
            <v>0.24</v>
          </cell>
          <cell r="J21">
            <v>0.24</v>
          </cell>
          <cell r="K21">
            <v>0.24</v>
          </cell>
          <cell r="L21">
            <v>0.24</v>
          </cell>
        </row>
        <row r="22">
          <cell r="A22" t="str">
            <v>AUST_LF</v>
          </cell>
          <cell r="B22" t="str">
            <v>AUST</v>
          </cell>
          <cell r="C22" t="str">
            <v>WHOL</v>
          </cell>
          <cell r="D22" t="str">
            <v>LF</v>
          </cell>
          <cell r="E22">
            <v>0</v>
          </cell>
          <cell r="F22">
            <v>0</v>
          </cell>
          <cell r="G22">
            <v>0</v>
          </cell>
          <cell r="H22">
            <v>0</v>
          </cell>
          <cell r="I22">
            <v>0</v>
          </cell>
          <cell r="J22">
            <v>0</v>
          </cell>
          <cell r="K22">
            <v>0</v>
          </cell>
          <cell r="L22">
            <v>0</v>
          </cell>
        </row>
        <row r="23">
          <cell r="A23" t="str">
            <v>AUST_GAS</v>
          </cell>
          <cell r="B23" t="str">
            <v>AUST</v>
          </cell>
          <cell r="C23" t="str">
            <v>WHOL</v>
          </cell>
          <cell r="D23" t="str">
            <v>GAS</v>
          </cell>
          <cell r="E23">
            <v>0</v>
          </cell>
          <cell r="F23">
            <v>0</v>
          </cell>
          <cell r="G23">
            <v>0</v>
          </cell>
          <cell r="H23">
            <v>0</v>
          </cell>
          <cell r="I23">
            <v>0</v>
          </cell>
          <cell r="J23">
            <v>0</v>
          </cell>
          <cell r="K23">
            <v>0</v>
          </cell>
          <cell r="L23">
            <v>0</v>
          </cell>
        </row>
        <row r="24">
          <cell r="A24" t="str">
            <v>BELG_BC1</v>
          </cell>
          <cell r="B24" t="str">
            <v>BELG</v>
          </cell>
          <cell r="C24" t="str">
            <v>WHOL</v>
          </cell>
          <cell r="D24" t="str">
            <v>BC1</v>
          </cell>
          <cell r="E24">
            <v>0.62</v>
          </cell>
          <cell r="F24">
            <v>0.62</v>
          </cell>
          <cell r="G24">
            <v>0.62</v>
          </cell>
          <cell r="H24">
            <v>0</v>
          </cell>
          <cell r="I24">
            <v>0.62</v>
          </cell>
          <cell r="J24">
            <v>0</v>
          </cell>
          <cell r="K24">
            <v>0.62</v>
          </cell>
          <cell r="L24">
            <v>0.62</v>
          </cell>
        </row>
        <row r="25">
          <cell r="A25" t="str">
            <v>BELG_BC2</v>
          </cell>
          <cell r="B25" t="str">
            <v>BELG</v>
          </cell>
          <cell r="C25" t="str">
            <v>WHOL</v>
          </cell>
          <cell r="D25" t="str">
            <v>BC2</v>
          </cell>
          <cell r="E25">
            <v>1.24</v>
          </cell>
          <cell r="F25">
            <v>1.24</v>
          </cell>
          <cell r="G25">
            <v>1.24</v>
          </cell>
          <cell r="H25">
            <v>0</v>
          </cell>
          <cell r="I25">
            <v>1.24</v>
          </cell>
          <cell r="J25">
            <v>0</v>
          </cell>
          <cell r="K25">
            <v>1.24</v>
          </cell>
          <cell r="L25">
            <v>1.24</v>
          </cell>
        </row>
        <row r="26">
          <cell r="A26" t="str">
            <v>BELG_HC1</v>
          </cell>
          <cell r="B26" t="str">
            <v>BELG</v>
          </cell>
          <cell r="C26" t="str">
            <v>WHOL</v>
          </cell>
          <cell r="D26" t="str">
            <v>HC1</v>
          </cell>
          <cell r="E26">
            <v>0.64</v>
          </cell>
          <cell r="F26">
            <v>0.64</v>
          </cell>
          <cell r="G26">
            <v>0.6</v>
          </cell>
          <cell r="H26">
            <v>0</v>
          </cell>
          <cell r="I26">
            <v>0.6</v>
          </cell>
          <cell r="J26">
            <v>0</v>
          </cell>
          <cell r="K26">
            <v>0.65</v>
          </cell>
          <cell r="L26">
            <v>0.65</v>
          </cell>
        </row>
        <row r="27">
          <cell r="A27" t="str">
            <v>BELG_HC2</v>
          </cell>
          <cell r="B27" t="str">
            <v>BELG</v>
          </cell>
          <cell r="C27" t="str">
            <v>WHOL</v>
          </cell>
          <cell r="D27" t="str">
            <v>HC2</v>
          </cell>
          <cell r="E27">
            <v>0.71</v>
          </cell>
          <cell r="F27">
            <v>0.71</v>
          </cell>
          <cell r="G27">
            <v>0.67</v>
          </cell>
          <cell r="H27">
            <v>0</v>
          </cell>
          <cell r="I27">
            <v>0.67</v>
          </cell>
          <cell r="J27">
            <v>0</v>
          </cell>
          <cell r="K27">
            <v>0.72</v>
          </cell>
          <cell r="L27">
            <v>0.72</v>
          </cell>
        </row>
        <row r="28">
          <cell r="A28" t="str">
            <v>BELG_HC3</v>
          </cell>
          <cell r="B28" t="str">
            <v>BELG</v>
          </cell>
          <cell r="C28" t="str">
            <v>WHOL</v>
          </cell>
          <cell r="D28" t="str">
            <v>HC3</v>
          </cell>
          <cell r="E28">
            <v>0.71</v>
          </cell>
          <cell r="F28">
            <v>0.71</v>
          </cell>
          <cell r="G28">
            <v>0.67</v>
          </cell>
          <cell r="H28">
            <v>0</v>
          </cell>
          <cell r="I28">
            <v>0.67</v>
          </cell>
          <cell r="J28">
            <v>0</v>
          </cell>
          <cell r="K28">
            <v>0.72</v>
          </cell>
          <cell r="L28">
            <v>0.72</v>
          </cell>
        </row>
        <row r="29">
          <cell r="A29" t="str">
            <v>BELG_DC</v>
          </cell>
          <cell r="B29" t="str">
            <v>BELG</v>
          </cell>
          <cell r="C29" t="str">
            <v>WHOL</v>
          </cell>
          <cell r="D29" t="str">
            <v>DC</v>
          </cell>
          <cell r="E29">
            <v>0.52</v>
          </cell>
          <cell r="F29">
            <v>0.52</v>
          </cell>
          <cell r="G29">
            <v>0.49</v>
          </cell>
          <cell r="H29">
            <v>0</v>
          </cell>
          <cell r="I29">
            <v>0.49</v>
          </cell>
          <cell r="J29">
            <v>0</v>
          </cell>
          <cell r="K29">
            <v>0.52</v>
          </cell>
          <cell r="L29">
            <v>0.03</v>
          </cell>
        </row>
        <row r="30">
          <cell r="A30" t="str">
            <v>BELG_OS1</v>
          </cell>
          <cell r="B30" t="str">
            <v>BELG</v>
          </cell>
          <cell r="C30" t="str">
            <v>WHOL</v>
          </cell>
          <cell r="D30" t="str">
            <v>OS1</v>
          </cell>
          <cell r="E30">
            <v>0.04</v>
          </cell>
          <cell r="F30">
            <v>0.04</v>
          </cell>
          <cell r="G30">
            <v>0.04</v>
          </cell>
          <cell r="H30">
            <v>0</v>
          </cell>
          <cell r="I30">
            <v>0.04</v>
          </cell>
          <cell r="J30">
            <v>0</v>
          </cell>
          <cell r="K30">
            <v>0.04</v>
          </cell>
          <cell r="L30">
            <v>0.04</v>
          </cell>
        </row>
        <row r="31">
          <cell r="A31" t="str">
            <v>BELG_OS2</v>
          </cell>
          <cell r="B31" t="str">
            <v>BELG</v>
          </cell>
          <cell r="C31" t="str">
            <v>WHOL</v>
          </cell>
          <cell r="D31" t="str">
            <v>OS2</v>
          </cell>
          <cell r="E31">
            <v>0.13</v>
          </cell>
          <cell r="F31">
            <v>0.13</v>
          </cell>
          <cell r="G31">
            <v>0.13</v>
          </cell>
          <cell r="H31">
            <v>0</v>
          </cell>
          <cell r="I31">
            <v>0.13</v>
          </cell>
          <cell r="J31">
            <v>0</v>
          </cell>
          <cell r="K31">
            <v>0.13</v>
          </cell>
          <cell r="L31">
            <v>0.13</v>
          </cell>
        </row>
        <row r="32">
          <cell r="A32" t="str">
            <v>BELG_HF</v>
          </cell>
          <cell r="B32" t="str">
            <v>BELG</v>
          </cell>
          <cell r="C32" t="str">
            <v>WHOL</v>
          </cell>
          <cell r="D32" t="str">
            <v>HF</v>
          </cell>
          <cell r="E32">
            <v>1.76</v>
          </cell>
          <cell r="F32">
            <v>1.76</v>
          </cell>
          <cell r="G32">
            <v>1.2</v>
          </cell>
          <cell r="H32">
            <v>0</v>
          </cell>
          <cell r="I32">
            <v>1.2</v>
          </cell>
          <cell r="J32">
            <v>1.2</v>
          </cell>
          <cell r="K32">
            <v>1.76</v>
          </cell>
          <cell r="L32">
            <v>1.76</v>
          </cell>
        </row>
        <row r="33">
          <cell r="A33" t="str">
            <v>BELG_MD</v>
          </cell>
          <cell r="B33" t="str">
            <v>BELG</v>
          </cell>
          <cell r="C33" t="str">
            <v>WHOL</v>
          </cell>
          <cell r="D33" t="str">
            <v>MD</v>
          </cell>
          <cell r="E33">
            <v>0.24</v>
          </cell>
          <cell r="F33">
            <v>0.24</v>
          </cell>
          <cell r="G33">
            <v>0.24</v>
          </cell>
          <cell r="H33">
            <v>0.24</v>
          </cell>
          <cell r="I33">
            <v>0.24</v>
          </cell>
          <cell r="J33">
            <v>0.24</v>
          </cell>
          <cell r="K33">
            <v>0.24</v>
          </cell>
          <cell r="L33">
            <v>0.24</v>
          </cell>
        </row>
        <row r="34">
          <cell r="A34" t="str">
            <v>BELG_LF</v>
          </cell>
          <cell r="B34" t="str">
            <v>BELG</v>
          </cell>
          <cell r="C34" t="str">
            <v>WHOL</v>
          </cell>
          <cell r="D34" t="str">
            <v>LF</v>
          </cell>
          <cell r="E34">
            <v>0</v>
          </cell>
          <cell r="F34">
            <v>0</v>
          </cell>
          <cell r="G34">
            <v>0</v>
          </cell>
          <cell r="H34">
            <v>0</v>
          </cell>
          <cell r="I34">
            <v>0</v>
          </cell>
          <cell r="J34">
            <v>0</v>
          </cell>
          <cell r="K34">
            <v>0</v>
          </cell>
          <cell r="L34">
            <v>0</v>
          </cell>
        </row>
        <row r="35">
          <cell r="A35" t="str">
            <v>BELG_GAS</v>
          </cell>
          <cell r="B35" t="str">
            <v>BELG</v>
          </cell>
          <cell r="C35" t="str">
            <v>WHOL</v>
          </cell>
          <cell r="D35" t="str">
            <v>GAS</v>
          </cell>
          <cell r="E35">
            <v>0</v>
          </cell>
          <cell r="F35">
            <v>0</v>
          </cell>
          <cell r="G35">
            <v>0</v>
          </cell>
          <cell r="H35">
            <v>0</v>
          </cell>
          <cell r="I35">
            <v>0</v>
          </cell>
          <cell r="J35">
            <v>0</v>
          </cell>
          <cell r="K35">
            <v>0</v>
          </cell>
          <cell r="L35">
            <v>0</v>
          </cell>
        </row>
        <row r="36">
          <cell r="A36" t="str">
            <v>DENM_BC1</v>
          </cell>
          <cell r="B36" t="str">
            <v>DENM</v>
          </cell>
          <cell r="C36" t="str">
            <v>WHOL</v>
          </cell>
          <cell r="D36" t="str">
            <v>BC1</v>
          </cell>
          <cell r="E36">
            <v>0.76</v>
          </cell>
          <cell r="F36">
            <v>0.76</v>
          </cell>
          <cell r="G36">
            <v>0.76</v>
          </cell>
          <cell r="H36">
            <v>0</v>
          </cell>
          <cell r="I36">
            <v>0.76</v>
          </cell>
          <cell r="J36">
            <v>0</v>
          </cell>
          <cell r="K36">
            <v>0.76</v>
          </cell>
          <cell r="L36">
            <v>0.76</v>
          </cell>
        </row>
        <row r="37">
          <cell r="A37" t="str">
            <v>DENM_BC2</v>
          </cell>
          <cell r="B37" t="str">
            <v>DENM</v>
          </cell>
          <cell r="C37" t="str">
            <v>WHOL</v>
          </cell>
          <cell r="D37" t="str">
            <v>BC2</v>
          </cell>
          <cell r="E37">
            <v>1.52</v>
          </cell>
          <cell r="F37">
            <v>1.52</v>
          </cell>
          <cell r="G37">
            <v>1.52</v>
          </cell>
          <cell r="H37">
            <v>0</v>
          </cell>
          <cell r="I37">
            <v>1.52</v>
          </cell>
          <cell r="J37">
            <v>0</v>
          </cell>
          <cell r="K37">
            <v>1.52</v>
          </cell>
          <cell r="L37">
            <v>1.52</v>
          </cell>
        </row>
        <row r="38">
          <cell r="A38" t="str">
            <v>DENM_HC1</v>
          </cell>
          <cell r="B38" t="str">
            <v>DENM</v>
          </cell>
          <cell r="C38" t="str">
            <v>WHOL</v>
          </cell>
          <cell r="D38" t="str">
            <v>HC1</v>
          </cell>
          <cell r="E38">
            <v>0.73</v>
          </cell>
          <cell r="F38">
            <v>0.73</v>
          </cell>
          <cell r="G38">
            <v>0.69</v>
          </cell>
          <cell r="H38">
            <v>0</v>
          </cell>
          <cell r="I38">
            <v>0.69</v>
          </cell>
          <cell r="J38">
            <v>0</v>
          </cell>
          <cell r="K38">
            <v>0.67</v>
          </cell>
          <cell r="L38">
            <v>0.67</v>
          </cell>
        </row>
        <row r="39">
          <cell r="A39" t="str">
            <v>DENM_HC2</v>
          </cell>
          <cell r="B39" t="str">
            <v>DENM</v>
          </cell>
          <cell r="C39" t="str">
            <v>WHOL</v>
          </cell>
          <cell r="D39" t="str">
            <v>HC2</v>
          </cell>
          <cell r="E39">
            <v>0.67</v>
          </cell>
          <cell r="F39">
            <v>0.67</v>
          </cell>
          <cell r="G39">
            <v>0.63</v>
          </cell>
          <cell r="H39">
            <v>0</v>
          </cell>
          <cell r="I39">
            <v>0.63</v>
          </cell>
          <cell r="J39">
            <v>0</v>
          </cell>
          <cell r="K39">
            <v>0.67</v>
          </cell>
          <cell r="L39">
            <v>0.67</v>
          </cell>
        </row>
        <row r="40">
          <cell r="A40" t="str">
            <v>DENM_HC3</v>
          </cell>
          <cell r="B40" t="str">
            <v>DENM</v>
          </cell>
          <cell r="C40" t="str">
            <v>WHOL</v>
          </cell>
          <cell r="D40" t="str">
            <v>HC3</v>
          </cell>
          <cell r="E40">
            <v>0.67</v>
          </cell>
          <cell r="F40">
            <v>0.67</v>
          </cell>
          <cell r="G40">
            <v>0.63</v>
          </cell>
          <cell r="H40">
            <v>0</v>
          </cell>
          <cell r="I40">
            <v>0.63</v>
          </cell>
          <cell r="J40">
            <v>0</v>
          </cell>
          <cell r="K40">
            <v>0.67</v>
          </cell>
          <cell r="L40">
            <v>0.67</v>
          </cell>
        </row>
        <row r="41">
          <cell r="A41" t="str">
            <v>DENM_DC</v>
          </cell>
          <cell r="B41" t="str">
            <v>DENM</v>
          </cell>
          <cell r="C41" t="str">
            <v>WHOL</v>
          </cell>
          <cell r="D41" t="str">
            <v>DC</v>
          </cell>
          <cell r="E41">
            <v>0.55000000000000004</v>
          </cell>
          <cell r="F41">
            <v>0.55000000000000004</v>
          </cell>
          <cell r="G41">
            <v>0.52</v>
          </cell>
          <cell r="H41">
            <v>0</v>
          </cell>
          <cell r="I41">
            <v>0.52</v>
          </cell>
          <cell r="J41">
            <v>0</v>
          </cell>
          <cell r="K41">
            <v>0.55000000000000004</v>
          </cell>
          <cell r="L41">
            <v>0.03</v>
          </cell>
        </row>
        <row r="42">
          <cell r="A42" t="str">
            <v>DENM_OS1</v>
          </cell>
          <cell r="B42" t="str">
            <v>DENM</v>
          </cell>
          <cell r="C42" t="str">
            <v>WHOL</v>
          </cell>
          <cell r="D42" t="str">
            <v>OS1</v>
          </cell>
          <cell r="E42">
            <v>0.04</v>
          </cell>
          <cell r="F42">
            <v>0.04</v>
          </cell>
          <cell r="G42">
            <v>0.04</v>
          </cell>
          <cell r="H42">
            <v>0</v>
          </cell>
          <cell r="I42">
            <v>0.04</v>
          </cell>
          <cell r="J42">
            <v>0</v>
          </cell>
          <cell r="K42">
            <v>0.04</v>
          </cell>
          <cell r="L42">
            <v>0.04</v>
          </cell>
        </row>
        <row r="43">
          <cell r="A43" t="str">
            <v>DENM_OS2</v>
          </cell>
          <cell r="B43" t="str">
            <v>DENM</v>
          </cell>
          <cell r="C43" t="str">
            <v>WHOL</v>
          </cell>
          <cell r="D43" t="str">
            <v>OS2</v>
          </cell>
          <cell r="E43">
            <v>0.13</v>
          </cell>
          <cell r="F43">
            <v>0.13</v>
          </cell>
          <cell r="G43">
            <v>0.13</v>
          </cell>
          <cell r="H43">
            <v>0</v>
          </cell>
          <cell r="I43">
            <v>0.13</v>
          </cell>
          <cell r="J43">
            <v>0</v>
          </cell>
          <cell r="K43">
            <v>0.13</v>
          </cell>
          <cell r="L43">
            <v>0.13</v>
          </cell>
        </row>
        <row r="44">
          <cell r="A44" t="str">
            <v>DENM_HF</v>
          </cell>
          <cell r="B44" t="str">
            <v>DENM</v>
          </cell>
          <cell r="C44" t="str">
            <v>WHOL</v>
          </cell>
          <cell r="D44" t="str">
            <v>HF</v>
          </cell>
          <cell r="E44">
            <v>1.75</v>
          </cell>
          <cell r="F44">
            <v>1.75</v>
          </cell>
          <cell r="G44">
            <v>0.96</v>
          </cell>
          <cell r="H44">
            <v>0</v>
          </cell>
          <cell r="I44">
            <v>0.96</v>
          </cell>
          <cell r="J44">
            <v>0.96</v>
          </cell>
          <cell r="K44">
            <v>1.57</v>
          </cell>
          <cell r="L44">
            <v>1.57</v>
          </cell>
        </row>
        <row r="45">
          <cell r="A45" t="str">
            <v>DENM_MD</v>
          </cell>
          <cell r="B45" t="str">
            <v>DENM</v>
          </cell>
          <cell r="C45" t="str">
            <v>WHOL</v>
          </cell>
          <cell r="D45" t="str">
            <v>MD</v>
          </cell>
          <cell r="E45">
            <v>0.19</v>
          </cell>
          <cell r="F45">
            <v>0.19</v>
          </cell>
          <cell r="G45">
            <v>0.19</v>
          </cell>
          <cell r="H45">
            <v>0.19</v>
          </cell>
          <cell r="I45">
            <v>0.19</v>
          </cell>
          <cell r="J45">
            <v>0.19</v>
          </cell>
          <cell r="K45">
            <v>0.19</v>
          </cell>
          <cell r="L45">
            <v>0.19</v>
          </cell>
        </row>
        <row r="46">
          <cell r="A46" t="str">
            <v>DENM_LF</v>
          </cell>
          <cell r="B46" t="str">
            <v>DENM</v>
          </cell>
          <cell r="C46" t="str">
            <v>WHOL</v>
          </cell>
          <cell r="D46" t="str">
            <v>LF</v>
          </cell>
          <cell r="E46">
            <v>0</v>
          </cell>
          <cell r="F46">
            <v>0</v>
          </cell>
          <cell r="G46">
            <v>0</v>
          </cell>
          <cell r="H46">
            <v>0</v>
          </cell>
          <cell r="I46">
            <v>0</v>
          </cell>
          <cell r="J46">
            <v>0</v>
          </cell>
          <cell r="K46">
            <v>0</v>
          </cell>
          <cell r="L46">
            <v>0</v>
          </cell>
        </row>
        <row r="47">
          <cell r="A47" t="str">
            <v>DENM_GAS</v>
          </cell>
          <cell r="B47" t="str">
            <v>DENM</v>
          </cell>
          <cell r="C47" t="str">
            <v>WHOL</v>
          </cell>
          <cell r="D47" t="str">
            <v>GAS</v>
          </cell>
          <cell r="E47">
            <v>0</v>
          </cell>
          <cell r="F47">
            <v>0</v>
          </cell>
          <cell r="G47">
            <v>0</v>
          </cell>
          <cell r="H47">
            <v>0</v>
          </cell>
          <cell r="I47">
            <v>0</v>
          </cell>
          <cell r="J47">
            <v>0</v>
          </cell>
          <cell r="K47">
            <v>0</v>
          </cell>
          <cell r="L47">
            <v>0</v>
          </cell>
        </row>
        <row r="48">
          <cell r="A48" t="str">
            <v>FINL_BC1</v>
          </cell>
          <cell r="B48" t="str">
            <v>FINL</v>
          </cell>
          <cell r="C48" t="str">
            <v>WHOL</v>
          </cell>
          <cell r="D48" t="str">
            <v>BC1</v>
          </cell>
          <cell r="E48">
            <v>0.19</v>
          </cell>
          <cell r="F48">
            <v>0.2</v>
          </cell>
          <cell r="G48">
            <v>0.19</v>
          </cell>
          <cell r="H48">
            <v>0</v>
          </cell>
          <cell r="I48">
            <v>0.19</v>
          </cell>
          <cell r="J48">
            <v>0</v>
          </cell>
          <cell r="K48">
            <v>0.19</v>
          </cell>
          <cell r="L48">
            <v>0.19</v>
          </cell>
        </row>
        <row r="49">
          <cell r="A49" t="str">
            <v>FINL_BC2</v>
          </cell>
          <cell r="B49" t="str">
            <v>FINL</v>
          </cell>
          <cell r="C49" t="str">
            <v>WHOL</v>
          </cell>
          <cell r="D49" t="str">
            <v>BC2</v>
          </cell>
          <cell r="E49">
            <v>0.19</v>
          </cell>
          <cell r="F49">
            <v>0.2</v>
          </cell>
          <cell r="G49">
            <v>0.19</v>
          </cell>
          <cell r="H49">
            <v>0</v>
          </cell>
          <cell r="I49">
            <v>0.19</v>
          </cell>
          <cell r="J49">
            <v>0</v>
          </cell>
          <cell r="K49">
            <v>0.19</v>
          </cell>
          <cell r="L49">
            <v>0.19</v>
          </cell>
        </row>
        <row r="50">
          <cell r="A50" t="str">
            <v>FINL_HC1</v>
          </cell>
          <cell r="B50" t="str">
            <v>FINL</v>
          </cell>
          <cell r="C50" t="str">
            <v>WHOL</v>
          </cell>
          <cell r="D50" t="str">
            <v>HC1</v>
          </cell>
          <cell r="E50">
            <v>0.51</v>
          </cell>
          <cell r="F50">
            <v>0.54</v>
          </cell>
          <cell r="G50">
            <v>0.51</v>
          </cell>
          <cell r="H50">
            <v>0</v>
          </cell>
          <cell r="I50">
            <v>0.51</v>
          </cell>
          <cell r="J50">
            <v>0</v>
          </cell>
          <cell r="K50">
            <v>0.51</v>
          </cell>
          <cell r="L50">
            <v>0.51</v>
          </cell>
        </row>
        <row r="51">
          <cell r="A51" t="str">
            <v>FINL_HC2</v>
          </cell>
          <cell r="B51" t="str">
            <v>FINL</v>
          </cell>
          <cell r="C51" t="str">
            <v>WHOL</v>
          </cell>
          <cell r="D51" t="str">
            <v>HC2</v>
          </cell>
          <cell r="E51">
            <v>0.77</v>
          </cell>
          <cell r="F51">
            <v>0.81</v>
          </cell>
          <cell r="G51">
            <v>0.77</v>
          </cell>
          <cell r="H51">
            <v>0</v>
          </cell>
          <cell r="I51">
            <v>0.77</v>
          </cell>
          <cell r="J51">
            <v>0</v>
          </cell>
          <cell r="K51">
            <v>0.77</v>
          </cell>
          <cell r="L51">
            <v>0.77</v>
          </cell>
        </row>
        <row r="52">
          <cell r="A52" t="str">
            <v>FINL_HC3</v>
          </cell>
          <cell r="B52" t="str">
            <v>FINL</v>
          </cell>
          <cell r="C52" t="str">
            <v>WHOL</v>
          </cell>
          <cell r="D52" t="str">
            <v>HC3</v>
          </cell>
          <cell r="E52">
            <v>0.57999999999999996</v>
          </cell>
          <cell r="F52">
            <v>0.61</v>
          </cell>
          <cell r="G52">
            <v>0.57999999999999996</v>
          </cell>
          <cell r="H52">
            <v>0</v>
          </cell>
          <cell r="I52">
            <v>0.57999999999999996</v>
          </cell>
          <cell r="J52">
            <v>0</v>
          </cell>
          <cell r="K52">
            <v>0.57999999999999996</v>
          </cell>
          <cell r="L52">
            <v>0.57999999999999996</v>
          </cell>
        </row>
        <row r="53">
          <cell r="A53" t="str">
            <v>FINL_DC</v>
          </cell>
          <cell r="B53" t="str">
            <v>FINL</v>
          </cell>
          <cell r="C53" t="str">
            <v>WHOL</v>
          </cell>
          <cell r="D53" t="str">
            <v>DC</v>
          </cell>
          <cell r="E53">
            <v>0.61</v>
          </cell>
          <cell r="F53">
            <v>0.64</v>
          </cell>
          <cell r="G53">
            <v>0.61</v>
          </cell>
          <cell r="H53">
            <v>0</v>
          </cell>
          <cell r="I53">
            <v>0.61</v>
          </cell>
          <cell r="J53">
            <v>0</v>
          </cell>
          <cell r="K53">
            <v>0.61</v>
          </cell>
          <cell r="L53">
            <v>0.03</v>
          </cell>
        </row>
        <row r="54">
          <cell r="A54" t="str">
            <v>FINL_OS1</v>
          </cell>
          <cell r="B54" t="str">
            <v>FINL</v>
          </cell>
          <cell r="C54" t="str">
            <v>WHOL</v>
          </cell>
          <cell r="D54" t="str">
            <v>OS1</v>
          </cell>
          <cell r="E54">
            <v>0.03</v>
          </cell>
          <cell r="F54">
            <v>0.03</v>
          </cell>
          <cell r="G54">
            <v>0.03</v>
          </cell>
          <cell r="H54">
            <v>0</v>
          </cell>
          <cell r="I54">
            <v>0.03</v>
          </cell>
          <cell r="J54">
            <v>0</v>
          </cell>
          <cell r="K54">
            <v>0.04</v>
          </cell>
          <cell r="L54">
            <v>0.04</v>
          </cell>
        </row>
        <row r="55">
          <cell r="A55" t="str">
            <v>FINL_OS2</v>
          </cell>
          <cell r="B55" t="str">
            <v>FINL</v>
          </cell>
          <cell r="C55" t="str">
            <v>WHOL</v>
          </cell>
          <cell r="D55" t="str">
            <v>OS2</v>
          </cell>
          <cell r="E55">
            <v>0.24</v>
          </cell>
          <cell r="F55">
            <v>0.17</v>
          </cell>
          <cell r="G55">
            <v>0.17</v>
          </cell>
          <cell r="H55">
            <v>0</v>
          </cell>
          <cell r="I55">
            <v>0.17</v>
          </cell>
          <cell r="J55">
            <v>0</v>
          </cell>
          <cell r="K55">
            <v>0.24</v>
          </cell>
          <cell r="L55">
            <v>0.24</v>
          </cell>
        </row>
        <row r="56">
          <cell r="A56" t="str">
            <v>FINL_HF</v>
          </cell>
          <cell r="B56" t="str">
            <v>FINL</v>
          </cell>
          <cell r="C56" t="str">
            <v>WHOL</v>
          </cell>
          <cell r="D56" t="str">
            <v>HF</v>
          </cell>
          <cell r="E56">
            <v>1.4</v>
          </cell>
          <cell r="F56">
            <v>1.1399999999999999</v>
          </cell>
          <cell r="G56">
            <v>0.95</v>
          </cell>
          <cell r="H56">
            <v>0</v>
          </cell>
          <cell r="I56">
            <v>1.42</v>
          </cell>
          <cell r="J56">
            <v>1.48</v>
          </cell>
          <cell r="K56">
            <v>1.1399999999999999</v>
          </cell>
          <cell r="L56">
            <v>1.1200000000000001</v>
          </cell>
        </row>
        <row r="57">
          <cell r="A57" t="str">
            <v>FINL_MD</v>
          </cell>
          <cell r="B57" t="str">
            <v>FINL</v>
          </cell>
          <cell r="C57" t="str">
            <v>WHOL</v>
          </cell>
          <cell r="D57" t="str">
            <v>MD</v>
          </cell>
          <cell r="E57">
            <v>7.0000000000000007E-2</v>
          </cell>
          <cell r="F57">
            <v>7.0000000000000007E-2</v>
          </cell>
          <cell r="G57">
            <v>7.0000000000000007E-2</v>
          </cell>
          <cell r="H57">
            <v>0.05</v>
          </cell>
          <cell r="I57">
            <v>0.05</v>
          </cell>
          <cell r="J57">
            <v>0.05</v>
          </cell>
          <cell r="K57">
            <v>7.0000000000000007E-2</v>
          </cell>
          <cell r="L57">
            <v>7.0000000000000007E-2</v>
          </cell>
        </row>
        <row r="58">
          <cell r="A58" t="str">
            <v>FINL_LF</v>
          </cell>
          <cell r="B58" t="str">
            <v>FINL</v>
          </cell>
          <cell r="C58" t="str">
            <v>WHOL</v>
          </cell>
          <cell r="D58" t="str">
            <v>LF</v>
          </cell>
          <cell r="E58">
            <v>0</v>
          </cell>
          <cell r="F58">
            <v>0</v>
          </cell>
          <cell r="G58">
            <v>0</v>
          </cell>
          <cell r="H58">
            <v>0.01</v>
          </cell>
          <cell r="I58">
            <v>0.01</v>
          </cell>
          <cell r="J58">
            <v>0</v>
          </cell>
          <cell r="K58">
            <v>0</v>
          </cell>
          <cell r="L58">
            <v>0</v>
          </cell>
        </row>
        <row r="59">
          <cell r="A59" t="str">
            <v>FINL_GAS</v>
          </cell>
          <cell r="B59" t="str">
            <v>FINL</v>
          </cell>
          <cell r="C59" t="str">
            <v>WHOL</v>
          </cell>
          <cell r="D59" t="str">
            <v>GAS</v>
          </cell>
          <cell r="E59">
            <v>0.11</v>
          </cell>
          <cell r="F59">
            <v>0</v>
          </cell>
          <cell r="G59">
            <v>0</v>
          </cell>
          <cell r="H59">
            <v>0</v>
          </cell>
          <cell r="I59">
            <v>0</v>
          </cell>
          <cell r="J59">
            <v>0</v>
          </cell>
          <cell r="K59">
            <v>0.04</v>
          </cell>
          <cell r="L59">
            <v>0.04</v>
          </cell>
        </row>
        <row r="60">
          <cell r="A60" t="str">
            <v>FRAN_BC1</v>
          </cell>
          <cell r="B60" t="str">
            <v>FRAN</v>
          </cell>
          <cell r="C60" t="str">
            <v>WHOL</v>
          </cell>
          <cell r="D60" t="str">
            <v>BC1</v>
          </cell>
          <cell r="E60">
            <v>2.56</v>
          </cell>
          <cell r="F60">
            <v>2.56</v>
          </cell>
          <cell r="G60">
            <v>2.56</v>
          </cell>
          <cell r="H60">
            <v>0</v>
          </cell>
          <cell r="I60">
            <v>2.56</v>
          </cell>
          <cell r="J60">
            <v>0</v>
          </cell>
          <cell r="K60">
            <v>2.56</v>
          </cell>
          <cell r="L60">
            <v>2.56</v>
          </cell>
        </row>
        <row r="61">
          <cell r="A61" t="str">
            <v>FRAN_BC2</v>
          </cell>
          <cell r="B61" t="str">
            <v>FRAN</v>
          </cell>
          <cell r="C61" t="str">
            <v>WHOL</v>
          </cell>
          <cell r="D61" t="str">
            <v>BC2</v>
          </cell>
          <cell r="E61">
            <v>0.81</v>
          </cell>
          <cell r="F61">
            <v>0.81</v>
          </cell>
          <cell r="G61">
            <v>0.81</v>
          </cell>
          <cell r="H61">
            <v>0</v>
          </cell>
          <cell r="I61">
            <v>0.81</v>
          </cell>
          <cell r="J61">
            <v>0</v>
          </cell>
          <cell r="K61">
            <v>0.81</v>
          </cell>
          <cell r="L61">
            <v>0.81</v>
          </cell>
        </row>
        <row r="62">
          <cell r="A62" t="str">
            <v>FRAN_HC1</v>
          </cell>
          <cell r="B62" t="str">
            <v>FRAN</v>
          </cell>
          <cell r="C62" t="str">
            <v>WHOL</v>
          </cell>
          <cell r="D62" t="str">
            <v>HC1</v>
          </cell>
          <cell r="E62">
            <v>1.19</v>
          </cell>
          <cell r="F62">
            <v>0.68</v>
          </cell>
          <cell r="G62">
            <v>0.62</v>
          </cell>
          <cell r="H62">
            <v>0</v>
          </cell>
          <cell r="I62">
            <v>0.62</v>
          </cell>
          <cell r="J62">
            <v>0</v>
          </cell>
          <cell r="K62">
            <v>0.66</v>
          </cell>
          <cell r="L62">
            <v>0.66</v>
          </cell>
        </row>
        <row r="63">
          <cell r="A63" t="str">
            <v>FRAN_HC2</v>
          </cell>
          <cell r="B63" t="str">
            <v>FRAN</v>
          </cell>
          <cell r="C63" t="str">
            <v>WHOL</v>
          </cell>
          <cell r="D63" t="str">
            <v>HC2</v>
          </cell>
          <cell r="E63">
            <v>0.69</v>
          </cell>
          <cell r="F63">
            <v>0.69</v>
          </cell>
          <cell r="G63">
            <v>0.65</v>
          </cell>
          <cell r="H63">
            <v>0</v>
          </cell>
          <cell r="I63">
            <v>0.65</v>
          </cell>
          <cell r="J63">
            <v>0</v>
          </cell>
          <cell r="K63">
            <v>0.69</v>
          </cell>
          <cell r="L63">
            <v>0.69</v>
          </cell>
        </row>
        <row r="64">
          <cell r="A64" t="str">
            <v>FRAN_HC3</v>
          </cell>
          <cell r="B64" t="str">
            <v>FRAN</v>
          </cell>
          <cell r="C64" t="str">
            <v>WHOL</v>
          </cell>
          <cell r="D64" t="str">
            <v>HC3</v>
          </cell>
          <cell r="E64">
            <v>0.69</v>
          </cell>
          <cell r="F64">
            <v>0.69</v>
          </cell>
          <cell r="G64">
            <v>0.65</v>
          </cell>
          <cell r="H64">
            <v>0</v>
          </cell>
          <cell r="I64">
            <v>0.65</v>
          </cell>
          <cell r="J64">
            <v>0</v>
          </cell>
          <cell r="K64">
            <v>0.69</v>
          </cell>
          <cell r="L64">
            <v>0.69</v>
          </cell>
        </row>
        <row r="65">
          <cell r="A65" t="str">
            <v>FRAN_DC</v>
          </cell>
          <cell r="B65" t="str">
            <v>FRAN</v>
          </cell>
          <cell r="C65" t="str">
            <v>WHOL</v>
          </cell>
          <cell r="D65" t="str">
            <v>DC</v>
          </cell>
          <cell r="E65">
            <v>0.59</v>
          </cell>
          <cell r="F65">
            <v>0.59</v>
          </cell>
          <cell r="G65">
            <v>0.56000000000000005</v>
          </cell>
          <cell r="H65">
            <v>0</v>
          </cell>
          <cell r="I65">
            <v>0.56000000000000005</v>
          </cell>
          <cell r="J65">
            <v>0</v>
          </cell>
          <cell r="K65">
            <v>0.59</v>
          </cell>
          <cell r="L65">
            <v>0.03</v>
          </cell>
        </row>
        <row r="66">
          <cell r="A66" t="str">
            <v>FRAN_OS1</v>
          </cell>
          <cell r="B66" t="str">
            <v>FRAN</v>
          </cell>
          <cell r="C66" t="str">
            <v>WHOL</v>
          </cell>
          <cell r="D66" t="str">
            <v>OS1</v>
          </cell>
          <cell r="E66">
            <v>0.04</v>
          </cell>
          <cell r="F66">
            <v>0.04</v>
          </cell>
          <cell r="G66">
            <v>0.04</v>
          </cell>
          <cell r="H66">
            <v>0</v>
          </cell>
          <cell r="I66">
            <v>0.04</v>
          </cell>
          <cell r="J66">
            <v>0</v>
          </cell>
          <cell r="K66">
            <v>0.04</v>
          </cell>
          <cell r="L66">
            <v>0.04</v>
          </cell>
        </row>
        <row r="67">
          <cell r="A67" t="str">
            <v>FRAN_OS2</v>
          </cell>
          <cell r="B67" t="str">
            <v>FRAN</v>
          </cell>
          <cell r="C67" t="str">
            <v>WHOL</v>
          </cell>
          <cell r="D67" t="str">
            <v>OS2</v>
          </cell>
          <cell r="E67">
            <v>0.13</v>
          </cell>
          <cell r="F67">
            <v>0.13</v>
          </cell>
          <cell r="G67">
            <v>0.13</v>
          </cell>
          <cell r="H67">
            <v>0</v>
          </cell>
          <cell r="I67">
            <v>0.13</v>
          </cell>
          <cell r="J67">
            <v>0</v>
          </cell>
          <cell r="K67">
            <v>0.13</v>
          </cell>
          <cell r="L67">
            <v>0.13</v>
          </cell>
        </row>
        <row r="68">
          <cell r="A68" t="str">
            <v>FRAN_HF</v>
          </cell>
          <cell r="B68" t="str">
            <v>FRAN</v>
          </cell>
          <cell r="C68" t="str">
            <v>WHOL</v>
          </cell>
          <cell r="D68" t="str">
            <v>HF</v>
          </cell>
          <cell r="E68">
            <v>1.68</v>
          </cell>
          <cell r="F68">
            <v>1.42</v>
          </cell>
          <cell r="G68">
            <v>0.7</v>
          </cell>
          <cell r="H68">
            <v>0</v>
          </cell>
          <cell r="I68">
            <v>1.7</v>
          </cell>
          <cell r="J68">
            <v>1.7</v>
          </cell>
          <cell r="K68">
            <v>1.49</v>
          </cell>
          <cell r="L68">
            <v>1.49</v>
          </cell>
        </row>
        <row r="69">
          <cell r="A69" t="str">
            <v>FRAN_MD</v>
          </cell>
          <cell r="B69" t="str">
            <v>FRAN</v>
          </cell>
          <cell r="C69" t="str">
            <v>WHOL</v>
          </cell>
          <cell r="D69" t="str">
            <v>MD</v>
          </cell>
          <cell r="E69">
            <v>0.24</v>
          </cell>
          <cell r="F69">
            <v>0.24</v>
          </cell>
          <cell r="G69">
            <v>0.24</v>
          </cell>
          <cell r="H69">
            <v>0.24</v>
          </cell>
          <cell r="I69">
            <v>0.24</v>
          </cell>
          <cell r="J69">
            <v>0.24</v>
          </cell>
          <cell r="K69">
            <v>0.24</v>
          </cell>
          <cell r="L69">
            <v>0.24</v>
          </cell>
        </row>
        <row r="70">
          <cell r="A70" t="str">
            <v>FRAN_LF</v>
          </cell>
          <cell r="B70" t="str">
            <v>FRAN</v>
          </cell>
          <cell r="C70" t="str">
            <v>WHOL</v>
          </cell>
          <cell r="D70" t="str">
            <v>LF</v>
          </cell>
          <cell r="E70">
            <v>0</v>
          </cell>
          <cell r="F70">
            <v>0</v>
          </cell>
          <cell r="G70">
            <v>0</v>
          </cell>
          <cell r="H70">
            <v>0</v>
          </cell>
          <cell r="I70">
            <v>0</v>
          </cell>
          <cell r="J70">
            <v>0</v>
          </cell>
          <cell r="K70">
            <v>0</v>
          </cell>
          <cell r="L70">
            <v>0</v>
          </cell>
        </row>
        <row r="71">
          <cell r="A71" t="str">
            <v>FRAN_GAS</v>
          </cell>
          <cell r="B71" t="str">
            <v>FRAN</v>
          </cell>
          <cell r="C71" t="str">
            <v>WHOL</v>
          </cell>
          <cell r="D71" t="str">
            <v>GAS</v>
          </cell>
          <cell r="E71">
            <v>0.01</v>
          </cell>
          <cell r="F71">
            <v>0</v>
          </cell>
          <cell r="G71">
            <v>0</v>
          </cell>
          <cell r="H71">
            <v>0</v>
          </cell>
          <cell r="I71">
            <v>0</v>
          </cell>
          <cell r="J71">
            <v>0</v>
          </cell>
          <cell r="K71">
            <v>0</v>
          </cell>
          <cell r="L71">
            <v>0</v>
          </cell>
        </row>
        <row r="72">
          <cell r="A72" t="str">
            <v>GERM_BC1</v>
          </cell>
          <cell r="B72" t="str">
            <v>GERM</v>
          </cell>
          <cell r="C72" t="str">
            <v>OLDL</v>
          </cell>
          <cell r="D72" t="str">
            <v>BC1</v>
          </cell>
          <cell r="E72">
            <v>0.5</v>
          </cell>
          <cell r="F72">
            <v>0.75</v>
          </cell>
          <cell r="G72">
            <v>0.5</v>
          </cell>
          <cell r="H72">
            <v>0.5</v>
          </cell>
          <cell r="I72">
            <v>0.5</v>
          </cell>
          <cell r="J72">
            <v>0.5</v>
          </cell>
          <cell r="K72">
            <v>0.5</v>
          </cell>
          <cell r="L72">
            <v>0.5</v>
          </cell>
        </row>
        <row r="73">
          <cell r="A73" t="str">
            <v>GERM_BC2</v>
          </cell>
          <cell r="B73" t="str">
            <v>GERM</v>
          </cell>
          <cell r="C73" t="str">
            <v>OLDL</v>
          </cell>
          <cell r="D73" t="str">
            <v>BC2</v>
          </cell>
          <cell r="E73">
            <v>0.36</v>
          </cell>
          <cell r="F73">
            <v>0.56999999999999995</v>
          </cell>
          <cell r="G73">
            <v>0.25</v>
          </cell>
          <cell r="H73">
            <v>1</v>
          </cell>
          <cell r="I73">
            <v>1</v>
          </cell>
          <cell r="J73">
            <v>1</v>
          </cell>
          <cell r="K73">
            <v>0.57999999999999996</v>
          </cell>
          <cell r="L73">
            <v>0.57999999999999996</v>
          </cell>
        </row>
        <row r="74">
          <cell r="A74" t="str">
            <v>GERM_HC1</v>
          </cell>
          <cell r="B74" t="str">
            <v>GERM</v>
          </cell>
          <cell r="C74" t="str">
            <v>OLDL</v>
          </cell>
          <cell r="D74" t="str">
            <v>HC1</v>
          </cell>
          <cell r="E74">
            <v>0.65</v>
          </cell>
          <cell r="F74">
            <v>0.69</v>
          </cell>
          <cell r="G74">
            <v>0.62</v>
          </cell>
          <cell r="H74">
            <v>0.62</v>
          </cell>
          <cell r="I74">
            <v>0.62</v>
          </cell>
          <cell r="J74">
            <v>0.62</v>
          </cell>
          <cell r="K74">
            <v>0.56000000000000005</v>
          </cell>
          <cell r="L74">
            <v>0.56000000000000005</v>
          </cell>
        </row>
        <row r="75">
          <cell r="A75" t="str">
            <v>GERM_HC2</v>
          </cell>
          <cell r="B75" t="str">
            <v>GERM</v>
          </cell>
          <cell r="C75" t="str">
            <v>OLDL</v>
          </cell>
          <cell r="D75" t="str">
            <v>HC2</v>
          </cell>
          <cell r="E75">
            <v>0.65</v>
          </cell>
          <cell r="F75">
            <v>0.69</v>
          </cell>
          <cell r="G75">
            <v>0.55000000000000004</v>
          </cell>
          <cell r="H75">
            <v>0.62</v>
          </cell>
          <cell r="I75">
            <v>0.62</v>
          </cell>
          <cell r="J75">
            <v>0.62</v>
          </cell>
          <cell r="K75">
            <v>0.56000000000000005</v>
          </cell>
          <cell r="L75">
            <v>0.56000000000000005</v>
          </cell>
        </row>
        <row r="76">
          <cell r="A76" t="str">
            <v>GERM_HC3</v>
          </cell>
          <cell r="B76" t="str">
            <v>GERM</v>
          </cell>
          <cell r="C76" t="str">
            <v>OLDL</v>
          </cell>
          <cell r="D76" t="str">
            <v>HC3</v>
          </cell>
          <cell r="E76">
            <v>0.69</v>
          </cell>
          <cell r="F76">
            <v>0.69</v>
          </cell>
          <cell r="G76">
            <v>0.65</v>
          </cell>
          <cell r="H76">
            <v>0.65</v>
          </cell>
          <cell r="I76">
            <v>0.65</v>
          </cell>
          <cell r="J76">
            <v>0.65</v>
          </cell>
          <cell r="K76">
            <v>0.69</v>
          </cell>
          <cell r="L76">
            <v>0.69</v>
          </cell>
        </row>
        <row r="77">
          <cell r="A77" t="str">
            <v>GERM_DC</v>
          </cell>
          <cell r="B77" t="str">
            <v>GERM</v>
          </cell>
          <cell r="C77" t="str">
            <v>OLDL</v>
          </cell>
          <cell r="D77" t="str">
            <v>DC</v>
          </cell>
          <cell r="E77">
            <v>0.65</v>
          </cell>
          <cell r="F77">
            <v>0.65</v>
          </cell>
          <cell r="G77">
            <v>0.55000000000000004</v>
          </cell>
          <cell r="H77">
            <v>0.61</v>
          </cell>
          <cell r="I77">
            <v>0.61</v>
          </cell>
          <cell r="J77">
            <v>0.61</v>
          </cell>
          <cell r="K77">
            <v>0.65</v>
          </cell>
          <cell r="L77">
            <v>0.03</v>
          </cell>
        </row>
        <row r="78">
          <cell r="A78" t="str">
            <v>GERM_OS1</v>
          </cell>
          <cell r="B78" t="str">
            <v>GERM</v>
          </cell>
          <cell r="C78" t="str">
            <v>OLDL</v>
          </cell>
          <cell r="D78" t="str">
            <v>OS1</v>
          </cell>
          <cell r="E78">
            <v>0.03</v>
          </cell>
          <cell r="F78">
            <v>0.03</v>
          </cell>
          <cell r="G78">
            <v>0.03</v>
          </cell>
          <cell r="H78">
            <v>0.03</v>
          </cell>
          <cell r="I78">
            <v>0.03</v>
          </cell>
          <cell r="J78">
            <v>0.03</v>
          </cell>
          <cell r="K78">
            <v>0.03</v>
          </cell>
          <cell r="L78">
            <v>0.03</v>
          </cell>
        </row>
        <row r="79">
          <cell r="A79" t="str">
            <v>GERM_OS2</v>
          </cell>
          <cell r="B79" t="str">
            <v>GERM</v>
          </cell>
          <cell r="C79" t="str">
            <v>OLDL</v>
          </cell>
          <cell r="D79" t="str">
            <v>OS2</v>
          </cell>
          <cell r="E79">
            <v>0.13</v>
          </cell>
          <cell r="F79">
            <v>0.13</v>
          </cell>
          <cell r="G79">
            <v>0.13</v>
          </cell>
          <cell r="H79">
            <v>0.13</v>
          </cell>
          <cell r="I79">
            <v>0.13</v>
          </cell>
          <cell r="J79">
            <v>0.13</v>
          </cell>
          <cell r="K79">
            <v>0.13</v>
          </cell>
          <cell r="L79">
            <v>0.13</v>
          </cell>
        </row>
        <row r="80">
          <cell r="A80" t="str">
            <v>GERM_HF</v>
          </cell>
          <cell r="B80" t="str">
            <v>GERM</v>
          </cell>
          <cell r="C80" t="str">
            <v>OLDL</v>
          </cell>
          <cell r="D80" t="str">
            <v>HF</v>
          </cell>
          <cell r="E80">
            <v>1</v>
          </cell>
          <cell r="F80">
            <v>0.85</v>
          </cell>
          <cell r="G80">
            <v>0.48</v>
          </cell>
          <cell r="H80">
            <v>0.48</v>
          </cell>
          <cell r="I80">
            <v>0.48</v>
          </cell>
          <cell r="J80">
            <v>0.48</v>
          </cell>
          <cell r="K80">
            <v>0.74</v>
          </cell>
          <cell r="L80">
            <v>0.74</v>
          </cell>
        </row>
        <row r="81">
          <cell r="A81" t="str">
            <v>GERM_MD</v>
          </cell>
          <cell r="B81" t="str">
            <v>GERM</v>
          </cell>
          <cell r="C81" t="str">
            <v>OLDL</v>
          </cell>
          <cell r="D81" t="str">
            <v>MD</v>
          </cell>
          <cell r="E81">
            <v>0.09</v>
          </cell>
          <cell r="F81">
            <v>0.09</v>
          </cell>
          <cell r="G81">
            <v>0.09</v>
          </cell>
          <cell r="H81">
            <v>0.09</v>
          </cell>
          <cell r="I81">
            <v>0.09</v>
          </cell>
          <cell r="J81">
            <v>0.09</v>
          </cell>
          <cell r="K81">
            <v>0.09</v>
          </cell>
          <cell r="L81">
            <v>0.09</v>
          </cell>
        </row>
        <row r="82">
          <cell r="A82" t="str">
            <v>GERM_LF</v>
          </cell>
          <cell r="B82" t="str">
            <v>GERM</v>
          </cell>
          <cell r="C82" t="str">
            <v>OLDL</v>
          </cell>
          <cell r="D82" t="str">
            <v>LF</v>
          </cell>
          <cell r="E82">
            <v>0</v>
          </cell>
          <cell r="F82">
            <v>0</v>
          </cell>
          <cell r="G82">
            <v>0</v>
          </cell>
          <cell r="H82">
            <v>0</v>
          </cell>
          <cell r="I82">
            <v>0</v>
          </cell>
          <cell r="J82">
            <v>0</v>
          </cell>
          <cell r="K82">
            <v>0</v>
          </cell>
          <cell r="L82">
            <v>0</v>
          </cell>
        </row>
        <row r="83">
          <cell r="A83" t="str">
            <v>GERM_GAS</v>
          </cell>
          <cell r="B83" t="str">
            <v>GERM</v>
          </cell>
          <cell r="C83" t="str">
            <v>OLDL</v>
          </cell>
          <cell r="D83" t="str">
            <v>GAS</v>
          </cell>
          <cell r="E83">
            <v>0</v>
          </cell>
          <cell r="F83">
            <v>0</v>
          </cell>
          <cell r="G83">
            <v>0</v>
          </cell>
          <cell r="H83">
            <v>0</v>
          </cell>
          <cell r="I83">
            <v>0</v>
          </cell>
          <cell r="J83">
            <v>0</v>
          </cell>
          <cell r="K83">
            <v>0</v>
          </cell>
          <cell r="L83">
            <v>0</v>
          </cell>
        </row>
        <row r="84">
          <cell r="A84" t="str">
            <v>GREE_BC1</v>
          </cell>
          <cell r="B84" t="str">
            <v>GREE</v>
          </cell>
          <cell r="C84" t="str">
            <v>WHOL</v>
          </cell>
          <cell r="D84" t="str">
            <v>BC1</v>
          </cell>
          <cell r="E84">
            <v>1.0900000000000001</v>
          </cell>
          <cell r="F84">
            <v>4.1399999999999997</v>
          </cell>
          <cell r="G84">
            <v>1.0900000000000001</v>
          </cell>
          <cell r="H84">
            <v>0</v>
          </cell>
          <cell r="I84">
            <v>1.0900000000000001</v>
          </cell>
          <cell r="J84">
            <v>0</v>
          </cell>
          <cell r="K84">
            <v>1.0900000000000001</v>
          </cell>
          <cell r="L84">
            <v>1.0900000000000001</v>
          </cell>
        </row>
        <row r="85">
          <cell r="A85" t="str">
            <v>GREE_BC2</v>
          </cell>
          <cell r="B85" t="str">
            <v>GREE</v>
          </cell>
          <cell r="C85" t="str">
            <v>WHOL</v>
          </cell>
          <cell r="D85" t="str">
            <v>BC2</v>
          </cell>
          <cell r="E85">
            <v>2.5499999999999998</v>
          </cell>
          <cell r="F85">
            <v>2.94</v>
          </cell>
          <cell r="G85">
            <v>2.5499999999999998</v>
          </cell>
          <cell r="H85">
            <v>0</v>
          </cell>
          <cell r="I85">
            <v>2.5499999999999998</v>
          </cell>
          <cell r="J85">
            <v>0</v>
          </cell>
          <cell r="K85">
            <v>2.5499999999999998</v>
          </cell>
          <cell r="L85">
            <v>2.5499999999999998</v>
          </cell>
        </row>
        <row r="86">
          <cell r="A86" t="str">
            <v>GREE_HC1</v>
          </cell>
          <cell r="B86" t="str">
            <v>GREE</v>
          </cell>
          <cell r="C86" t="str">
            <v>WHOL</v>
          </cell>
          <cell r="D86" t="str">
            <v>HC1</v>
          </cell>
          <cell r="E86">
            <v>0.81</v>
          </cell>
          <cell r="F86">
            <v>0.73</v>
          </cell>
          <cell r="G86">
            <v>0.65</v>
          </cell>
          <cell r="H86">
            <v>0</v>
          </cell>
          <cell r="I86">
            <v>0.61</v>
          </cell>
          <cell r="J86">
            <v>0</v>
          </cell>
          <cell r="K86">
            <v>0.87</v>
          </cell>
          <cell r="L86">
            <v>0.87</v>
          </cell>
        </row>
        <row r="87">
          <cell r="A87" t="str">
            <v>GREE_HC2</v>
          </cell>
          <cell r="B87" t="str">
            <v>GREE</v>
          </cell>
          <cell r="C87" t="str">
            <v>WHOL</v>
          </cell>
          <cell r="D87" t="str">
            <v>HC2</v>
          </cell>
          <cell r="E87">
            <v>0.27</v>
          </cell>
          <cell r="F87">
            <v>0.86</v>
          </cell>
          <cell r="G87">
            <v>0.27</v>
          </cell>
          <cell r="H87">
            <v>0</v>
          </cell>
          <cell r="I87">
            <v>0.27</v>
          </cell>
          <cell r="J87">
            <v>0</v>
          </cell>
          <cell r="K87">
            <v>0.34</v>
          </cell>
          <cell r="L87">
            <v>0.34</v>
          </cell>
        </row>
        <row r="88">
          <cell r="A88" t="str">
            <v>GREE_HC3</v>
          </cell>
          <cell r="B88" t="str">
            <v>GREE</v>
          </cell>
          <cell r="C88" t="str">
            <v>WHOL</v>
          </cell>
          <cell r="D88" t="str">
            <v>HC3</v>
          </cell>
          <cell r="E88">
            <v>7.0000000000000007E-2</v>
          </cell>
          <cell r="F88">
            <v>0.26</v>
          </cell>
          <cell r="G88">
            <v>0.13</v>
          </cell>
          <cell r="H88">
            <v>0</v>
          </cell>
          <cell r="I88">
            <v>0.61</v>
          </cell>
          <cell r="J88">
            <v>0</v>
          </cell>
          <cell r="K88">
            <v>0.17</v>
          </cell>
          <cell r="L88">
            <v>0.17</v>
          </cell>
        </row>
        <row r="89">
          <cell r="A89" t="str">
            <v>GREE_DC</v>
          </cell>
          <cell r="B89" t="str">
            <v>GREE</v>
          </cell>
          <cell r="C89" t="str">
            <v>WHOL</v>
          </cell>
          <cell r="D89" t="str">
            <v>DC</v>
          </cell>
          <cell r="E89">
            <v>0.17</v>
          </cell>
          <cell r="F89">
            <v>0.08</v>
          </cell>
          <cell r="G89">
            <v>0.19</v>
          </cell>
          <cell r="H89">
            <v>0</v>
          </cell>
          <cell r="I89">
            <v>0.2</v>
          </cell>
          <cell r="J89">
            <v>0</v>
          </cell>
          <cell r="K89">
            <v>0.17</v>
          </cell>
          <cell r="L89">
            <v>0.17</v>
          </cell>
        </row>
        <row r="90">
          <cell r="A90" t="str">
            <v>GREE_OS1</v>
          </cell>
          <cell r="B90" t="str">
            <v>GREE</v>
          </cell>
          <cell r="C90" t="str">
            <v>WHOL</v>
          </cell>
          <cell r="D90" t="str">
            <v>OS1</v>
          </cell>
          <cell r="E90">
            <v>0.04</v>
          </cell>
          <cell r="F90">
            <v>0.04</v>
          </cell>
          <cell r="G90">
            <v>0.04</v>
          </cell>
          <cell r="H90">
            <v>0</v>
          </cell>
          <cell r="I90">
            <v>0.04</v>
          </cell>
          <cell r="J90">
            <v>0</v>
          </cell>
          <cell r="K90">
            <v>0.04</v>
          </cell>
          <cell r="L90">
            <v>0.04</v>
          </cell>
        </row>
        <row r="91">
          <cell r="A91" t="str">
            <v>GREE_OS2</v>
          </cell>
          <cell r="B91" t="str">
            <v>GREE</v>
          </cell>
          <cell r="C91" t="str">
            <v>WHOL</v>
          </cell>
          <cell r="D91" t="str">
            <v>OS2</v>
          </cell>
          <cell r="E91">
            <v>0.13</v>
          </cell>
          <cell r="F91">
            <v>0.13</v>
          </cell>
          <cell r="G91">
            <v>0.13</v>
          </cell>
          <cell r="H91">
            <v>0</v>
          </cell>
          <cell r="I91">
            <v>0.13</v>
          </cell>
          <cell r="J91">
            <v>0</v>
          </cell>
          <cell r="K91">
            <v>0.13</v>
          </cell>
          <cell r="L91">
            <v>0.13</v>
          </cell>
        </row>
        <row r="92">
          <cell r="A92" t="str">
            <v>GREE_HF</v>
          </cell>
          <cell r="B92" t="str">
            <v>GREE</v>
          </cell>
          <cell r="C92" t="str">
            <v>WHOL</v>
          </cell>
          <cell r="D92" t="str">
            <v>HF</v>
          </cell>
          <cell r="E92">
            <v>1.74</v>
          </cell>
          <cell r="F92">
            <v>1.74</v>
          </cell>
          <cell r="G92">
            <v>1.74</v>
          </cell>
          <cell r="H92">
            <v>1.74</v>
          </cell>
          <cell r="I92">
            <v>1.74</v>
          </cell>
          <cell r="J92">
            <v>1.49</v>
          </cell>
          <cell r="K92">
            <v>1.74</v>
          </cell>
          <cell r="L92">
            <v>1.74</v>
          </cell>
        </row>
        <row r="93">
          <cell r="A93" t="str">
            <v>GREE_MD</v>
          </cell>
          <cell r="B93" t="str">
            <v>GREE</v>
          </cell>
          <cell r="C93" t="str">
            <v>WHOL</v>
          </cell>
          <cell r="D93" t="str">
            <v>MD</v>
          </cell>
          <cell r="E93">
            <v>0.28000000000000003</v>
          </cell>
          <cell r="F93">
            <v>0.28000000000000003</v>
          </cell>
          <cell r="G93">
            <v>0.28000000000000003</v>
          </cell>
          <cell r="H93">
            <v>0.28000000000000003</v>
          </cell>
          <cell r="I93">
            <v>0.28000000000000003</v>
          </cell>
          <cell r="J93">
            <v>0.37</v>
          </cell>
          <cell r="K93">
            <v>0.28000000000000003</v>
          </cell>
          <cell r="L93">
            <v>0.28000000000000003</v>
          </cell>
        </row>
        <row r="94">
          <cell r="A94" t="str">
            <v>GREE_LF</v>
          </cell>
          <cell r="B94" t="str">
            <v>GREE</v>
          </cell>
          <cell r="C94" t="str">
            <v>WHOL</v>
          </cell>
          <cell r="D94" t="str">
            <v>LF</v>
          </cell>
          <cell r="E94">
            <v>0.02</v>
          </cell>
          <cell r="F94">
            <v>0.02</v>
          </cell>
          <cell r="G94">
            <v>0.02</v>
          </cell>
          <cell r="H94">
            <v>0.02</v>
          </cell>
          <cell r="I94">
            <v>0.02</v>
          </cell>
          <cell r="J94">
            <v>0.02</v>
          </cell>
          <cell r="K94">
            <v>0.02</v>
          </cell>
          <cell r="L94">
            <v>0.02</v>
          </cell>
        </row>
        <row r="95">
          <cell r="A95" t="str">
            <v>GREE_GAS</v>
          </cell>
          <cell r="B95" t="str">
            <v>GREE</v>
          </cell>
          <cell r="C95" t="str">
            <v>WHOL</v>
          </cell>
          <cell r="D95" t="str">
            <v>GAS</v>
          </cell>
          <cell r="E95">
            <v>0</v>
          </cell>
          <cell r="F95">
            <v>0</v>
          </cell>
          <cell r="G95">
            <v>0</v>
          </cell>
          <cell r="H95">
            <v>0</v>
          </cell>
          <cell r="I95">
            <v>0</v>
          </cell>
          <cell r="J95">
            <v>0</v>
          </cell>
          <cell r="K95">
            <v>0</v>
          </cell>
          <cell r="L95">
            <v>0</v>
          </cell>
        </row>
        <row r="96">
          <cell r="A96" t="str">
            <v>IREL_BC1</v>
          </cell>
          <cell r="B96" t="str">
            <v>IREL</v>
          </cell>
          <cell r="C96" t="str">
            <v>WHOL</v>
          </cell>
          <cell r="D96" t="str">
            <v>BC1</v>
          </cell>
          <cell r="E96">
            <v>0.56000000000000005</v>
          </cell>
          <cell r="F96">
            <v>0.19</v>
          </cell>
          <cell r="G96">
            <v>0.15</v>
          </cell>
          <cell r="H96">
            <v>0</v>
          </cell>
          <cell r="I96">
            <v>0.56000000000000005</v>
          </cell>
          <cell r="J96">
            <v>0</v>
          </cell>
          <cell r="K96">
            <v>0.56000000000000005</v>
          </cell>
          <cell r="L96">
            <v>0.56000000000000005</v>
          </cell>
        </row>
        <row r="97">
          <cell r="A97" t="str">
            <v>IREL_BC2</v>
          </cell>
          <cell r="B97" t="str">
            <v>IREL</v>
          </cell>
          <cell r="C97" t="str">
            <v>WHOL</v>
          </cell>
          <cell r="D97" t="str">
            <v>BC2</v>
          </cell>
          <cell r="E97">
            <v>1.24</v>
          </cell>
          <cell r="F97">
            <v>1.24</v>
          </cell>
          <cell r="G97">
            <v>1.24</v>
          </cell>
          <cell r="H97">
            <v>0</v>
          </cell>
          <cell r="I97">
            <v>1.24</v>
          </cell>
          <cell r="J97">
            <v>0</v>
          </cell>
          <cell r="K97">
            <v>1.24</v>
          </cell>
          <cell r="L97">
            <v>1.24</v>
          </cell>
        </row>
        <row r="98">
          <cell r="A98" t="str">
            <v>IREL_HC1</v>
          </cell>
          <cell r="B98" t="str">
            <v>IREL</v>
          </cell>
          <cell r="C98" t="str">
            <v>WHOL</v>
          </cell>
          <cell r="D98" t="str">
            <v>HC1</v>
          </cell>
          <cell r="E98">
            <v>0.85</v>
          </cell>
          <cell r="F98">
            <v>1.29</v>
          </cell>
          <cell r="G98">
            <v>0.52</v>
          </cell>
          <cell r="H98">
            <v>0</v>
          </cell>
          <cell r="I98">
            <v>0.81</v>
          </cell>
          <cell r="J98">
            <v>0</v>
          </cell>
          <cell r="K98">
            <v>0.93</v>
          </cell>
          <cell r="L98">
            <v>0.93</v>
          </cell>
        </row>
        <row r="99">
          <cell r="A99" t="str">
            <v>IREL_HC2</v>
          </cell>
          <cell r="B99" t="str">
            <v>IREL</v>
          </cell>
          <cell r="C99" t="str">
            <v>WHOL</v>
          </cell>
          <cell r="D99" t="str">
            <v>HC2</v>
          </cell>
          <cell r="E99">
            <v>0.65</v>
          </cell>
          <cell r="F99">
            <v>0.65</v>
          </cell>
          <cell r="G99">
            <v>0.61</v>
          </cell>
          <cell r="H99">
            <v>0</v>
          </cell>
          <cell r="I99">
            <v>0.61</v>
          </cell>
          <cell r="J99">
            <v>0</v>
          </cell>
          <cell r="K99">
            <v>0.65</v>
          </cell>
          <cell r="L99">
            <v>0.65</v>
          </cell>
        </row>
        <row r="100">
          <cell r="A100" t="str">
            <v>IREL_HC3</v>
          </cell>
          <cell r="B100" t="str">
            <v>IREL</v>
          </cell>
          <cell r="C100" t="str">
            <v>WHOL</v>
          </cell>
          <cell r="D100" t="str">
            <v>HC3</v>
          </cell>
          <cell r="E100">
            <v>0.65</v>
          </cell>
          <cell r="F100">
            <v>0.65</v>
          </cell>
          <cell r="G100">
            <v>0.61</v>
          </cell>
          <cell r="H100">
            <v>0</v>
          </cell>
          <cell r="I100">
            <v>0.61</v>
          </cell>
          <cell r="J100">
            <v>0</v>
          </cell>
          <cell r="K100">
            <v>0.65</v>
          </cell>
          <cell r="L100">
            <v>0.65</v>
          </cell>
        </row>
        <row r="101">
          <cell r="A101" t="str">
            <v>IREL_DC</v>
          </cell>
          <cell r="B101" t="str">
            <v>IREL</v>
          </cell>
          <cell r="C101" t="str">
            <v>WHOL</v>
          </cell>
          <cell r="D101" t="str">
            <v>DC</v>
          </cell>
          <cell r="E101">
            <v>0.78</v>
          </cell>
          <cell r="F101">
            <v>0.78</v>
          </cell>
          <cell r="G101">
            <v>0.46</v>
          </cell>
          <cell r="H101">
            <v>0</v>
          </cell>
          <cell r="I101">
            <v>0.73</v>
          </cell>
          <cell r="J101">
            <v>0</v>
          </cell>
          <cell r="K101">
            <v>0.78</v>
          </cell>
          <cell r="L101">
            <v>0.04</v>
          </cell>
        </row>
        <row r="102">
          <cell r="A102" t="str">
            <v>IREL_OS1</v>
          </cell>
          <cell r="B102" t="str">
            <v>IREL</v>
          </cell>
          <cell r="C102" t="str">
            <v>WHOL</v>
          </cell>
          <cell r="D102" t="str">
            <v>OS1</v>
          </cell>
          <cell r="E102">
            <v>0.04</v>
          </cell>
          <cell r="F102">
            <v>0.04</v>
          </cell>
          <cell r="G102">
            <v>0.04</v>
          </cell>
          <cell r="H102">
            <v>0</v>
          </cell>
          <cell r="I102">
            <v>0.04</v>
          </cell>
          <cell r="J102">
            <v>0</v>
          </cell>
          <cell r="K102">
            <v>0.04</v>
          </cell>
          <cell r="L102">
            <v>0.04</v>
          </cell>
        </row>
        <row r="103">
          <cell r="A103" t="str">
            <v>IREL_OS2</v>
          </cell>
          <cell r="B103" t="str">
            <v>IREL</v>
          </cell>
          <cell r="C103" t="str">
            <v>WHOL</v>
          </cell>
          <cell r="D103" t="str">
            <v>OS2</v>
          </cell>
          <cell r="E103">
            <v>0.2</v>
          </cell>
          <cell r="F103">
            <v>0.19</v>
          </cell>
          <cell r="G103">
            <v>0.15</v>
          </cell>
          <cell r="H103">
            <v>0</v>
          </cell>
          <cell r="I103">
            <v>0.2</v>
          </cell>
          <cell r="J103">
            <v>0</v>
          </cell>
          <cell r="K103">
            <v>0.2</v>
          </cell>
          <cell r="L103">
            <v>0.2</v>
          </cell>
        </row>
        <row r="104">
          <cell r="A104" t="str">
            <v>IREL_HF</v>
          </cell>
          <cell r="B104" t="str">
            <v>IREL</v>
          </cell>
          <cell r="C104" t="str">
            <v>WHOL</v>
          </cell>
          <cell r="D104" t="str">
            <v>HF</v>
          </cell>
          <cell r="E104">
            <v>2</v>
          </cell>
          <cell r="F104">
            <v>1.75</v>
          </cell>
          <cell r="G104">
            <v>0.72</v>
          </cell>
          <cell r="H104">
            <v>0</v>
          </cell>
          <cell r="I104">
            <v>1.69</v>
          </cell>
          <cell r="J104">
            <v>1.69</v>
          </cell>
          <cell r="K104">
            <v>1.4</v>
          </cell>
          <cell r="L104">
            <v>1.4</v>
          </cell>
        </row>
        <row r="105">
          <cell r="A105" t="str">
            <v>IREL_MD</v>
          </cell>
          <cell r="B105" t="str">
            <v>IREL</v>
          </cell>
          <cell r="C105" t="str">
            <v>WHOL</v>
          </cell>
          <cell r="D105" t="str">
            <v>MD</v>
          </cell>
          <cell r="E105">
            <v>0.24</v>
          </cell>
          <cell r="F105">
            <v>0.24</v>
          </cell>
          <cell r="G105">
            <v>0.24</v>
          </cell>
          <cell r="H105">
            <v>0.24</v>
          </cell>
          <cell r="I105">
            <v>0.24</v>
          </cell>
          <cell r="J105">
            <v>0.24</v>
          </cell>
          <cell r="K105">
            <v>0.24</v>
          </cell>
          <cell r="L105">
            <v>0.24</v>
          </cell>
        </row>
        <row r="106">
          <cell r="A106" t="str">
            <v>IREL_LF</v>
          </cell>
          <cell r="B106" t="str">
            <v>IREL</v>
          </cell>
          <cell r="C106" t="str">
            <v>WHOL</v>
          </cell>
          <cell r="D106" t="str">
            <v>LF</v>
          </cell>
          <cell r="E106">
            <v>0</v>
          </cell>
          <cell r="F106">
            <v>0</v>
          </cell>
          <cell r="G106">
            <v>0</v>
          </cell>
          <cell r="H106">
            <v>0</v>
          </cell>
          <cell r="I106">
            <v>0</v>
          </cell>
          <cell r="J106">
            <v>0</v>
          </cell>
          <cell r="K106">
            <v>0</v>
          </cell>
          <cell r="L106">
            <v>0</v>
          </cell>
        </row>
        <row r="107">
          <cell r="A107" t="str">
            <v>IREL_GAS</v>
          </cell>
          <cell r="B107" t="str">
            <v>IREL</v>
          </cell>
          <cell r="C107" t="str">
            <v>WHOL</v>
          </cell>
          <cell r="D107" t="str">
            <v>GAS</v>
          </cell>
          <cell r="E107">
            <v>0</v>
          </cell>
          <cell r="F107">
            <v>0</v>
          </cell>
          <cell r="G107">
            <v>0</v>
          </cell>
          <cell r="H107">
            <v>0</v>
          </cell>
          <cell r="I107">
            <v>0</v>
          </cell>
          <cell r="J107">
            <v>0</v>
          </cell>
          <cell r="K107">
            <v>0</v>
          </cell>
          <cell r="L107">
            <v>0</v>
          </cell>
        </row>
        <row r="108">
          <cell r="A108" t="str">
            <v>ITAL_BC1</v>
          </cell>
          <cell r="B108" t="str">
            <v>ITAL</v>
          </cell>
          <cell r="C108" t="str">
            <v>WHOL</v>
          </cell>
          <cell r="D108" t="str">
            <v>BC1</v>
          </cell>
          <cell r="E108">
            <v>1.6</v>
          </cell>
          <cell r="F108">
            <v>1.6</v>
          </cell>
          <cell r="G108">
            <v>1.6</v>
          </cell>
          <cell r="H108">
            <v>0</v>
          </cell>
          <cell r="I108">
            <v>1.6</v>
          </cell>
          <cell r="J108">
            <v>0</v>
          </cell>
          <cell r="K108">
            <v>1.6</v>
          </cell>
          <cell r="L108">
            <v>1.6</v>
          </cell>
        </row>
        <row r="109">
          <cell r="A109" t="str">
            <v>ITAL_BC2</v>
          </cell>
          <cell r="B109" t="str">
            <v>ITAL</v>
          </cell>
          <cell r="C109" t="str">
            <v>WHOL</v>
          </cell>
          <cell r="D109" t="str">
            <v>BC2</v>
          </cell>
          <cell r="E109">
            <v>1.33</v>
          </cell>
          <cell r="F109">
            <v>1.33</v>
          </cell>
          <cell r="G109">
            <v>1.33</v>
          </cell>
          <cell r="H109">
            <v>0</v>
          </cell>
          <cell r="I109">
            <v>1.33</v>
          </cell>
          <cell r="J109">
            <v>0</v>
          </cell>
          <cell r="K109">
            <v>1.33</v>
          </cell>
          <cell r="L109">
            <v>1.33</v>
          </cell>
        </row>
        <row r="110">
          <cell r="A110" t="str">
            <v>ITAL_HC1</v>
          </cell>
          <cell r="B110" t="str">
            <v>ITAL</v>
          </cell>
          <cell r="C110" t="str">
            <v>WHOL</v>
          </cell>
          <cell r="D110" t="str">
            <v>HC1</v>
          </cell>
          <cell r="E110">
            <v>0.65</v>
          </cell>
          <cell r="F110">
            <v>0.65</v>
          </cell>
          <cell r="G110">
            <v>0.72</v>
          </cell>
          <cell r="H110">
            <v>0</v>
          </cell>
          <cell r="I110">
            <v>0.72</v>
          </cell>
          <cell r="J110">
            <v>0</v>
          </cell>
          <cell r="K110">
            <v>0.35</v>
          </cell>
          <cell r="L110">
            <v>0.35</v>
          </cell>
        </row>
        <row r="111">
          <cell r="A111" t="str">
            <v>ITAL_HC2</v>
          </cell>
          <cell r="B111" t="str">
            <v>ITAL</v>
          </cell>
          <cell r="C111" t="str">
            <v>WHOL</v>
          </cell>
          <cell r="D111" t="str">
            <v>HC2</v>
          </cell>
          <cell r="E111">
            <v>0.65</v>
          </cell>
          <cell r="F111">
            <v>0.65</v>
          </cell>
          <cell r="G111">
            <v>0.61</v>
          </cell>
          <cell r="H111">
            <v>0</v>
          </cell>
          <cell r="I111">
            <v>0.61</v>
          </cell>
          <cell r="J111">
            <v>0</v>
          </cell>
          <cell r="K111">
            <v>0.65</v>
          </cell>
          <cell r="L111">
            <v>0.65</v>
          </cell>
        </row>
        <row r="112">
          <cell r="A112" t="str">
            <v>ITAL_HC3</v>
          </cell>
          <cell r="B112" t="str">
            <v>ITAL</v>
          </cell>
          <cell r="C112" t="str">
            <v>WHOL</v>
          </cell>
          <cell r="D112" t="str">
            <v>HC3</v>
          </cell>
          <cell r="E112">
            <v>0.65</v>
          </cell>
          <cell r="F112">
            <v>0.65</v>
          </cell>
          <cell r="G112">
            <v>0.61</v>
          </cell>
          <cell r="H112">
            <v>0</v>
          </cell>
          <cell r="I112">
            <v>0.61</v>
          </cell>
          <cell r="J112">
            <v>0</v>
          </cell>
          <cell r="K112">
            <v>0.65</v>
          </cell>
          <cell r="L112">
            <v>0.65</v>
          </cell>
        </row>
        <row r="113">
          <cell r="A113" t="str">
            <v>ITAL_DC</v>
          </cell>
          <cell r="B113" t="str">
            <v>ITAL</v>
          </cell>
          <cell r="C113" t="str">
            <v>WHOL</v>
          </cell>
          <cell r="D113" t="str">
            <v>DC</v>
          </cell>
          <cell r="E113">
            <v>0.52</v>
          </cell>
          <cell r="F113">
            <v>0.52</v>
          </cell>
          <cell r="G113">
            <v>0.49</v>
          </cell>
          <cell r="H113">
            <v>0</v>
          </cell>
          <cell r="I113">
            <v>0.49</v>
          </cell>
          <cell r="J113">
            <v>0</v>
          </cell>
          <cell r="K113">
            <v>0.52</v>
          </cell>
          <cell r="L113">
            <v>0.03</v>
          </cell>
        </row>
        <row r="114">
          <cell r="A114" t="str">
            <v>ITAL_OS1</v>
          </cell>
          <cell r="B114" t="str">
            <v>ITAL</v>
          </cell>
          <cell r="C114" t="str">
            <v>WHOL</v>
          </cell>
          <cell r="D114" t="str">
            <v>OS1</v>
          </cell>
          <cell r="E114">
            <v>0.04</v>
          </cell>
          <cell r="F114">
            <v>0.04</v>
          </cell>
          <cell r="G114">
            <v>0.04</v>
          </cell>
          <cell r="H114">
            <v>0</v>
          </cell>
          <cell r="I114">
            <v>0.04</v>
          </cell>
          <cell r="J114">
            <v>0</v>
          </cell>
          <cell r="K114">
            <v>0.04</v>
          </cell>
          <cell r="L114">
            <v>0.04</v>
          </cell>
        </row>
        <row r="115">
          <cell r="A115" t="str">
            <v>ITAL_OS2</v>
          </cell>
          <cell r="B115" t="str">
            <v>ITAL</v>
          </cell>
          <cell r="C115" t="str">
            <v>WHOL</v>
          </cell>
          <cell r="D115" t="str">
            <v>OS2</v>
          </cell>
          <cell r="E115">
            <v>0.13</v>
          </cell>
          <cell r="F115">
            <v>0.13</v>
          </cell>
          <cell r="G115">
            <v>0.13</v>
          </cell>
          <cell r="H115">
            <v>0</v>
          </cell>
          <cell r="I115">
            <v>0.13</v>
          </cell>
          <cell r="J115">
            <v>0</v>
          </cell>
          <cell r="K115">
            <v>0.13</v>
          </cell>
          <cell r="L115">
            <v>0.13</v>
          </cell>
        </row>
        <row r="116">
          <cell r="A116" t="str">
            <v>ITAL_HF</v>
          </cell>
          <cell r="B116" t="str">
            <v>ITAL</v>
          </cell>
          <cell r="C116" t="str">
            <v>WHOL</v>
          </cell>
          <cell r="D116" t="str">
            <v>HF</v>
          </cell>
          <cell r="E116">
            <v>2</v>
          </cell>
          <cell r="F116">
            <v>2</v>
          </cell>
          <cell r="G116">
            <v>0.77</v>
          </cell>
          <cell r="H116">
            <v>0</v>
          </cell>
          <cell r="I116">
            <v>0.77</v>
          </cell>
          <cell r="J116">
            <v>0.77</v>
          </cell>
          <cell r="K116">
            <v>1.65</v>
          </cell>
          <cell r="L116">
            <v>1.65</v>
          </cell>
        </row>
        <row r="117">
          <cell r="A117" t="str">
            <v>ITAL_MD</v>
          </cell>
          <cell r="B117" t="str">
            <v>ITAL</v>
          </cell>
          <cell r="C117" t="str">
            <v>WHOL</v>
          </cell>
          <cell r="D117" t="str">
            <v>MD</v>
          </cell>
          <cell r="E117">
            <v>0.38</v>
          </cell>
          <cell r="F117">
            <v>0.38</v>
          </cell>
          <cell r="G117">
            <v>0.38</v>
          </cell>
          <cell r="H117">
            <v>0.38</v>
          </cell>
          <cell r="I117">
            <v>0.38</v>
          </cell>
          <cell r="J117">
            <v>0.38</v>
          </cell>
          <cell r="K117">
            <v>0.38</v>
          </cell>
          <cell r="L117">
            <v>0.38</v>
          </cell>
        </row>
        <row r="118">
          <cell r="A118" t="str">
            <v>ITAL_LF</v>
          </cell>
          <cell r="B118" t="str">
            <v>ITAL</v>
          </cell>
          <cell r="C118" t="str">
            <v>WHOL</v>
          </cell>
          <cell r="D118" t="str">
            <v>LF</v>
          </cell>
          <cell r="E118">
            <v>0</v>
          </cell>
          <cell r="F118">
            <v>0</v>
          </cell>
          <cell r="G118">
            <v>0</v>
          </cell>
          <cell r="H118">
            <v>0</v>
          </cell>
          <cell r="I118">
            <v>0</v>
          </cell>
          <cell r="J118">
            <v>0</v>
          </cell>
          <cell r="K118">
            <v>0</v>
          </cell>
          <cell r="L118">
            <v>0</v>
          </cell>
        </row>
        <row r="119">
          <cell r="A119" t="str">
            <v>ITAL_GAS</v>
          </cell>
          <cell r="B119" t="str">
            <v>ITAL</v>
          </cell>
          <cell r="C119" t="str">
            <v>WHOL</v>
          </cell>
          <cell r="D119" t="str">
            <v>GAS</v>
          </cell>
          <cell r="E119">
            <v>0</v>
          </cell>
          <cell r="F119">
            <v>0</v>
          </cell>
          <cell r="G119">
            <v>0</v>
          </cell>
          <cell r="H119">
            <v>0</v>
          </cell>
          <cell r="I119">
            <v>0</v>
          </cell>
          <cell r="J119">
            <v>0</v>
          </cell>
          <cell r="K119">
            <v>0</v>
          </cell>
          <cell r="L119">
            <v>0</v>
          </cell>
        </row>
        <row r="120">
          <cell r="A120" t="str">
            <v>LUXE_BC1</v>
          </cell>
          <cell r="B120" t="str">
            <v>LUXE</v>
          </cell>
          <cell r="C120" t="str">
            <v>WHOL</v>
          </cell>
          <cell r="D120" t="str">
            <v>BC1</v>
          </cell>
          <cell r="E120">
            <v>0.56000000000000005</v>
          </cell>
          <cell r="F120">
            <v>0.56000000000000005</v>
          </cell>
          <cell r="G120">
            <v>0.56000000000000005</v>
          </cell>
          <cell r="H120">
            <v>0</v>
          </cell>
          <cell r="I120">
            <v>0.56000000000000005</v>
          </cell>
          <cell r="J120">
            <v>0</v>
          </cell>
          <cell r="K120">
            <v>0.56000000000000005</v>
          </cell>
          <cell r="L120">
            <v>0.56000000000000005</v>
          </cell>
        </row>
        <row r="121">
          <cell r="A121" t="str">
            <v>LUXE_BC2</v>
          </cell>
          <cell r="B121" t="str">
            <v>LUXE</v>
          </cell>
          <cell r="C121" t="str">
            <v>WHOL</v>
          </cell>
          <cell r="D121" t="str">
            <v>BC2</v>
          </cell>
          <cell r="E121">
            <v>1.24</v>
          </cell>
          <cell r="F121">
            <v>1.24</v>
          </cell>
          <cell r="G121">
            <v>1.24</v>
          </cell>
          <cell r="H121">
            <v>0</v>
          </cell>
          <cell r="I121">
            <v>1.24</v>
          </cell>
          <cell r="J121">
            <v>0</v>
          </cell>
          <cell r="K121">
            <v>1.24</v>
          </cell>
          <cell r="L121">
            <v>1.24</v>
          </cell>
        </row>
        <row r="122">
          <cell r="A122" t="str">
            <v>LUXE_HC1</v>
          </cell>
          <cell r="B122" t="str">
            <v>LUXE</v>
          </cell>
          <cell r="C122" t="str">
            <v>WHOL</v>
          </cell>
          <cell r="D122" t="str">
            <v>HC1</v>
          </cell>
          <cell r="E122">
            <v>0.57999999999999996</v>
          </cell>
          <cell r="F122">
            <v>0.57999999999999996</v>
          </cell>
          <cell r="G122">
            <v>0.65</v>
          </cell>
          <cell r="H122">
            <v>0</v>
          </cell>
          <cell r="I122">
            <v>0.65</v>
          </cell>
          <cell r="J122">
            <v>0</v>
          </cell>
          <cell r="K122">
            <v>0.57999999999999996</v>
          </cell>
          <cell r="L122">
            <v>0.57999999999999996</v>
          </cell>
        </row>
        <row r="123">
          <cell r="A123" t="str">
            <v>LUXE_HC2</v>
          </cell>
          <cell r="B123" t="str">
            <v>LUXE</v>
          </cell>
          <cell r="C123" t="str">
            <v>WHOL</v>
          </cell>
          <cell r="D123" t="str">
            <v>HC2</v>
          </cell>
          <cell r="E123">
            <v>0.65</v>
          </cell>
          <cell r="F123">
            <v>0.65</v>
          </cell>
          <cell r="G123">
            <v>0.61</v>
          </cell>
          <cell r="H123">
            <v>0</v>
          </cell>
          <cell r="I123">
            <v>0.61</v>
          </cell>
          <cell r="J123">
            <v>0</v>
          </cell>
          <cell r="K123">
            <v>0.65</v>
          </cell>
          <cell r="L123">
            <v>0.65</v>
          </cell>
        </row>
        <row r="124">
          <cell r="A124" t="str">
            <v>LUXE_HC3</v>
          </cell>
          <cell r="B124" t="str">
            <v>LUXE</v>
          </cell>
          <cell r="C124" t="str">
            <v>WHOL</v>
          </cell>
          <cell r="D124" t="str">
            <v>HC3</v>
          </cell>
          <cell r="E124">
            <v>0.65</v>
          </cell>
          <cell r="F124">
            <v>0.65</v>
          </cell>
          <cell r="G124">
            <v>0.61</v>
          </cell>
          <cell r="H124">
            <v>0</v>
          </cell>
          <cell r="I124">
            <v>0.61</v>
          </cell>
          <cell r="J124">
            <v>0</v>
          </cell>
          <cell r="K124">
            <v>0.65</v>
          </cell>
          <cell r="L124">
            <v>0.65</v>
          </cell>
        </row>
        <row r="125">
          <cell r="A125" t="str">
            <v>LUXE_DC</v>
          </cell>
          <cell r="B125" t="str">
            <v>LUXE</v>
          </cell>
          <cell r="C125" t="str">
            <v>WHOL</v>
          </cell>
          <cell r="D125" t="str">
            <v>DC</v>
          </cell>
          <cell r="E125">
            <v>0.52</v>
          </cell>
          <cell r="F125">
            <v>0.52</v>
          </cell>
          <cell r="G125">
            <v>0.49</v>
          </cell>
          <cell r="H125">
            <v>0</v>
          </cell>
          <cell r="I125">
            <v>0.49</v>
          </cell>
          <cell r="J125">
            <v>0</v>
          </cell>
          <cell r="K125">
            <v>0.52</v>
          </cell>
          <cell r="L125">
            <v>0.03</v>
          </cell>
        </row>
        <row r="126">
          <cell r="A126" t="str">
            <v>LUXE_OS1</v>
          </cell>
          <cell r="B126" t="str">
            <v>LUXE</v>
          </cell>
          <cell r="C126" t="str">
            <v>WHOL</v>
          </cell>
          <cell r="D126" t="str">
            <v>OS1</v>
          </cell>
          <cell r="E126">
            <v>0.04</v>
          </cell>
          <cell r="F126">
            <v>0.04</v>
          </cell>
          <cell r="G126">
            <v>0.04</v>
          </cell>
          <cell r="H126">
            <v>0</v>
          </cell>
          <cell r="I126">
            <v>0.04</v>
          </cell>
          <cell r="J126">
            <v>0</v>
          </cell>
          <cell r="K126">
            <v>0.04</v>
          </cell>
          <cell r="L126">
            <v>0.04</v>
          </cell>
        </row>
        <row r="127">
          <cell r="A127" t="str">
            <v>LUXE_OS2</v>
          </cell>
          <cell r="B127" t="str">
            <v>LUXE</v>
          </cell>
          <cell r="C127" t="str">
            <v>WHOL</v>
          </cell>
          <cell r="D127" t="str">
            <v>OS2</v>
          </cell>
          <cell r="E127">
            <v>0.13</v>
          </cell>
          <cell r="F127">
            <v>0.13</v>
          </cell>
          <cell r="G127">
            <v>0.13</v>
          </cell>
          <cell r="H127">
            <v>0</v>
          </cell>
          <cell r="I127">
            <v>0.13</v>
          </cell>
          <cell r="J127">
            <v>0</v>
          </cell>
          <cell r="K127">
            <v>0.13</v>
          </cell>
          <cell r="L127">
            <v>0.13</v>
          </cell>
        </row>
        <row r="128">
          <cell r="A128" t="str">
            <v>LUXE_HF</v>
          </cell>
          <cell r="B128" t="str">
            <v>LUXE</v>
          </cell>
          <cell r="C128" t="str">
            <v>WHOL</v>
          </cell>
          <cell r="D128" t="str">
            <v>HF</v>
          </cell>
          <cell r="E128">
            <v>1.75</v>
          </cell>
          <cell r="F128">
            <v>1.75</v>
          </cell>
          <cell r="G128">
            <v>1.69</v>
          </cell>
          <cell r="H128">
            <v>0</v>
          </cell>
          <cell r="I128">
            <v>1.69</v>
          </cell>
          <cell r="J128">
            <v>1.69</v>
          </cell>
          <cell r="K128">
            <v>1.31</v>
          </cell>
          <cell r="L128">
            <v>1.31</v>
          </cell>
        </row>
        <row r="129">
          <cell r="A129" t="str">
            <v>LUXE_MD</v>
          </cell>
          <cell r="B129" t="str">
            <v>LUXE</v>
          </cell>
          <cell r="C129" t="str">
            <v>WHOL</v>
          </cell>
          <cell r="D129" t="str">
            <v>MD</v>
          </cell>
          <cell r="E129">
            <v>0.19</v>
          </cell>
          <cell r="F129">
            <v>0.19</v>
          </cell>
          <cell r="G129">
            <v>0.19</v>
          </cell>
          <cell r="H129">
            <v>0.19</v>
          </cell>
          <cell r="I129">
            <v>0.19</v>
          </cell>
          <cell r="J129">
            <v>0.19</v>
          </cell>
          <cell r="K129">
            <v>0.19</v>
          </cell>
          <cell r="L129">
            <v>0.19</v>
          </cell>
        </row>
        <row r="130">
          <cell r="A130" t="str">
            <v>LUXE_LF</v>
          </cell>
          <cell r="B130" t="str">
            <v>LUXE</v>
          </cell>
          <cell r="C130" t="str">
            <v>WHOL</v>
          </cell>
          <cell r="D130" t="str">
            <v>LF</v>
          </cell>
          <cell r="E130">
            <v>0</v>
          </cell>
          <cell r="F130">
            <v>0</v>
          </cell>
          <cell r="G130">
            <v>0</v>
          </cell>
          <cell r="H130">
            <v>0</v>
          </cell>
          <cell r="I130">
            <v>0</v>
          </cell>
          <cell r="J130">
            <v>0</v>
          </cell>
          <cell r="K130">
            <v>0</v>
          </cell>
          <cell r="L130">
            <v>0</v>
          </cell>
        </row>
        <row r="131">
          <cell r="A131" t="str">
            <v>LUXE_GAS</v>
          </cell>
          <cell r="B131" t="str">
            <v>LUXE</v>
          </cell>
          <cell r="C131" t="str">
            <v>WHOL</v>
          </cell>
          <cell r="D131" t="str">
            <v>GAS</v>
          </cell>
          <cell r="E131">
            <v>0</v>
          </cell>
          <cell r="F131">
            <v>0</v>
          </cell>
          <cell r="G131">
            <v>0</v>
          </cell>
          <cell r="H131">
            <v>0</v>
          </cell>
          <cell r="I131">
            <v>0</v>
          </cell>
          <cell r="J131">
            <v>0</v>
          </cell>
          <cell r="K131">
            <v>0</v>
          </cell>
          <cell r="L131">
            <v>0</v>
          </cell>
        </row>
        <row r="132">
          <cell r="A132" t="str">
            <v>NETH_BC1</v>
          </cell>
          <cell r="B132" t="str">
            <v>NETH</v>
          </cell>
          <cell r="C132" t="str">
            <v>WHOL</v>
          </cell>
          <cell r="D132" t="str">
            <v>BC1</v>
          </cell>
          <cell r="E132">
            <v>0.53</v>
          </cell>
          <cell r="F132">
            <v>0.53</v>
          </cell>
          <cell r="G132">
            <v>0.53</v>
          </cell>
          <cell r="H132">
            <v>0</v>
          </cell>
          <cell r="I132">
            <v>0.53</v>
          </cell>
          <cell r="J132">
            <v>0</v>
          </cell>
          <cell r="K132">
            <v>0.53</v>
          </cell>
          <cell r="L132">
            <v>0.53</v>
          </cell>
        </row>
        <row r="133">
          <cell r="A133" t="str">
            <v>NETH_BC2</v>
          </cell>
          <cell r="B133" t="str">
            <v>NETH</v>
          </cell>
          <cell r="C133" t="str">
            <v>WHOL</v>
          </cell>
          <cell r="D133" t="str">
            <v>BC2</v>
          </cell>
          <cell r="E133">
            <v>1.24</v>
          </cell>
          <cell r="F133">
            <v>1.24</v>
          </cell>
          <cell r="G133">
            <v>1.24</v>
          </cell>
          <cell r="H133">
            <v>0</v>
          </cell>
          <cell r="I133">
            <v>1.24</v>
          </cell>
          <cell r="J133">
            <v>0</v>
          </cell>
          <cell r="K133">
            <v>1.24</v>
          </cell>
          <cell r="L133">
            <v>1.24</v>
          </cell>
        </row>
        <row r="134">
          <cell r="A134" t="str">
            <v>NETH_HC1</v>
          </cell>
          <cell r="B134" t="str">
            <v>NETH</v>
          </cell>
          <cell r="C134" t="str">
            <v>WHOL</v>
          </cell>
          <cell r="D134" t="str">
            <v>HC1</v>
          </cell>
          <cell r="E134">
            <v>0.49</v>
          </cell>
          <cell r="F134">
            <v>0.49</v>
          </cell>
          <cell r="G134">
            <v>0.54</v>
          </cell>
          <cell r="H134">
            <v>0</v>
          </cell>
          <cell r="I134">
            <v>0.54</v>
          </cell>
          <cell r="J134">
            <v>0</v>
          </cell>
          <cell r="K134">
            <v>0.49</v>
          </cell>
          <cell r="L134">
            <v>0.49</v>
          </cell>
        </row>
        <row r="135">
          <cell r="A135" t="str">
            <v>NETH_HC2</v>
          </cell>
          <cell r="B135" t="str">
            <v>NETH</v>
          </cell>
          <cell r="C135" t="str">
            <v>WHOL</v>
          </cell>
          <cell r="D135" t="str">
            <v>HC2</v>
          </cell>
          <cell r="E135">
            <v>0.65</v>
          </cell>
          <cell r="F135">
            <v>0.65</v>
          </cell>
          <cell r="G135">
            <v>0.61</v>
          </cell>
          <cell r="H135">
            <v>0</v>
          </cell>
          <cell r="I135">
            <v>0.61</v>
          </cell>
          <cell r="J135">
            <v>0</v>
          </cell>
          <cell r="K135">
            <v>0.65</v>
          </cell>
          <cell r="L135">
            <v>0.65</v>
          </cell>
        </row>
        <row r="136">
          <cell r="A136" t="str">
            <v>NETH_HC3</v>
          </cell>
          <cell r="B136" t="str">
            <v>NETH</v>
          </cell>
          <cell r="C136" t="str">
            <v>WHOL</v>
          </cell>
          <cell r="D136" t="str">
            <v>HC3</v>
          </cell>
          <cell r="E136">
            <v>0.65</v>
          </cell>
          <cell r="F136">
            <v>0.65</v>
          </cell>
          <cell r="G136">
            <v>0.61</v>
          </cell>
          <cell r="H136">
            <v>0</v>
          </cell>
          <cell r="I136">
            <v>0.61</v>
          </cell>
          <cell r="J136">
            <v>0</v>
          </cell>
          <cell r="K136">
            <v>0.65</v>
          </cell>
          <cell r="L136">
            <v>0.65</v>
          </cell>
        </row>
        <row r="137">
          <cell r="A137" t="str">
            <v>NETH_DC</v>
          </cell>
          <cell r="B137" t="str">
            <v>NETH</v>
          </cell>
          <cell r="C137" t="str">
            <v>WHOL</v>
          </cell>
          <cell r="D137" t="str">
            <v>DC</v>
          </cell>
          <cell r="E137">
            <v>0.52</v>
          </cell>
          <cell r="F137">
            <v>0.52</v>
          </cell>
          <cell r="G137">
            <v>0.49</v>
          </cell>
          <cell r="H137">
            <v>0</v>
          </cell>
          <cell r="I137">
            <v>0.49</v>
          </cell>
          <cell r="J137">
            <v>0</v>
          </cell>
          <cell r="K137">
            <v>0.52</v>
          </cell>
          <cell r="L137">
            <v>0.03</v>
          </cell>
        </row>
        <row r="138">
          <cell r="A138" t="str">
            <v>NETH_OS1</v>
          </cell>
          <cell r="B138" t="str">
            <v>NETH</v>
          </cell>
          <cell r="C138" t="str">
            <v>WHOL</v>
          </cell>
          <cell r="D138" t="str">
            <v>OS1</v>
          </cell>
          <cell r="E138">
            <v>0.05</v>
          </cell>
          <cell r="F138">
            <v>0.05</v>
          </cell>
          <cell r="G138">
            <v>0.05</v>
          </cell>
          <cell r="H138">
            <v>0</v>
          </cell>
          <cell r="I138">
            <v>0.05</v>
          </cell>
          <cell r="J138">
            <v>0</v>
          </cell>
          <cell r="K138">
            <v>0.05</v>
          </cell>
          <cell r="L138">
            <v>0.05</v>
          </cell>
        </row>
        <row r="139">
          <cell r="A139" t="str">
            <v>NETH_OS2</v>
          </cell>
          <cell r="B139" t="str">
            <v>NETH</v>
          </cell>
          <cell r="C139" t="str">
            <v>WHOL</v>
          </cell>
          <cell r="D139" t="str">
            <v>OS2</v>
          </cell>
          <cell r="E139">
            <v>0.13</v>
          </cell>
          <cell r="F139">
            <v>0.13</v>
          </cell>
          <cell r="G139">
            <v>0.13</v>
          </cell>
          <cell r="H139">
            <v>0</v>
          </cell>
          <cell r="I139">
            <v>0.13</v>
          </cell>
          <cell r="J139">
            <v>0</v>
          </cell>
          <cell r="K139">
            <v>0.13</v>
          </cell>
          <cell r="L139">
            <v>0.13</v>
          </cell>
        </row>
        <row r="140">
          <cell r="A140" t="str">
            <v>NETH_HF</v>
          </cell>
          <cell r="B140" t="str">
            <v>NETH</v>
          </cell>
          <cell r="C140" t="str">
            <v>WHOL</v>
          </cell>
          <cell r="D140" t="str">
            <v>HF</v>
          </cell>
          <cell r="E140">
            <v>1.25</v>
          </cell>
          <cell r="F140">
            <v>0.85</v>
          </cell>
          <cell r="G140">
            <v>0.82</v>
          </cell>
          <cell r="H140">
            <v>0</v>
          </cell>
          <cell r="I140">
            <v>0.82</v>
          </cell>
          <cell r="J140">
            <v>0.82</v>
          </cell>
          <cell r="K140">
            <v>0.8</v>
          </cell>
          <cell r="L140">
            <v>0.7</v>
          </cell>
        </row>
        <row r="141">
          <cell r="A141" t="str">
            <v>NETH_MD</v>
          </cell>
          <cell r="B141" t="str">
            <v>NETH</v>
          </cell>
          <cell r="C141" t="str">
            <v>WHOL</v>
          </cell>
          <cell r="D141" t="str">
            <v>MD</v>
          </cell>
          <cell r="E141">
            <v>0.14000000000000001</v>
          </cell>
          <cell r="F141">
            <v>0.14000000000000001</v>
          </cell>
          <cell r="G141">
            <v>0.14000000000000001</v>
          </cell>
          <cell r="H141">
            <v>0.14000000000000001</v>
          </cell>
          <cell r="I141">
            <v>0.14000000000000001</v>
          </cell>
          <cell r="J141">
            <v>0.28000000000000003</v>
          </cell>
          <cell r="K141">
            <v>0.14000000000000001</v>
          </cell>
          <cell r="L141">
            <v>0.14000000000000001</v>
          </cell>
        </row>
        <row r="142">
          <cell r="A142" t="str">
            <v>NETH_LF</v>
          </cell>
          <cell r="B142" t="str">
            <v>NETH</v>
          </cell>
          <cell r="C142" t="str">
            <v>WHOL</v>
          </cell>
          <cell r="D142" t="str">
            <v>LF</v>
          </cell>
          <cell r="E142">
            <v>0</v>
          </cell>
          <cell r="F142">
            <v>0</v>
          </cell>
          <cell r="G142">
            <v>0</v>
          </cell>
          <cell r="H142">
            <v>0</v>
          </cell>
          <cell r="I142">
            <v>0</v>
          </cell>
          <cell r="J142">
            <v>0</v>
          </cell>
          <cell r="K142">
            <v>0</v>
          </cell>
          <cell r="L142">
            <v>0</v>
          </cell>
        </row>
        <row r="143">
          <cell r="A143" t="str">
            <v>NETH_GAS</v>
          </cell>
          <cell r="B143" t="str">
            <v>NETH</v>
          </cell>
          <cell r="C143" t="str">
            <v>WHOL</v>
          </cell>
          <cell r="D143" t="str">
            <v>GAS</v>
          </cell>
          <cell r="E143">
            <v>0</v>
          </cell>
          <cell r="F143">
            <v>0</v>
          </cell>
          <cell r="G143">
            <v>0</v>
          </cell>
          <cell r="H143">
            <v>0</v>
          </cell>
          <cell r="I143">
            <v>0</v>
          </cell>
          <cell r="J143">
            <v>0</v>
          </cell>
          <cell r="K143">
            <v>0</v>
          </cell>
          <cell r="L143">
            <v>0.01</v>
          </cell>
        </row>
        <row r="144">
          <cell r="A144" t="str">
            <v>NORW_BC1</v>
          </cell>
          <cell r="B144" t="str">
            <v>NORW</v>
          </cell>
          <cell r="C144" t="str">
            <v>WHOL</v>
          </cell>
          <cell r="D144" t="str">
            <v>BC1</v>
          </cell>
          <cell r="E144">
            <v>0.56000000000000005</v>
          </cell>
          <cell r="F144">
            <v>0.56000000000000005</v>
          </cell>
          <cell r="G144">
            <v>0.56000000000000005</v>
          </cell>
          <cell r="H144">
            <v>0</v>
          </cell>
          <cell r="I144">
            <v>0.56000000000000005</v>
          </cell>
          <cell r="J144">
            <v>0</v>
          </cell>
          <cell r="K144">
            <v>0.56000000000000005</v>
          </cell>
          <cell r="L144">
            <v>0.56000000000000005</v>
          </cell>
        </row>
        <row r="145">
          <cell r="A145" t="str">
            <v>NORW_BC2</v>
          </cell>
          <cell r="B145" t="str">
            <v>NORW</v>
          </cell>
          <cell r="C145" t="str">
            <v>WHOL</v>
          </cell>
          <cell r="D145" t="str">
            <v>BC2</v>
          </cell>
          <cell r="E145">
            <v>1.24</v>
          </cell>
          <cell r="F145">
            <v>1.24</v>
          </cell>
          <cell r="G145">
            <v>1.24</v>
          </cell>
          <cell r="H145">
            <v>0</v>
          </cell>
          <cell r="I145">
            <v>1.24</v>
          </cell>
          <cell r="J145">
            <v>0</v>
          </cell>
          <cell r="K145">
            <v>1.24</v>
          </cell>
          <cell r="L145">
            <v>1.24</v>
          </cell>
        </row>
        <row r="146">
          <cell r="A146" t="str">
            <v>NORW_HC1</v>
          </cell>
          <cell r="B146" t="str">
            <v>NORW</v>
          </cell>
          <cell r="C146" t="str">
            <v>WHOL</v>
          </cell>
          <cell r="D146" t="str">
            <v>HC1</v>
          </cell>
          <cell r="E146">
            <v>0.47</v>
          </cell>
          <cell r="F146">
            <v>0.47</v>
          </cell>
          <cell r="G146">
            <v>0.45</v>
          </cell>
          <cell r="H146">
            <v>0</v>
          </cell>
          <cell r="I146">
            <v>0.45</v>
          </cell>
          <cell r="J146">
            <v>0</v>
          </cell>
          <cell r="K146">
            <v>0.47</v>
          </cell>
          <cell r="L146">
            <v>0.47</v>
          </cell>
        </row>
        <row r="147">
          <cell r="A147" t="str">
            <v>NORW_HC2</v>
          </cell>
          <cell r="B147" t="str">
            <v>NORW</v>
          </cell>
          <cell r="C147" t="str">
            <v>WHOL</v>
          </cell>
          <cell r="D147" t="str">
            <v>HC2</v>
          </cell>
          <cell r="E147">
            <v>0.65</v>
          </cell>
          <cell r="F147">
            <v>0.65</v>
          </cell>
          <cell r="G147">
            <v>0.61</v>
          </cell>
          <cell r="H147">
            <v>0</v>
          </cell>
          <cell r="I147">
            <v>0.61</v>
          </cell>
          <cell r="J147">
            <v>0</v>
          </cell>
          <cell r="K147">
            <v>0.65</v>
          </cell>
          <cell r="L147">
            <v>0.65</v>
          </cell>
        </row>
        <row r="148">
          <cell r="A148" t="str">
            <v>NORW_HC3</v>
          </cell>
          <cell r="B148" t="str">
            <v>NORW</v>
          </cell>
          <cell r="C148" t="str">
            <v>WHOL</v>
          </cell>
          <cell r="D148" t="str">
            <v>HC3</v>
          </cell>
          <cell r="E148">
            <v>0.65</v>
          </cell>
          <cell r="F148">
            <v>0.65</v>
          </cell>
          <cell r="G148">
            <v>0.61</v>
          </cell>
          <cell r="H148">
            <v>0</v>
          </cell>
          <cell r="I148">
            <v>0.61</v>
          </cell>
          <cell r="J148">
            <v>0</v>
          </cell>
          <cell r="K148">
            <v>0.65</v>
          </cell>
          <cell r="L148">
            <v>0.65</v>
          </cell>
        </row>
        <row r="149">
          <cell r="A149" t="str">
            <v>NORW_DC</v>
          </cell>
          <cell r="B149" t="str">
            <v>NORW</v>
          </cell>
          <cell r="C149" t="str">
            <v>WHOL</v>
          </cell>
          <cell r="D149" t="str">
            <v>DC</v>
          </cell>
          <cell r="E149">
            <v>0.44</v>
          </cell>
          <cell r="F149">
            <v>0.44</v>
          </cell>
          <cell r="G149">
            <v>0.42</v>
          </cell>
          <cell r="H149">
            <v>0</v>
          </cell>
          <cell r="I149">
            <v>0.42</v>
          </cell>
          <cell r="J149">
            <v>0</v>
          </cell>
          <cell r="K149">
            <v>0.44</v>
          </cell>
          <cell r="L149">
            <v>0.02</v>
          </cell>
        </row>
        <row r="150">
          <cell r="A150" t="str">
            <v>NORW_OS1</v>
          </cell>
          <cell r="B150" t="str">
            <v>NORW</v>
          </cell>
          <cell r="C150" t="str">
            <v>WHOL</v>
          </cell>
          <cell r="D150" t="str">
            <v>OS1</v>
          </cell>
          <cell r="E150">
            <v>0.03</v>
          </cell>
          <cell r="F150">
            <v>0.03</v>
          </cell>
          <cell r="G150">
            <v>0.03</v>
          </cell>
          <cell r="H150">
            <v>0</v>
          </cell>
          <cell r="I150">
            <v>0.03</v>
          </cell>
          <cell r="J150">
            <v>0</v>
          </cell>
          <cell r="K150">
            <v>0.03</v>
          </cell>
          <cell r="L150">
            <v>0.03</v>
          </cell>
        </row>
        <row r="151">
          <cell r="A151" t="str">
            <v>NORW_OS2</v>
          </cell>
          <cell r="B151" t="str">
            <v>NORW</v>
          </cell>
          <cell r="C151" t="str">
            <v>WHOL</v>
          </cell>
          <cell r="D151" t="str">
            <v>OS2</v>
          </cell>
          <cell r="E151">
            <v>1.25</v>
          </cell>
          <cell r="F151">
            <v>1.25</v>
          </cell>
          <cell r="G151">
            <v>1.25</v>
          </cell>
          <cell r="H151">
            <v>0</v>
          </cell>
          <cell r="I151">
            <v>1.25</v>
          </cell>
          <cell r="J151">
            <v>0</v>
          </cell>
          <cell r="K151">
            <v>1.25</v>
          </cell>
          <cell r="L151">
            <v>1.25</v>
          </cell>
        </row>
        <row r="152">
          <cell r="A152" t="str">
            <v>NORW_HF</v>
          </cell>
          <cell r="B152" t="str">
            <v>NORW</v>
          </cell>
          <cell r="C152" t="str">
            <v>WHOL</v>
          </cell>
          <cell r="D152" t="str">
            <v>HF</v>
          </cell>
          <cell r="E152">
            <v>0.52</v>
          </cell>
          <cell r="F152">
            <v>0.52</v>
          </cell>
          <cell r="G152">
            <v>0.52</v>
          </cell>
          <cell r="H152">
            <v>0</v>
          </cell>
          <cell r="I152">
            <v>0.52</v>
          </cell>
          <cell r="J152">
            <v>0.59</v>
          </cell>
          <cell r="K152">
            <v>0.52</v>
          </cell>
          <cell r="L152">
            <v>0.52</v>
          </cell>
        </row>
        <row r="153">
          <cell r="A153" t="str">
            <v>NORW_MD</v>
          </cell>
          <cell r="B153" t="str">
            <v>NORW</v>
          </cell>
          <cell r="C153" t="str">
            <v>WHOL</v>
          </cell>
          <cell r="D153" t="str">
            <v>MD</v>
          </cell>
          <cell r="E153">
            <v>7.0000000000000007E-2</v>
          </cell>
          <cell r="F153">
            <v>7.0000000000000007E-2</v>
          </cell>
          <cell r="G153">
            <v>7.0000000000000007E-2</v>
          </cell>
          <cell r="H153">
            <v>7.0000000000000007E-2</v>
          </cell>
          <cell r="I153">
            <v>0.08</v>
          </cell>
          <cell r="J153">
            <v>7.0000000000000007E-2</v>
          </cell>
          <cell r="K153">
            <v>7.0000000000000007E-2</v>
          </cell>
          <cell r="L153">
            <v>7.0000000000000007E-2</v>
          </cell>
        </row>
        <row r="154">
          <cell r="A154" t="str">
            <v>NORW_LF</v>
          </cell>
          <cell r="B154" t="str">
            <v>NORW</v>
          </cell>
          <cell r="C154" t="str">
            <v>WHOL</v>
          </cell>
          <cell r="D154" t="str">
            <v>LF</v>
          </cell>
          <cell r="E154">
            <v>0</v>
          </cell>
          <cell r="F154">
            <v>0</v>
          </cell>
          <cell r="G154">
            <v>0</v>
          </cell>
          <cell r="H154">
            <v>0</v>
          </cell>
          <cell r="I154">
            <v>0</v>
          </cell>
          <cell r="J154">
            <v>0</v>
          </cell>
          <cell r="K154">
            <v>0</v>
          </cell>
          <cell r="L154">
            <v>0</v>
          </cell>
        </row>
        <row r="155">
          <cell r="A155" t="str">
            <v>NORW_GAS</v>
          </cell>
          <cell r="B155" t="str">
            <v>NORW</v>
          </cell>
          <cell r="C155" t="str">
            <v>WHOL</v>
          </cell>
          <cell r="D155" t="str">
            <v>GAS</v>
          </cell>
          <cell r="E155">
            <v>0</v>
          </cell>
          <cell r="F155">
            <v>0</v>
          </cell>
          <cell r="G155">
            <v>0</v>
          </cell>
          <cell r="H155">
            <v>0</v>
          </cell>
          <cell r="I155">
            <v>0</v>
          </cell>
          <cell r="J155">
            <v>0</v>
          </cell>
          <cell r="K155">
            <v>0</v>
          </cell>
          <cell r="L155">
            <v>0</v>
          </cell>
        </row>
        <row r="156">
          <cell r="A156" t="str">
            <v>PORT_BC1</v>
          </cell>
          <cell r="B156" t="str">
            <v>PORT</v>
          </cell>
          <cell r="C156" t="str">
            <v>WHOL</v>
          </cell>
          <cell r="D156" t="str">
            <v>BC1</v>
          </cell>
          <cell r="E156">
            <v>1.24</v>
          </cell>
          <cell r="F156">
            <v>1.24</v>
          </cell>
          <cell r="G156">
            <v>1.24</v>
          </cell>
          <cell r="H156">
            <v>0</v>
          </cell>
          <cell r="I156">
            <v>1.24</v>
          </cell>
          <cell r="J156">
            <v>0</v>
          </cell>
          <cell r="K156">
            <v>1.24</v>
          </cell>
          <cell r="L156">
            <v>1.24</v>
          </cell>
        </row>
        <row r="157">
          <cell r="A157" t="str">
            <v>PORT_BC2</v>
          </cell>
          <cell r="B157" t="str">
            <v>PORT</v>
          </cell>
          <cell r="C157" t="str">
            <v>WHOL</v>
          </cell>
          <cell r="D157" t="str">
            <v>BC2</v>
          </cell>
          <cell r="E157">
            <v>1.24</v>
          </cell>
          <cell r="F157">
            <v>1.24</v>
          </cell>
          <cell r="G157">
            <v>1.24</v>
          </cell>
          <cell r="H157">
            <v>0</v>
          </cell>
          <cell r="I157">
            <v>1.24</v>
          </cell>
          <cell r="J157">
            <v>0</v>
          </cell>
          <cell r="K157">
            <v>1.24</v>
          </cell>
          <cell r="L157">
            <v>1.24</v>
          </cell>
        </row>
        <row r="158">
          <cell r="A158" t="str">
            <v>PORT_HC1</v>
          </cell>
          <cell r="B158" t="str">
            <v>PORT</v>
          </cell>
          <cell r="C158" t="str">
            <v>WHOL</v>
          </cell>
          <cell r="D158" t="str">
            <v>HC1</v>
          </cell>
          <cell r="E158">
            <v>0.68</v>
          </cell>
          <cell r="F158">
            <v>0.75</v>
          </cell>
          <cell r="G158">
            <v>0.76</v>
          </cell>
          <cell r="H158">
            <v>0</v>
          </cell>
          <cell r="I158">
            <v>0.76</v>
          </cell>
          <cell r="J158">
            <v>0</v>
          </cell>
          <cell r="K158">
            <v>0.68</v>
          </cell>
          <cell r="L158">
            <v>0.68</v>
          </cell>
        </row>
        <row r="159">
          <cell r="A159" t="str">
            <v>PORT_HC2</v>
          </cell>
          <cell r="B159" t="str">
            <v>PORT</v>
          </cell>
          <cell r="C159" t="str">
            <v>WHOL</v>
          </cell>
          <cell r="D159" t="str">
            <v>HC2</v>
          </cell>
          <cell r="E159">
            <v>0.65</v>
          </cell>
          <cell r="F159">
            <v>0.65</v>
          </cell>
          <cell r="G159">
            <v>0.61</v>
          </cell>
          <cell r="H159">
            <v>0</v>
          </cell>
          <cell r="I159">
            <v>0.61</v>
          </cell>
          <cell r="J159">
            <v>0</v>
          </cell>
          <cell r="K159">
            <v>0.65</v>
          </cell>
          <cell r="L159">
            <v>0.65</v>
          </cell>
        </row>
        <row r="160">
          <cell r="A160" t="str">
            <v>PORT_HC3</v>
          </cell>
          <cell r="B160" t="str">
            <v>PORT</v>
          </cell>
          <cell r="C160" t="str">
            <v>WHOL</v>
          </cell>
          <cell r="D160" t="str">
            <v>HC3</v>
          </cell>
          <cell r="E160">
            <v>0.65</v>
          </cell>
          <cell r="F160">
            <v>0.65</v>
          </cell>
          <cell r="G160">
            <v>0.61</v>
          </cell>
          <cell r="H160">
            <v>0</v>
          </cell>
          <cell r="I160">
            <v>0.61</v>
          </cell>
          <cell r="J160">
            <v>0</v>
          </cell>
          <cell r="K160">
            <v>0.65</v>
          </cell>
          <cell r="L160">
            <v>0.65</v>
          </cell>
        </row>
        <row r="161">
          <cell r="A161" t="str">
            <v>PORT_DC</v>
          </cell>
          <cell r="B161" t="str">
            <v>PORT</v>
          </cell>
          <cell r="C161" t="str">
            <v>WHOL</v>
          </cell>
          <cell r="D161" t="str">
            <v>DC</v>
          </cell>
          <cell r="E161">
            <v>0.52</v>
          </cell>
          <cell r="F161">
            <v>0.52</v>
          </cell>
          <cell r="G161">
            <v>0.49</v>
          </cell>
          <cell r="H161">
            <v>0</v>
          </cell>
          <cell r="I161">
            <v>0.49</v>
          </cell>
          <cell r="J161">
            <v>0</v>
          </cell>
          <cell r="K161">
            <v>0.52</v>
          </cell>
          <cell r="L161">
            <v>0.03</v>
          </cell>
        </row>
        <row r="162">
          <cell r="A162" t="str">
            <v>PORT_OS1</v>
          </cell>
          <cell r="B162" t="str">
            <v>PORT</v>
          </cell>
          <cell r="C162" t="str">
            <v>WHOL</v>
          </cell>
          <cell r="D162" t="str">
            <v>OS1</v>
          </cell>
          <cell r="E162">
            <v>0.04</v>
          </cell>
          <cell r="F162">
            <v>0.04</v>
          </cell>
          <cell r="G162">
            <v>0.04</v>
          </cell>
          <cell r="H162">
            <v>0</v>
          </cell>
          <cell r="I162">
            <v>0.04</v>
          </cell>
          <cell r="J162">
            <v>0</v>
          </cell>
          <cell r="K162">
            <v>0.04</v>
          </cell>
          <cell r="L162">
            <v>0.04</v>
          </cell>
        </row>
        <row r="163">
          <cell r="A163" t="str">
            <v>PORT_OS2</v>
          </cell>
          <cell r="B163" t="str">
            <v>PORT</v>
          </cell>
          <cell r="C163" t="str">
            <v>WHOL</v>
          </cell>
          <cell r="D163" t="str">
            <v>OS2</v>
          </cell>
          <cell r="E163">
            <v>0.13</v>
          </cell>
          <cell r="F163">
            <v>0.13</v>
          </cell>
          <cell r="G163">
            <v>0.13</v>
          </cell>
          <cell r="H163">
            <v>0</v>
          </cell>
          <cell r="I163">
            <v>0.13</v>
          </cell>
          <cell r="J163">
            <v>0</v>
          </cell>
          <cell r="K163">
            <v>0.13</v>
          </cell>
          <cell r="L163">
            <v>0.13</v>
          </cell>
        </row>
        <row r="164">
          <cell r="A164" t="str">
            <v>PORT_HF</v>
          </cell>
          <cell r="B164" t="str">
            <v>PORT</v>
          </cell>
          <cell r="C164" t="str">
            <v>WHOL</v>
          </cell>
          <cell r="D164" t="str">
            <v>HF</v>
          </cell>
          <cell r="E164">
            <v>1.32</v>
          </cell>
          <cell r="F164">
            <v>1.4</v>
          </cell>
          <cell r="G164">
            <v>1.2</v>
          </cell>
          <cell r="H164">
            <v>0</v>
          </cell>
          <cell r="I164">
            <v>1.2</v>
          </cell>
          <cell r="J164">
            <v>1.2</v>
          </cell>
          <cell r="K164">
            <v>1.32</v>
          </cell>
          <cell r="L164">
            <v>1.32</v>
          </cell>
        </row>
        <row r="165">
          <cell r="A165" t="str">
            <v>PORT_MD</v>
          </cell>
          <cell r="B165" t="str">
            <v>PORT</v>
          </cell>
          <cell r="C165" t="str">
            <v>WHOL</v>
          </cell>
          <cell r="D165" t="str">
            <v>MD</v>
          </cell>
          <cell r="E165">
            <v>0.24</v>
          </cell>
          <cell r="F165">
            <v>0.24</v>
          </cell>
          <cell r="G165">
            <v>0.24</v>
          </cell>
          <cell r="H165">
            <v>0.24</v>
          </cell>
          <cell r="I165">
            <v>0.24</v>
          </cell>
          <cell r="J165">
            <v>0.42</v>
          </cell>
          <cell r="K165">
            <v>0.24</v>
          </cell>
          <cell r="L165">
            <v>0.24</v>
          </cell>
        </row>
        <row r="166">
          <cell r="A166" t="str">
            <v>PORT_LF</v>
          </cell>
          <cell r="B166" t="str">
            <v>PORT</v>
          </cell>
          <cell r="C166" t="str">
            <v>WHOL</v>
          </cell>
          <cell r="D166" t="str">
            <v>LF</v>
          </cell>
          <cell r="E166">
            <v>0</v>
          </cell>
          <cell r="F166">
            <v>0</v>
          </cell>
          <cell r="G166">
            <v>0</v>
          </cell>
          <cell r="H166">
            <v>0</v>
          </cell>
          <cell r="I166">
            <v>0</v>
          </cell>
          <cell r="J166">
            <v>0</v>
          </cell>
          <cell r="K166">
            <v>0</v>
          </cell>
          <cell r="L166">
            <v>0</v>
          </cell>
        </row>
        <row r="167">
          <cell r="A167" t="str">
            <v>PORT_GAS</v>
          </cell>
          <cell r="B167" t="str">
            <v>PORT</v>
          </cell>
          <cell r="C167" t="str">
            <v>WHOL</v>
          </cell>
          <cell r="D167" t="str">
            <v>GAS</v>
          </cell>
          <cell r="E167">
            <v>0.17</v>
          </cell>
          <cell r="F167">
            <v>0</v>
          </cell>
          <cell r="G167">
            <v>0</v>
          </cell>
          <cell r="H167">
            <v>0</v>
          </cell>
          <cell r="I167">
            <v>0</v>
          </cell>
          <cell r="J167">
            <v>0</v>
          </cell>
          <cell r="K167">
            <v>0</v>
          </cell>
          <cell r="L167">
            <v>0</v>
          </cell>
        </row>
        <row r="168">
          <cell r="A168" t="str">
            <v>SPAI_BC1</v>
          </cell>
          <cell r="B168" t="str">
            <v>SPAI</v>
          </cell>
          <cell r="C168" t="str">
            <v>WHOL</v>
          </cell>
          <cell r="D168" t="str">
            <v>BC1</v>
          </cell>
          <cell r="E168">
            <v>6.13</v>
          </cell>
          <cell r="F168">
            <v>5.86</v>
          </cell>
          <cell r="G168">
            <v>3.77</v>
          </cell>
          <cell r="H168">
            <v>0</v>
          </cell>
          <cell r="I168">
            <v>3.77</v>
          </cell>
          <cell r="J168">
            <v>0</v>
          </cell>
          <cell r="K168">
            <v>3.77</v>
          </cell>
          <cell r="L168">
            <v>3.77</v>
          </cell>
        </row>
        <row r="169">
          <cell r="A169" t="str">
            <v>SPAI_BC2</v>
          </cell>
          <cell r="B169" t="str">
            <v>SPAI</v>
          </cell>
          <cell r="C169" t="str">
            <v>WHOL</v>
          </cell>
          <cell r="D169" t="str">
            <v>BC2</v>
          </cell>
          <cell r="E169">
            <v>1.61</v>
          </cell>
          <cell r="F169">
            <v>1.61</v>
          </cell>
          <cell r="G169">
            <v>1.61</v>
          </cell>
          <cell r="H169">
            <v>0</v>
          </cell>
          <cell r="I169">
            <v>1.61</v>
          </cell>
          <cell r="J169">
            <v>0</v>
          </cell>
          <cell r="K169">
            <v>1.61</v>
          </cell>
          <cell r="L169">
            <v>1.61</v>
          </cell>
        </row>
        <row r="170">
          <cell r="A170" t="str">
            <v>SPAI_HC1</v>
          </cell>
          <cell r="B170" t="str">
            <v>SPAI</v>
          </cell>
          <cell r="C170" t="str">
            <v>WHOL</v>
          </cell>
          <cell r="D170" t="str">
            <v>HC1</v>
          </cell>
          <cell r="E170">
            <v>0.86</v>
          </cell>
          <cell r="F170">
            <v>0.86</v>
          </cell>
          <cell r="G170">
            <v>0.72</v>
          </cell>
          <cell r="H170">
            <v>0</v>
          </cell>
          <cell r="I170">
            <v>0.72</v>
          </cell>
          <cell r="J170">
            <v>0</v>
          </cell>
          <cell r="K170">
            <v>0.84</v>
          </cell>
          <cell r="L170">
            <v>0.84</v>
          </cell>
        </row>
        <row r="171">
          <cell r="A171" t="str">
            <v>SPAI_HC2</v>
          </cell>
          <cell r="B171" t="str">
            <v>SPAI</v>
          </cell>
          <cell r="C171" t="str">
            <v>WHOL</v>
          </cell>
          <cell r="D171" t="str">
            <v>HC2</v>
          </cell>
          <cell r="E171">
            <v>0.86</v>
          </cell>
          <cell r="F171">
            <v>0.86</v>
          </cell>
          <cell r="G171">
            <v>0.81</v>
          </cell>
          <cell r="H171">
            <v>0</v>
          </cell>
          <cell r="I171">
            <v>0.81</v>
          </cell>
          <cell r="J171">
            <v>0</v>
          </cell>
          <cell r="K171">
            <v>0.86</v>
          </cell>
          <cell r="L171">
            <v>0.86</v>
          </cell>
        </row>
        <row r="172">
          <cell r="A172" t="str">
            <v>SPAI_HC3</v>
          </cell>
          <cell r="B172" t="str">
            <v>SPAI</v>
          </cell>
          <cell r="C172" t="str">
            <v>WHOL</v>
          </cell>
          <cell r="D172" t="str">
            <v>HC3</v>
          </cell>
          <cell r="E172">
            <v>0.86</v>
          </cell>
          <cell r="F172">
            <v>0.86</v>
          </cell>
          <cell r="G172">
            <v>0.81</v>
          </cell>
          <cell r="H172">
            <v>0</v>
          </cell>
          <cell r="I172">
            <v>0.81</v>
          </cell>
          <cell r="J172">
            <v>0</v>
          </cell>
          <cell r="K172">
            <v>0.86</v>
          </cell>
          <cell r="L172">
            <v>0.86</v>
          </cell>
        </row>
        <row r="173">
          <cell r="A173" t="str">
            <v>SPAI_DC</v>
          </cell>
          <cell r="B173" t="str">
            <v>SPAI</v>
          </cell>
          <cell r="C173" t="str">
            <v>WHOL</v>
          </cell>
          <cell r="D173" t="str">
            <v>DC</v>
          </cell>
          <cell r="E173">
            <v>0.55000000000000004</v>
          </cell>
          <cell r="F173">
            <v>0.55000000000000004</v>
          </cell>
          <cell r="G173">
            <v>0.52</v>
          </cell>
          <cell r="H173">
            <v>0</v>
          </cell>
          <cell r="I173">
            <v>0.52</v>
          </cell>
          <cell r="J173">
            <v>0</v>
          </cell>
          <cell r="K173">
            <v>0.55000000000000004</v>
          </cell>
          <cell r="L173">
            <v>0.03</v>
          </cell>
        </row>
        <row r="174">
          <cell r="A174" t="str">
            <v>SPAI_OS1</v>
          </cell>
          <cell r="B174" t="str">
            <v>SPAI</v>
          </cell>
          <cell r="C174" t="str">
            <v>WHOL</v>
          </cell>
          <cell r="D174" t="str">
            <v>OS1</v>
          </cell>
          <cell r="E174">
            <v>0.04</v>
          </cell>
          <cell r="F174">
            <v>0.04</v>
          </cell>
          <cell r="G174">
            <v>0.04</v>
          </cell>
          <cell r="H174">
            <v>0</v>
          </cell>
          <cell r="I174">
            <v>0.04</v>
          </cell>
          <cell r="J174">
            <v>0</v>
          </cell>
          <cell r="K174">
            <v>0.04</v>
          </cell>
          <cell r="L174">
            <v>0.04</v>
          </cell>
        </row>
        <row r="175">
          <cell r="A175" t="str">
            <v>SPAI_OS2</v>
          </cell>
          <cell r="B175" t="str">
            <v>SPAI</v>
          </cell>
          <cell r="C175" t="str">
            <v>WHOL</v>
          </cell>
          <cell r="D175" t="str">
            <v>OS2</v>
          </cell>
          <cell r="E175">
            <v>0.13</v>
          </cell>
          <cell r="F175">
            <v>0.13</v>
          </cell>
          <cell r="G175">
            <v>0.13</v>
          </cell>
          <cell r="H175">
            <v>0</v>
          </cell>
          <cell r="I175">
            <v>0.13</v>
          </cell>
          <cell r="J175">
            <v>0</v>
          </cell>
          <cell r="K175">
            <v>0.13</v>
          </cell>
          <cell r="L175">
            <v>0.13</v>
          </cell>
        </row>
        <row r="176">
          <cell r="A176" t="str">
            <v>SPAI_HF</v>
          </cell>
          <cell r="B176" t="str">
            <v>SPAI</v>
          </cell>
          <cell r="C176" t="str">
            <v>WHOL</v>
          </cell>
          <cell r="D176" t="str">
            <v>HF</v>
          </cell>
          <cell r="E176">
            <v>1.45</v>
          </cell>
          <cell r="F176">
            <v>1.75</v>
          </cell>
          <cell r="G176">
            <v>1.69</v>
          </cell>
          <cell r="H176">
            <v>0</v>
          </cell>
          <cell r="I176">
            <v>1.69</v>
          </cell>
          <cell r="J176">
            <v>1.69</v>
          </cell>
          <cell r="K176">
            <v>1.2</v>
          </cell>
          <cell r="L176">
            <v>1.2</v>
          </cell>
        </row>
        <row r="177">
          <cell r="A177" t="str">
            <v>SPAI_MD</v>
          </cell>
          <cell r="B177" t="str">
            <v>SPAI</v>
          </cell>
          <cell r="C177" t="str">
            <v>WHOL</v>
          </cell>
          <cell r="D177" t="str">
            <v>MD</v>
          </cell>
          <cell r="E177">
            <v>0.24</v>
          </cell>
          <cell r="F177">
            <v>0.24</v>
          </cell>
          <cell r="G177">
            <v>0.24</v>
          </cell>
          <cell r="H177">
            <v>0.24</v>
          </cell>
          <cell r="I177">
            <v>0.24</v>
          </cell>
          <cell r="J177">
            <v>0.24</v>
          </cell>
          <cell r="K177">
            <v>0.24</v>
          </cell>
          <cell r="L177">
            <v>0.24</v>
          </cell>
        </row>
        <row r="178">
          <cell r="A178" t="str">
            <v>SPAI_LF</v>
          </cell>
          <cell r="B178" t="str">
            <v>SPAI</v>
          </cell>
          <cell r="C178" t="str">
            <v>WHOL</v>
          </cell>
          <cell r="D178" t="str">
            <v>LF</v>
          </cell>
          <cell r="E178">
            <v>0</v>
          </cell>
          <cell r="F178">
            <v>0</v>
          </cell>
          <cell r="G178">
            <v>0</v>
          </cell>
          <cell r="H178">
            <v>0</v>
          </cell>
          <cell r="I178">
            <v>0</v>
          </cell>
          <cell r="J178">
            <v>0</v>
          </cell>
          <cell r="K178">
            <v>0</v>
          </cell>
          <cell r="L178">
            <v>0</v>
          </cell>
        </row>
        <row r="179">
          <cell r="A179" t="str">
            <v>SPAI_GAS</v>
          </cell>
          <cell r="B179" t="str">
            <v>SPAI</v>
          </cell>
          <cell r="C179" t="str">
            <v>WHOL</v>
          </cell>
          <cell r="D179" t="str">
            <v>GAS</v>
          </cell>
          <cell r="E179">
            <v>0</v>
          </cell>
          <cell r="F179">
            <v>0</v>
          </cell>
          <cell r="G179">
            <v>0</v>
          </cell>
          <cell r="H179">
            <v>0</v>
          </cell>
          <cell r="I179">
            <v>0</v>
          </cell>
          <cell r="J179">
            <v>0</v>
          </cell>
          <cell r="K179">
            <v>0</v>
          </cell>
          <cell r="L179">
            <v>0</v>
          </cell>
        </row>
        <row r="180">
          <cell r="A180" t="str">
            <v>SWED_BC1</v>
          </cell>
          <cell r="B180" t="str">
            <v>SWED</v>
          </cell>
          <cell r="C180" t="str">
            <v>WHOL</v>
          </cell>
          <cell r="D180" t="str">
            <v>BC1</v>
          </cell>
          <cell r="E180">
            <v>0.37</v>
          </cell>
          <cell r="F180">
            <v>0.37</v>
          </cell>
          <cell r="G180">
            <v>0.37</v>
          </cell>
          <cell r="H180">
            <v>0</v>
          </cell>
          <cell r="I180">
            <v>0.37</v>
          </cell>
          <cell r="J180">
            <v>0</v>
          </cell>
          <cell r="K180">
            <v>0.37</v>
          </cell>
          <cell r="L180">
            <v>0.37</v>
          </cell>
        </row>
        <row r="181">
          <cell r="A181" t="str">
            <v>SWED_BC2</v>
          </cell>
          <cell r="B181" t="str">
            <v>SWED</v>
          </cell>
          <cell r="C181" t="str">
            <v>WHOL</v>
          </cell>
          <cell r="D181" t="str">
            <v>BC2</v>
          </cell>
          <cell r="E181">
            <v>1.24</v>
          </cell>
          <cell r="F181">
            <v>1.24</v>
          </cell>
          <cell r="G181">
            <v>1.24</v>
          </cell>
          <cell r="H181">
            <v>0</v>
          </cell>
          <cell r="I181">
            <v>1.24</v>
          </cell>
          <cell r="J181">
            <v>0</v>
          </cell>
          <cell r="K181">
            <v>1.24</v>
          </cell>
          <cell r="L181">
            <v>1.24</v>
          </cell>
        </row>
        <row r="182">
          <cell r="A182" t="str">
            <v>SWED_HC1</v>
          </cell>
          <cell r="B182" t="str">
            <v>SWED</v>
          </cell>
          <cell r="C182" t="str">
            <v>WHOL</v>
          </cell>
          <cell r="D182" t="str">
            <v>HC1</v>
          </cell>
          <cell r="E182">
            <v>0.57999999999999996</v>
          </cell>
          <cell r="F182">
            <v>0.57999999999999996</v>
          </cell>
          <cell r="G182">
            <v>0.65</v>
          </cell>
          <cell r="H182">
            <v>0</v>
          </cell>
          <cell r="I182">
            <v>0.65</v>
          </cell>
          <cell r="J182">
            <v>0</v>
          </cell>
          <cell r="K182">
            <v>0.57999999999999996</v>
          </cell>
          <cell r="L182">
            <v>0.57999999999999996</v>
          </cell>
        </row>
        <row r="183">
          <cell r="A183" t="str">
            <v>SWED_HC2</v>
          </cell>
          <cell r="B183" t="str">
            <v>SWED</v>
          </cell>
          <cell r="C183" t="str">
            <v>WHOL</v>
          </cell>
          <cell r="D183" t="str">
            <v>HC2</v>
          </cell>
          <cell r="E183">
            <v>0.65</v>
          </cell>
          <cell r="F183">
            <v>0.65</v>
          </cell>
          <cell r="G183">
            <v>0.61</v>
          </cell>
          <cell r="H183">
            <v>0</v>
          </cell>
          <cell r="I183">
            <v>0.61</v>
          </cell>
          <cell r="J183">
            <v>0</v>
          </cell>
          <cell r="K183">
            <v>0.65</v>
          </cell>
          <cell r="L183">
            <v>0.65</v>
          </cell>
        </row>
        <row r="184">
          <cell r="A184" t="str">
            <v>SWED_HC3</v>
          </cell>
          <cell r="B184" t="str">
            <v>SWED</v>
          </cell>
          <cell r="C184" t="str">
            <v>WHOL</v>
          </cell>
          <cell r="D184" t="str">
            <v>HC3</v>
          </cell>
          <cell r="E184">
            <v>0.65</v>
          </cell>
          <cell r="F184">
            <v>0.65</v>
          </cell>
          <cell r="G184">
            <v>0.61</v>
          </cell>
          <cell r="H184">
            <v>0</v>
          </cell>
          <cell r="I184">
            <v>0.61</v>
          </cell>
          <cell r="J184">
            <v>0</v>
          </cell>
          <cell r="K184">
            <v>0.65</v>
          </cell>
          <cell r="L184">
            <v>0.65</v>
          </cell>
        </row>
        <row r="185">
          <cell r="A185" t="str">
            <v>SWED_DC</v>
          </cell>
          <cell r="B185" t="str">
            <v>SWED</v>
          </cell>
          <cell r="C185" t="str">
            <v>WHOL</v>
          </cell>
          <cell r="D185" t="str">
            <v>DC</v>
          </cell>
          <cell r="E185">
            <v>0.45</v>
          </cell>
          <cell r="F185">
            <v>0.45</v>
          </cell>
          <cell r="G185">
            <v>0.43</v>
          </cell>
          <cell r="H185">
            <v>0</v>
          </cell>
          <cell r="I185">
            <v>0.43</v>
          </cell>
          <cell r="J185">
            <v>0</v>
          </cell>
          <cell r="K185">
            <v>0.45</v>
          </cell>
          <cell r="L185">
            <v>0.02</v>
          </cell>
        </row>
        <row r="186">
          <cell r="A186" t="str">
            <v>SWED_OS1</v>
          </cell>
          <cell r="B186" t="str">
            <v>SWED</v>
          </cell>
          <cell r="C186" t="str">
            <v>WHOL</v>
          </cell>
          <cell r="D186" t="str">
            <v>OS1</v>
          </cell>
          <cell r="E186">
            <v>0.04</v>
          </cell>
          <cell r="F186">
            <v>0.04</v>
          </cell>
          <cell r="G186">
            <v>0.04</v>
          </cell>
          <cell r="H186">
            <v>0</v>
          </cell>
          <cell r="I186">
            <v>0.04</v>
          </cell>
          <cell r="J186">
            <v>0</v>
          </cell>
          <cell r="K186">
            <v>0.04</v>
          </cell>
          <cell r="L186">
            <v>0.04</v>
          </cell>
        </row>
        <row r="187">
          <cell r="A187" t="str">
            <v>SWED_OS2</v>
          </cell>
          <cell r="B187" t="str">
            <v>SWED</v>
          </cell>
          <cell r="C187" t="str">
            <v>WHOL</v>
          </cell>
          <cell r="D187" t="str">
            <v>OS2</v>
          </cell>
          <cell r="E187">
            <v>0.13</v>
          </cell>
          <cell r="F187">
            <v>0.13</v>
          </cell>
          <cell r="G187">
            <v>0.13</v>
          </cell>
          <cell r="H187">
            <v>0</v>
          </cell>
          <cell r="I187">
            <v>0.13</v>
          </cell>
          <cell r="J187">
            <v>0</v>
          </cell>
          <cell r="K187">
            <v>0.13</v>
          </cell>
          <cell r="L187">
            <v>0.13</v>
          </cell>
        </row>
        <row r="188">
          <cell r="A188" t="str">
            <v>SWED_HF</v>
          </cell>
          <cell r="B188" t="str">
            <v>SWED</v>
          </cell>
          <cell r="C188" t="str">
            <v>WHOL</v>
          </cell>
          <cell r="D188" t="str">
            <v>HF</v>
          </cell>
          <cell r="E188">
            <v>1</v>
          </cell>
          <cell r="F188">
            <v>0.8</v>
          </cell>
          <cell r="G188">
            <v>0.48</v>
          </cell>
          <cell r="H188">
            <v>0</v>
          </cell>
          <cell r="I188">
            <v>0.48</v>
          </cell>
          <cell r="J188">
            <v>0.57999999999999996</v>
          </cell>
          <cell r="K188">
            <v>0.97</v>
          </cell>
          <cell r="L188">
            <v>0.97</v>
          </cell>
        </row>
        <row r="189">
          <cell r="A189" t="str">
            <v>SWED_MD</v>
          </cell>
          <cell r="B189" t="str">
            <v>SWED</v>
          </cell>
          <cell r="C189" t="str">
            <v>WHOL</v>
          </cell>
          <cell r="D189" t="str">
            <v>MD</v>
          </cell>
          <cell r="E189">
            <v>0.14000000000000001</v>
          </cell>
          <cell r="F189">
            <v>0.14000000000000001</v>
          </cell>
          <cell r="G189">
            <v>0.14000000000000001</v>
          </cell>
          <cell r="H189">
            <v>0.14000000000000001</v>
          </cell>
          <cell r="I189">
            <v>0.14000000000000001</v>
          </cell>
          <cell r="J189">
            <v>0.28000000000000003</v>
          </cell>
          <cell r="K189">
            <v>0.14000000000000001</v>
          </cell>
          <cell r="L189">
            <v>0.14000000000000001</v>
          </cell>
        </row>
        <row r="190">
          <cell r="A190" t="str">
            <v>SWED_LF</v>
          </cell>
          <cell r="B190" t="str">
            <v>SWED</v>
          </cell>
          <cell r="C190" t="str">
            <v>WHOL</v>
          </cell>
          <cell r="D190" t="str">
            <v>LF</v>
          </cell>
          <cell r="E190">
            <v>0</v>
          </cell>
          <cell r="F190">
            <v>0</v>
          </cell>
          <cell r="G190">
            <v>0</v>
          </cell>
          <cell r="H190">
            <v>0</v>
          </cell>
          <cell r="I190">
            <v>0</v>
          </cell>
          <cell r="J190">
            <v>0</v>
          </cell>
          <cell r="K190">
            <v>0</v>
          </cell>
          <cell r="L190">
            <v>0</v>
          </cell>
        </row>
        <row r="191">
          <cell r="A191" t="str">
            <v>SWED_GAS</v>
          </cell>
          <cell r="B191" t="str">
            <v>SWED</v>
          </cell>
          <cell r="C191" t="str">
            <v>WHOL</v>
          </cell>
          <cell r="D191" t="str">
            <v>GAS</v>
          </cell>
          <cell r="E191">
            <v>0</v>
          </cell>
          <cell r="F191">
            <v>0</v>
          </cell>
          <cell r="G191">
            <v>0</v>
          </cell>
          <cell r="H191">
            <v>0</v>
          </cell>
          <cell r="I191">
            <v>0</v>
          </cell>
          <cell r="J191">
            <v>0</v>
          </cell>
          <cell r="K191">
            <v>0</v>
          </cell>
          <cell r="L191">
            <v>0</v>
          </cell>
        </row>
        <row r="192">
          <cell r="A192" t="str">
            <v>UNKI_BC1</v>
          </cell>
          <cell r="B192" t="str">
            <v>UNKI</v>
          </cell>
          <cell r="C192" t="str">
            <v>WHOL</v>
          </cell>
          <cell r="D192" t="str">
            <v>BC1</v>
          </cell>
          <cell r="E192">
            <v>0.56000000000000005</v>
          </cell>
          <cell r="F192">
            <v>0.56000000000000005</v>
          </cell>
          <cell r="G192">
            <v>0.56000000000000005</v>
          </cell>
          <cell r="H192">
            <v>0</v>
          </cell>
          <cell r="I192">
            <v>0.56000000000000005</v>
          </cell>
          <cell r="J192">
            <v>0</v>
          </cell>
          <cell r="K192">
            <v>0.56000000000000005</v>
          </cell>
          <cell r="L192">
            <v>0.56000000000000005</v>
          </cell>
        </row>
        <row r="193">
          <cell r="A193" t="str">
            <v>UNKI_BC2</v>
          </cell>
          <cell r="B193" t="str">
            <v>UNKI</v>
          </cell>
          <cell r="C193" t="str">
            <v>WHOL</v>
          </cell>
          <cell r="D193" t="str">
            <v>BC2</v>
          </cell>
          <cell r="E193">
            <v>1.24</v>
          </cell>
          <cell r="F193">
            <v>1.24</v>
          </cell>
          <cell r="G193">
            <v>1.24</v>
          </cell>
          <cell r="H193">
            <v>0</v>
          </cell>
          <cell r="I193">
            <v>1.24</v>
          </cell>
          <cell r="J193">
            <v>0</v>
          </cell>
          <cell r="K193">
            <v>1.24</v>
          </cell>
          <cell r="L193">
            <v>1.24</v>
          </cell>
        </row>
        <row r="194">
          <cell r="A194" t="str">
            <v>UNKI_HC1</v>
          </cell>
          <cell r="B194" t="str">
            <v>UNKI</v>
          </cell>
          <cell r="C194" t="str">
            <v>WHOL</v>
          </cell>
          <cell r="D194" t="str">
            <v>HC1</v>
          </cell>
          <cell r="E194">
            <v>0.77</v>
          </cell>
          <cell r="F194">
            <v>1.28</v>
          </cell>
          <cell r="G194">
            <v>0.75</v>
          </cell>
          <cell r="H194">
            <v>0</v>
          </cell>
          <cell r="I194">
            <v>0.99</v>
          </cell>
          <cell r="J194">
            <v>0</v>
          </cell>
          <cell r="K194">
            <v>0.82</v>
          </cell>
          <cell r="L194">
            <v>0.82</v>
          </cell>
        </row>
        <row r="195">
          <cell r="A195" t="str">
            <v>UNKI_HC2</v>
          </cell>
          <cell r="B195" t="str">
            <v>UNKI</v>
          </cell>
          <cell r="C195" t="str">
            <v>WHOL</v>
          </cell>
          <cell r="D195" t="str">
            <v>HC2</v>
          </cell>
          <cell r="E195">
            <v>0.77</v>
          </cell>
          <cell r="F195">
            <v>0.77</v>
          </cell>
          <cell r="G195">
            <v>0.73</v>
          </cell>
          <cell r="H195">
            <v>0</v>
          </cell>
          <cell r="I195">
            <v>0.73</v>
          </cell>
          <cell r="J195">
            <v>0</v>
          </cell>
          <cell r="K195">
            <v>0.77</v>
          </cell>
          <cell r="L195">
            <v>0.77</v>
          </cell>
        </row>
        <row r="196">
          <cell r="A196" t="str">
            <v>UNKI_HC3</v>
          </cell>
          <cell r="B196" t="str">
            <v>UNKI</v>
          </cell>
          <cell r="C196" t="str">
            <v>WHOL</v>
          </cell>
          <cell r="D196" t="str">
            <v>HC3</v>
          </cell>
          <cell r="E196">
            <v>0.77</v>
          </cell>
          <cell r="F196">
            <v>0.77</v>
          </cell>
          <cell r="G196">
            <v>0.73</v>
          </cell>
          <cell r="H196">
            <v>0</v>
          </cell>
          <cell r="I196">
            <v>0.73</v>
          </cell>
          <cell r="J196">
            <v>0</v>
          </cell>
          <cell r="K196">
            <v>0.77</v>
          </cell>
          <cell r="L196">
            <v>0.77</v>
          </cell>
        </row>
        <row r="197">
          <cell r="A197" t="str">
            <v>UNKI_DC</v>
          </cell>
          <cell r="B197" t="str">
            <v>UNKI</v>
          </cell>
          <cell r="C197" t="str">
            <v>WHOL</v>
          </cell>
          <cell r="D197" t="str">
            <v>DC</v>
          </cell>
          <cell r="E197">
            <v>0.71</v>
          </cell>
          <cell r="F197">
            <v>0.57999999999999996</v>
          </cell>
          <cell r="G197">
            <v>0.68</v>
          </cell>
          <cell r="H197">
            <v>0</v>
          </cell>
          <cell r="I197">
            <v>0.55000000000000004</v>
          </cell>
          <cell r="J197">
            <v>0</v>
          </cell>
          <cell r="K197">
            <v>0.71</v>
          </cell>
          <cell r="L197">
            <v>0.04</v>
          </cell>
        </row>
        <row r="198">
          <cell r="A198" t="str">
            <v>UNKI_OS1</v>
          </cell>
          <cell r="B198" t="str">
            <v>UNKI</v>
          </cell>
          <cell r="C198" t="str">
            <v>WHOL</v>
          </cell>
          <cell r="D198" t="str">
            <v>OS1</v>
          </cell>
          <cell r="E198">
            <v>0.04</v>
          </cell>
          <cell r="F198">
            <v>7.0000000000000007E-2</v>
          </cell>
          <cell r="G198">
            <v>0</v>
          </cell>
          <cell r="H198">
            <v>0</v>
          </cell>
          <cell r="I198">
            <v>0.04</v>
          </cell>
          <cell r="J198">
            <v>0</v>
          </cell>
          <cell r="K198">
            <v>0</v>
          </cell>
          <cell r="L198">
            <v>0</v>
          </cell>
        </row>
        <row r="199">
          <cell r="A199" t="str">
            <v>UNKI_OS2</v>
          </cell>
          <cell r="B199" t="str">
            <v>UNKI</v>
          </cell>
          <cell r="C199" t="str">
            <v>WHOL</v>
          </cell>
          <cell r="D199" t="str">
            <v>OS2</v>
          </cell>
          <cell r="E199">
            <v>0.13</v>
          </cell>
          <cell r="F199">
            <v>0.13</v>
          </cell>
          <cell r="G199">
            <v>0.13</v>
          </cell>
          <cell r="H199">
            <v>0</v>
          </cell>
          <cell r="I199">
            <v>0.13</v>
          </cell>
          <cell r="J199">
            <v>0</v>
          </cell>
          <cell r="K199">
            <v>0.13</v>
          </cell>
          <cell r="L199">
            <v>0.13</v>
          </cell>
        </row>
        <row r="200">
          <cell r="A200" t="str">
            <v>UNKI_HF</v>
          </cell>
          <cell r="B200" t="str">
            <v>UNKI</v>
          </cell>
          <cell r="C200" t="str">
            <v>WHOL</v>
          </cell>
          <cell r="D200" t="str">
            <v>HF</v>
          </cell>
          <cell r="E200">
            <v>1.06</v>
          </cell>
          <cell r="F200">
            <v>1.1599999999999999</v>
          </cell>
          <cell r="G200">
            <v>1.06</v>
          </cell>
          <cell r="H200">
            <v>0</v>
          </cell>
          <cell r="I200">
            <v>1.06</v>
          </cell>
          <cell r="J200">
            <v>1.39</v>
          </cell>
          <cell r="K200">
            <v>1.06</v>
          </cell>
          <cell r="L200">
            <v>1.06</v>
          </cell>
        </row>
        <row r="201">
          <cell r="A201" t="str">
            <v>UNKI_MD</v>
          </cell>
          <cell r="B201" t="str">
            <v>UNKI</v>
          </cell>
          <cell r="C201" t="str">
            <v>WHOL</v>
          </cell>
          <cell r="D201" t="str">
            <v>MD</v>
          </cell>
          <cell r="E201">
            <v>0.1</v>
          </cell>
          <cell r="F201">
            <v>0.1</v>
          </cell>
          <cell r="G201">
            <v>0.09</v>
          </cell>
          <cell r="H201">
            <v>0.09</v>
          </cell>
          <cell r="I201">
            <v>0.1</v>
          </cell>
          <cell r="J201">
            <v>0.56000000000000005</v>
          </cell>
          <cell r="K201">
            <v>0.09</v>
          </cell>
          <cell r="L201">
            <v>0.09</v>
          </cell>
        </row>
        <row r="202">
          <cell r="A202" t="str">
            <v>UNKI_LF</v>
          </cell>
          <cell r="B202" t="str">
            <v>UNKI</v>
          </cell>
          <cell r="C202" t="str">
            <v>WHOL</v>
          </cell>
          <cell r="D202" t="str">
            <v>LF</v>
          </cell>
          <cell r="E202">
            <v>0</v>
          </cell>
          <cell r="F202">
            <v>0</v>
          </cell>
          <cell r="G202">
            <v>0</v>
          </cell>
          <cell r="H202">
            <v>0</v>
          </cell>
          <cell r="I202">
            <v>0</v>
          </cell>
          <cell r="J202">
            <v>0</v>
          </cell>
          <cell r="K202">
            <v>0</v>
          </cell>
          <cell r="L202">
            <v>0</v>
          </cell>
        </row>
        <row r="203">
          <cell r="A203" t="str">
            <v>UNKI_GAS</v>
          </cell>
          <cell r="B203" t="str">
            <v>UNKI</v>
          </cell>
          <cell r="C203" t="str">
            <v>WHOL</v>
          </cell>
          <cell r="D203" t="str">
            <v>GAS</v>
          </cell>
          <cell r="E203">
            <v>0</v>
          </cell>
          <cell r="F203">
            <v>0</v>
          </cell>
          <cell r="G203">
            <v>0</v>
          </cell>
          <cell r="H203">
            <v>0</v>
          </cell>
          <cell r="I203">
            <v>0</v>
          </cell>
          <cell r="J203">
            <v>0</v>
          </cell>
          <cell r="K203">
            <v>0</v>
          </cell>
          <cell r="L203">
            <v>0</v>
          </cell>
        </row>
      </sheetData>
      <sheetData sheetId="3" refreshError="1">
        <row r="17">
          <cell r="A17" t="str">
            <v>AUST_CON_COMB</v>
          </cell>
          <cell r="B17" t="str">
            <v>AUST</v>
          </cell>
          <cell r="C17" t="str">
            <v>WHOL</v>
          </cell>
          <cell r="D17" t="str">
            <v>CON_COMB</v>
          </cell>
          <cell r="E17">
            <v>0.2</v>
          </cell>
          <cell r="F17">
            <v>0.2</v>
          </cell>
          <cell r="G17">
            <v>0.23</v>
          </cell>
          <cell r="H17">
            <v>0.23</v>
          </cell>
          <cell r="I17">
            <v>0.23</v>
          </cell>
          <cell r="J17">
            <v>0.14000000000000001</v>
          </cell>
          <cell r="K17">
            <v>0.13</v>
          </cell>
          <cell r="L17">
            <v>0.13</v>
          </cell>
          <cell r="M17">
            <v>0.19</v>
          </cell>
          <cell r="N17">
            <v>0.15</v>
          </cell>
          <cell r="O17">
            <v>0.1</v>
          </cell>
          <cell r="P17">
            <v>0.1</v>
          </cell>
        </row>
        <row r="18">
          <cell r="A18" t="str">
            <v>AUST_PP_EX_WB</v>
          </cell>
          <cell r="B18" t="str">
            <v>AUST</v>
          </cell>
          <cell r="C18" t="str">
            <v>WHOL</v>
          </cell>
          <cell r="D18" t="str">
            <v>PP_EX_WB</v>
          </cell>
          <cell r="E18">
            <v>-1</v>
          </cell>
          <cell r="F18">
            <v>-1</v>
          </cell>
          <cell r="G18">
            <v>0.42</v>
          </cell>
          <cell r="H18">
            <v>0.42</v>
          </cell>
          <cell r="I18">
            <v>0.42</v>
          </cell>
          <cell r="J18">
            <v>-1</v>
          </cell>
          <cell r="K18">
            <v>-1</v>
          </cell>
          <cell r="L18">
            <v>-1</v>
          </cell>
          <cell r="M18">
            <v>-1</v>
          </cell>
          <cell r="N18">
            <v>-1</v>
          </cell>
          <cell r="O18">
            <v>-1</v>
          </cell>
          <cell r="P18">
            <v>-1</v>
          </cell>
        </row>
        <row r="19">
          <cell r="A19" t="str">
            <v>AUST_PP_EX_OTH</v>
          </cell>
          <cell r="B19" t="str">
            <v>AUST</v>
          </cell>
          <cell r="C19" t="str">
            <v>WHOL</v>
          </cell>
          <cell r="D19" t="str">
            <v>PP_EX_OTH</v>
          </cell>
          <cell r="E19">
            <v>0.27</v>
          </cell>
          <cell r="F19">
            <v>0.27</v>
          </cell>
          <cell r="G19">
            <v>0.3</v>
          </cell>
          <cell r="H19">
            <v>0.3</v>
          </cell>
          <cell r="I19">
            <v>0.3</v>
          </cell>
          <cell r="J19">
            <v>0.14000000000000001</v>
          </cell>
          <cell r="K19">
            <v>0.13</v>
          </cell>
          <cell r="L19">
            <v>0.13</v>
          </cell>
          <cell r="M19">
            <v>0.2</v>
          </cell>
          <cell r="N19">
            <v>0.08</v>
          </cell>
          <cell r="O19">
            <v>7.0000000000000007E-2</v>
          </cell>
          <cell r="P19">
            <v>0.15</v>
          </cell>
        </row>
        <row r="20">
          <cell r="A20" t="str">
            <v>AUST_PP_NEW</v>
          </cell>
          <cell r="B20" t="str">
            <v>AUST</v>
          </cell>
          <cell r="C20" t="str">
            <v>WHOL</v>
          </cell>
          <cell r="D20" t="str">
            <v>PP_NEW</v>
          </cell>
          <cell r="E20">
            <v>0.1</v>
          </cell>
          <cell r="F20">
            <v>0.1</v>
          </cell>
          <cell r="G20">
            <v>0.15</v>
          </cell>
          <cell r="H20">
            <v>0.15</v>
          </cell>
          <cell r="I20">
            <v>0.15</v>
          </cell>
          <cell r="J20">
            <v>7.0000000000000007E-2</v>
          </cell>
          <cell r="K20">
            <v>7.0000000000000007E-2</v>
          </cell>
          <cell r="L20">
            <v>7.0000000000000007E-2</v>
          </cell>
          <cell r="M20">
            <v>0.1</v>
          </cell>
          <cell r="N20">
            <v>0.05</v>
          </cell>
          <cell r="O20">
            <v>7.0000000000000007E-2</v>
          </cell>
          <cell r="P20">
            <v>0.05</v>
          </cell>
        </row>
        <row r="21">
          <cell r="A21" t="str">
            <v>AUST_DOM</v>
          </cell>
          <cell r="B21" t="str">
            <v>AUST</v>
          </cell>
          <cell r="C21" t="str">
            <v>WHOL</v>
          </cell>
          <cell r="D21" t="str">
            <v>DOM</v>
          </cell>
          <cell r="E21">
            <v>7.0000000000000007E-2</v>
          </cell>
          <cell r="F21">
            <v>7.0000000000000007E-2</v>
          </cell>
          <cell r="G21">
            <v>0.08</v>
          </cell>
          <cell r="H21">
            <v>0.08</v>
          </cell>
          <cell r="I21">
            <v>0.08</v>
          </cell>
          <cell r="J21">
            <v>0.08</v>
          </cell>
          <cell r="K21">
            <v>0.06</v>
          </cell>
          <cell r="L21">
            <v>0.06</v>
          </cell>
          <cell r="M21">
            <v>0.16</v>
          </cell>
          <cell r="N21">
            <v>0.06</v>
          </cell>
          <cell r="O21">
            <v>0.06</v>
          </cell>
          <cell r="P21">
            <v>0.06</v>
          </cell>
        </row>
        <row r="22">
          <cell r="A22" t="str">
            <v>AUST_TRA_RD_LD2</v>
          </cell>
          <cell r="B22" t="str">
            <v>AUST</v>
          </cell>
          <cell r="C22" t="str">
            <v>WHOL</v>
          </cell>
          <cell r="D22" t="str">
            <v>TRA_RD_LD2</v>
          </cell>
          <cell r="E22">
            <v>-1</v>
          </cell>
          <cell r="F22">
            <v>-1</v>
          </cell>
          <cell r="G22">
            <v>-1</v>
          </cell>
          <cell r="H22">
            <v>-1</v>
          </cell>
          <cell r="I22">
            <v>-1</v>
          </cell>
          <cell r="J22">
            <v>-1</v>
          </cell>
          <cell r="K22">
            <v>-1</v>
          </cell>
          <cell r="L22">
            <v>-1</v>
          </cell>
          <cell r="M22">
            <v>-1</v>
          </cell>
          <cell r="N22">
            <v>-1</v>
          </cell>
          <cell r="O22">
            <v>0.2</v>
          </cell>
          <cell r="P22">
            <v>-1</v>
          </cell>
        </row>
        <row r="23">
          <cell r="A23" t="str">
            <v>AUST_TRA_RD_LD4</v>
          </cell>
          <cell r="B23" t="str">
            <v>AUST</v>
          </cell>
          <cell r="C23" t="str">
            <v>WHOL</v>
          </cell>
          <cell r="D23" t="str">
            <v>TRA_RD_LD4</v>
          </cell>
          <cell r="E23">
            <v>-1</v>
          </cell>
          <cell r="F23">
            <v>-1</v>
          </cell>
          <cell r="G23">
            <v>-1</v>
          </cell>
          <cell r="H23">
            <v>-1</v>
          </cell>
          <cell r="I23">
            <v>-1</v>
          </cell>
          <cell r="J23">
            <v>-1</v>
          </cell>
          <cell r="K23">
            <v>-1</v>
          </cell>
          <cell r="L23">
            <v>-1</v>
          </cell>
          <cell r="M23">
            <v>-1</v>
          </cell>
          <cell r="N23">
            <v>0.35</v>
          </cell>
          <cell r="O23">
            <v>0.76</v>
          </cell>
          <cell r="P23">
            <v>0.65</v>
          </cell>
        </row>
        <row r="24">
          <cell r="A24" t="str">
            <v>AUST_TRA_RD_HD</v>
          </cell>
          <cell r="B24" t="str">
            <v>AUST</v>
          </cell>
          <cell r="C24" t="str">
            <v>WHOL</v>
          </cell>
          <cell r="D24" t="str">
            <v>TRA_RD_HD</v>
          </cell>
          <cell r="E24">
            <v>-1</v>
          </cell>
          <cell r="F24">
            <v>-1</v>
          </cell>
          <cell r="G24">
            <v>-1</v>
          </cell>
          <cell r="H24">
            <v>-1</v>
          </cell>
          <cell r="I24">
            <v>-1</v>
          </cell>
          <cell r="J24">
            <v>-1</v>
          </cell>
          <cell r="K24">
            <v>-1</v>
          </cell>
          <cell r="L24">
            <v>-1</v>
          </cell>
          <cell r="M24">
            <v>-1</v>
          </cell>
          <cell r="N24">
            <v>1.1000000000000001</v>
          </cell>
          <cell r="O24">
            <v>0.8</v>
          </cell>
          <cell r="P24">
            <v>0.8</v>
          </cell>
        </row>
        <row r="25">
          <cell r="A25" t="str">
            <v>AUST_TRA_OT</v>
          </cell>
          <cell r="B25" t="str">
            <v>AUST</v>
          </cell>
          <cell r="C25" t="str">
            <v>WHOL</v>
          </cell>
          <cell r="D25" t="str">
            <v>TRA_OT</v>
          </cell>
          <cell r="E25">
            <v>0.08</v>
          </cell>
          <cell r="F25">
            <v>0.08</v>
          </cell>
          <cell r="G25">
            <v>0.08</v>
          </cell>
          <cell r="H25">
            <v>0.08</v>
          </cell>
          <cell r="I25">
            <v>0.08</v>
          </cell>
          <cell r="J25">
            <v>7.0000000000000007E-2</v>
          </cell>
          <cell r="K25">
            <v>0.05</v>
          </cell>
          <cell r="L25">
            <v>0.05</v>
          </cell>
          <cell r="M25">
            <v>0.16</v>
          </cell>
          <cell r="N25">
            <v>0.9</v>
          </cell>
          <cell r="O25">
            <v>0.8</v>
          </cell>
          <cell r="P25">
            <v>0.05</v>
          </cell>
        </row>
        <row r="26">
          <cell r="A26" t="str">
            <v>AUST_TRA_OT_LD2</v>
          </cell>
          <cell r="B26" t="str">
            <v>AUST</v>
          </cell>
          <cell r="C26" t="str">
            <v>WHOL</v>
          </cell>
          <cell r="D26" t="str">
            <v>TRA_OT_LD2</v>
          </cell>
          <cell r="E26">
            <v>-1</v>
          </cell>
          <cell r="F26">
            <v>-1</v>
          </cell>
          <cell r="G26">
            <v>-1</v>
          </cell>
          <cell r="H26">
            <v>-1</v>
          </cell>
          <cell r="I26">
            <v>-1</v>
          </cell>
          <cell r="J26">
            <v>-1</v>
          </cell>
          <cell r="K26">
            <v>-1</v>
          </cell>
          <cell r="L26">
            <v>-1</v>
          </cell>
          <cell r="M26">
            <v>-1</v>
          </cell>
          <cell r="N26">
            <v>-1</v>
          </cell>
          <cell r="O26">
            <v>0.2</v>
          </cell>
          <cell r="P26">
            <v>-1</v>
          </cell>
        </row>
        <row r="27">
          <cell r="A27" t="str">
            <v>AUST_TRA_OT_LB</v>
          </cell>
          <cell r="B27" t="str">
            <v>AUST</v>
          </cell>
          <cell r="C27" t="str">
            <v>WHOL</v>
          </cell>
          <cell r="D27" t="str">
            <v>TRA_OT_LB</v>
          </cell>
          <cell r="E27">
            <v>0.08</v>
          </cell>
          <cell r="F27">
            <v>0.08</v>
          </cell>
          <cell r="G27">
            <v>0.08</v>
          </cell>
          <cell r="H27">
            <v>0.08</v>
          </cell>
          <cell r="I27">
            <v>0.08</v>
          </cell>
          <cell r="J27">
            <v>7.0000000000000007E-2</v>
          </cell>
          <cell r="K27">
            <v>0.05</v>
          </cell>
          <cell r="L27">
            <v>0.05</v>
          </cell>
          <cell r="M27">
            <v>0.16</v>
          </cell>
          <cell r="N27">
            <v>0.9</v>
          </cell>
          <cell r="O27">
            <v>0.8</v>
          </cell>
          <cell r="P27">
            <v>0.05</v>
          </cell>
        </row>
        <row r="28">
          <cell r="A28" t="str">
            <v>AUST_TRA_OTS_M</v>
          </cell>
          <cell r="B28" t="str">
            <v>AUST</v>
          </cell>
          <cell r="C28" t="str">
            <v>WHOL</v>
          </cell>
          <cell r="D28" t="str">
            <v>TRA_OTS_M</v>
          </cell>
          <cell r="E28">
            <v>-1</v>
          </cell>
          <cell r="F28">
            <v>-1</v>
          </cell>
          <cell r="G28">
            <v>-1</v>
          </cell>
          <cell r="H28">
            <v>-1</v>
          </cell>
          <cell r="I28">
            <v>-1</v>
          </cell>
          <cell r="J28">
            <v>-1</v>
          </cell>
          <cell r="K28">
            <v>-1</v>
          </cell>
          <cell r="L28">
            <v>-1</v>
          </cell>
          <cell r="M28">
            <v>-1</v>
          </cell>
          <cell r="N28">
            <v>1.4</v>
          </cell>
          <cell r="O28">
            <v>-1</v>
          </cell>
          <cell r="P28">
            <v>-1</v>
          </cell>
        </row>
        <row r="29">
          <cell r="A29" t="str">
            <v>AUST_TRA_OTS_L</v>
          </cell>
          <cell r="B29" t="str">
            <v>AUST</v>
          </cell>
          <cell r="C29" t="str">
            <v>WHOL</v>
          </cell>
          <cell r="D29" t="str">
            <v>TRA_OTS_L</v>
          </cell>
          <cell r="E29">
            <v>-1</v>
          </cell>
          <cell r="F29">
            <v>-1</v>
          </cell>
          <cell r="G29">
            <v>-1</v>
          </cell>
          <cell r="H29">
            <v>-1</v>
          </cell>
          <cell r="I29">
            <v>-1</v>
          </cell>
          <cell r="J29">
            <v>-1</v>
          </cell>
          <cell r="K29">
            <v>-1</v>
          </cell>
          <cell r="L29">
            <v>-1</v>
          </cell>
          <cell r="M29">
            <v>1.4</v>
          </cell>
          <cell r="N29">
            <v>1.4</v>
          </cell>
          <cell r="O29">
            <v>-1</v>
          </cell>
          <cell r="P29">
            <v>-1</v>
          </cell>
        </row>
        <row r="30">
          <cell r="A30" t="str">
            <v>AUST_IN_BO</v>
          </cell>
          <cell r="B30" t="str">
            <v>AUST</v>
          </cell>
          <cell r="C30" t="str">
            <v>WHOL</v>
          </cell>
          <cell r="D30" t="str">
            <v>IN_BO</v>
          </cell>
          <cell r="E30">
            <v>0.2</v>
          </cell>
          <cell r="F30">
            <v>0.2</v>
          </cell>
          <cell r="G30">
            <v>0.23</v>
          </cell>
          <cell r="H30">
            <v>0.23</v>
          </cell>
          <cell r="I30">
            <v>0.23</v>
          </cell>
          <cell r="J30">
            <v>0.14000000000000001</v>
          </cell>
          <cell r="K30">
            <v>0.13</v>
          </cell>
          <cell r="L30">
            <v>0.13</v>
          </cell>
          <cell r="M30">
            <v>0.19</v>
          </cell>
          <cell r="N30">
            <v>0.15</v>
          </cell>
          <cell r="O30">
            <v>7.0000000000000007E-2</v>
          </cell>
          <cell r="P30">
            <v>0.1</v>
          </cell>
        </row>
        <row r="31">
          <cell r="A31" t="str">
            <v>AUST_IN_OC</v>
          </cell>
          <cell r="B31" t="str">
            <v>AUST</v>
          </cell>
          <cell r="C31" t="str">
            <v>WHOL</v>
          </cell>
          <cell r="D31" t="str">
            <v>IN_OC</v>
          </cell>
          <cell r="E31">
            <v>0.2</v>
          </cell>
          <cell r="F31">
            <v>0.2</v>
          </cell>
          <cell r="G31">
            <v>0.23</v>
          </cell>
          <cell r="H31">
            <v>0.23</v>
          </cell>
          <cell r="I31">
            <v>0.23</v>
          </cell>
          <cell r="J31">
            <v>0.03</v>
          </cell>
          <cell r="K31">
            <v>0.13</v>
          </cell>
          <cell r="L31">
            <v>0.13</v>
          </cell>
          <cell r="M31">
            <v>0.19</v>
          </cell>
          <cell r="N31">
            <v>0.15</v>
          </cell>
          <cell r="O31">
            <v>7.0000000000000007E-2</v>
          </cell>
          <cell r="P31">
            <v>0.1</v>
          </cell>
        </row>
        <row r="32">
          <cell r="A32" t="str">
            <v>BELG_CON_COMB</v>
          </cell>
          <cell r="B32" t="str">
            <v>BELG</v>
          </cell>
          <cell r="C32" t="str">
            <v>WHOL</v>
          </cell>
          <cell r="D32" t="str">
            <v>CON_COMB</v>
          </cell>
          <cell r="E32">
            <v>0.2</v>
          </cell>
          <cell r="F32">
            <v>0.2</v>
          </cell>
          <cell r="G32">
            <v>0.23</v>
          </cell>
          <cell r="H32">
            <v>0.23</v>
          </cell>
          <cell r="I32">
            <v>0.23</v>
          </cell>
          <cell r="J32">
            <v>0.14000000000000001</v>
          </cell>
          <cell r="K32">
            <v>0.13</v>
          </cell>
          <cell r="L32">
            <v>0.13</v>
          </cell>
          <cell r="M32">
            <v>0.17</v>
          </cell>
          <cell r="N32">
            <v>0.08</v>
          </cell>
          <cell r="O32">
            <v>7.0000000000000007E-2</v>
          </cell>
          <cell r="P32">
            <v>7.0000000000000007E-2</v>
          </cell>
        </row>
        <row r="33">
          <cell r="A33" t="str">
            <v>BELG_PP_EX_WB</v>
          </cell>
          <cell r="B33" t="str">
            <v>BELG</v>
          </cell>
          <cell r="C33" t="str">
            <v>WHOL</v>
          </cell>
          <cell r="D33" t="str">
            <v>PP_EX_WB</v>
          </cell>
          <cell r="E33">
            <v>-1</v>
          </cell>
          <cell r="F33">
            <v>-1</v>
          </cell>
          <cell r="G33">
            <v>0.42</v>
          </cell>
          <cell r="H33">
            <v>0.42</v>
          </cell>
          <cell r="I33">
            <v>0.42</v>
          </cell>
          <cell r="J33">
            <v>-1</v>
          </cell>
          <cell r="K33">
            <v>-1</v>
          </cell>
          <cell r="L33">
            <v>-1</v>
          </cell>
          <cell r="M33">
            <v>-1</v>
          </cell>
          <cell r="N33">
            <v>-1</v>
          </cell>
          <cell r="O33">
            <v>-1</v>
          </cell>
          <cell r="P33">
            <v>-1</v>
          </cell>
        </row>
        <row r="34">
          <cell r="A34" t="str">
            <v>BELG_PP_EX_OTH</v>
          </cell>
          <cell r="B34" t="str">
            <v>BELG</v>
          </cell>
          <cell r="C34" t="str">
            <v>WHOL</v>
          </cell>
          <cell r="D34" t="str">
            <v>PP_EX_OTH</v>
          </cell>
          <cell r="E34">
            <v>0.27</v>
          </cell>
          <cell r="F34">
            <v>0.27</v>
          </cell>
          <cell r="G34">
            <v>0.3</v>
          </cell>
          <cell r="H34">
            <v>0.3</v>
          </cell>
          <cell r="I34">
            <v>0.3</v>
          </cell>
          <cell r="J34">
            <v>0.14000000000000001</v>
          </cell>
          <cell r="K34">
            <v>0.13</v>
          </cell>
          <cell r="L34">
            <v>0.13</v>
          </cell>
          <cell r="M34">
            <v>0.2</v>
          </cell>
          <cell r="N34">
            <v>0.08</v>
          </cell>
          <cell r="O34">
            <v>7.0000000000000007E-2</v>
          </cell>
          <cell r="P34">
            <v>0.15</v>
          </cell>
        </row>
        <row r="35">
          <cell r="A35" t="str">
            <v>BELG_PP_NEW</v>
          </cell>
          <cell r="B35" t="str">
            <v>BELG</v>
          </cell>
          <cell r="C35" t="str">
            <v>WHOL</v>
          </cell>
          <cell r="D35" t="str">
            <v>PP_NEW</v>
          </cell>
          <cell r="E35">
            <v>0.1</v>
          </cell>
          <cell r="F35">
            <v>0.1</v>
          </cell>
          <cell r="G35">
            <v>0.15</v>
          </cell>
          <cell r="H35">
            <v>0.15</v>
          </cell>
          <cell r="I35">
            <v>0.15</v>
          </cell>
          <cell r="J35">
            <v>7.0000000000000007E-2</v>
          </cell>
          <cell r="K35">
            <v>7.0000000000000007E-2</v>
          </cell>
          <cell r="L35">
            <v>7.0000000000000007E-2</v>
          </cell>
          <cell r="M35">
            <v>0.1</v>
          </cell>
          <cell r="N35">
            <v>0.05</v>
          </cell>
          <cell r="O35">
            <v>7.0000000000000007E-2</v>
          </cell>
          <cell r="P35">
            <v>0.05</v>
          </cell>
        </row>
        <row r="36">
          <cell r="A36" t="str">
            <v>BELG_DOM</v>
          </cell>
          <cell r="B36" t="str">
            <v>BELG</v>
          </cell>
          <cell r="C36" t="str">
            <v>WHOL</v>
          </cell>
          <cell r="D36" t="str">
            <v>DOM</v>
          </cell>
          <cell r="E36">
            <v>7.0000000000000007E-2</v>
          </cell>
          <cell r="F36">
            <v>7.0000000000000007E-2</v>
          </cell>
          <cell r="G36">
            <v>0.08</v>
          </cell>
          <cell r="H36">
            <v>0.08</v>
          </cell>
          <cell r="I36">
            <v>0.08</v>
          </cell>
          <cell r="J36">
            <v>7.0000000000000007E-2</v>
          </cell>
          <cell r="K36">
            <v>0.05</v>
          </cell>
          <cell r="L36">
            <v>0.05</v>
          </cell>
          <cell r="M36">
            <v>0.16</v>
          </cell>
          <cell r="N36">
            <v>0.06</v>
          </cell>
          <cell r="O36">
            <v>0.06</v>
          </cell>
          <cell r="P36">
            <v>0.05</v>
          </cell>
        </row>
        <row r="37">
          <cell r="A37" t="str">
            <v>BELG_TRA_RD_LD2</v>
          </cell>
          <cell r="B37" t="str">
            <v>BELG</v>
          </cell>
          <cell r="C37" t="str">
            <v>WHOL</v>
          </cell>
          <cell r="D37" t="str">
            <v>TRA_RD_LD2</v>
          </cell>
          <cell r="E37">
            <v>-1</v>
          </cell>
          <cell r="F37">
            <v>-1</v>
          </cell>
          <cell r="G37">
            <v>-1</v>
          </cell>
          <cell r="H37">
            <v>-1</v>
          </cell>
          <cell r="I37">
            <v>-1</v>
          </cell>
          <cell r="J37">
            <v>-1</v>
          </cell>
          <cell r="K37">
            <v>-1</v>
          </cell>
          <cell r="L37">
            <v>-1</v>
          </cell>
          <cell r="M37">
            <v>-1</v>
          </cell>
          <cell r="N37">
            <v>-1</v>
          </cell>
          <cell r="O37">
            <v>0.2</v>
          </cell>
          <cell r="P37">
            <v>-1</v>
          </cell>
        </row>
        <row r="38">
          <cell r="A38" t="str">
            <v>BELG_TRA_RD_LD4</v>
          </cell>
          <cell r="B38" t="str">
            <v>BELG</v>
          </cell>
          <cell r="C38" t="str">
            <v>WHOL</v>
          </cell>
          <cell r="D38" t="str">
            <v>TRA_RD_LD4</v>
          </cell>
          <cell r="E38">
            <v>-1</v>
          </cell>
          <cell r="F38">
            <v>-1</v>
          </cell>
          <cell r="G38">
            <v>-1</v>
          </cell>
          <cell r="H38">
            <v>-1</v>
          </cell>
          <cell r="I38">
            <v>-1</v>
          </cell>
          <cell r="J38">
            <v>-1</v>
          </cell>
          <cell r="K38">
            <v>-1</v>
          </cell>
          <cell r="L38">
            <v>-1</v>
          </cell>
          <cell r="M38">
            <v>-1</v>
          </cell>
          <cell r="N38">
            <v>0.35</v>
          </cell>
          <cell r="O38">
            <v>0.88</v>
          </cell>
          <cell r="P38">
            <v>0.65</v>
          </cell>
        </row>
        <row r="39">
          <cell r="A39" t="str">
            <v>BELG_TRA_RD_HD</v>
          </cell>
          <cell r="B39" t="str">
            <v>BELG</v>
          </cell>
          <cell r="C39" t="str">
            <v>WHOL</v>
          </cell>
          <cell r="D39" t="str">
            <v>TRA_RD_HD</v>
          </cell>
          <cell r="E39">
            <v>-1</v>
          </cell>
          <cell r="F39">
            <v>-1</v>
          </cell>
          <cell r="G39">
            <v>-1</v>
          </cell>
          <cell r="H39">
            <v>-1</v>
          </cell>
          <cell r="I39">
            <v>-1</v>
          </cell>
          <cell r="J39">
            <v>-1</v>
          </cell>
          <cell r="K39">
            <v>-1</v>
          </cell>
          <cell r="L39">
            <v>-1</v>
          </cell>
          <cell r="M39">
            <v>-1</v>
          </cell>
          <cell r="N39">
            <v>1.05</v>
          </cell>
          <cell r="O39">
            <v>0.86</v>
          </cell>
          <cell r="P39">
            <v>0.65</v>
          </cell>
        </row>
        <row r="40">
          <cell r="A40" t="str">
            <v>BELG_TRA_OT</v>
          </cell>
          <cell r="B40" t="str">
            <v>BELG</v>
          </cell>
          <cell r="C40" t="str">
            <v>WHOL</v>
          </cell>
          <cell r="D40" t="str">
            <v>TRA_OT</v>
          </cell>
          <cell r="E40">
            <v>0.08</v>
          </cell>
          <cell r="F40">
            <v>0.08</v>
          </cell>
          <cell r="G40">
            <v>0.08</v>
          </cell>
          <cell r="H40">
            <v>0.08</v>
          </cell>
          <cell r="I40">
            <v>0.08</v>
          </cell>
          <cell r="J40">
            <v>7.0000000000000007E-2</v>
          </cell>
          <cell r="K40">
            <v>0.05</v>
          </cell>
          <cell r="L40">
            <v>0.05</v>
          </cell>
          <cell r="M40">
            <v>0.16</v>
          </cell>
          <cell r="N40">
            <v>1.05</v>
          </cell>
          <cell r="O40">
            <v>0.86</v>
          </cell>
          <cell r="P40">
            <v>0.05</v>
          </cell>
        </row>
        <row r="41">
          <cell r="A41" t="str">
            <v>BELG_TRA_OT_LD2</v>
          </cell>
          <cell r="B41" t="str">
            <v>BELG</v>
          </cell>
          <cell r="C41" t="str">
            <v>WHOL</v>
          </cell>
          <cell r="D41" t="str">
            <v>TRA_OT_LD2</v>
          </cell>
          <cell r="E41">
            <v>-1</v>
          </cell>
          <cell r="F41">
            <v>-1</v>
          </cell>
          <cell r="G41">
            <v>-1</v>
          </cell>
          <cell r="H41">
            <v>-1</v>
          </cell>
          <cell r="I41">
            <v>-1</v>
          </cell>
          <cell r="J41">
            <v>-1</v>
          </cell>
          <cell r="K41">
            <v>-1</v>
          </cell>
          <cell r="L41">
            <v>-1</v>
          </cell>
          <cell r="M41">
            <v>-1</v>
          </cell>
          <cell r="N41">
            <v>-1</v>
          </cell>
          <cell r="O41">
            <v>0.2</v>
          </cell>
          <cell r="P41">
            <v>-1</v>
          </cell>
        </row>
        <row r="42">
          <cell r="A42" t="str">
            <v>BELG_TRA_OT_LB</v>
          </cell>
          <cell r="B42" t="str">
            <v>BELG</v>
          </cell>
          <cell r="C42" t="str">
            <v>WHOL</v>
          </cell>
          <cell r="D42" t="str">
            <v>TRA_OT_LB</v>
          </cell>
          <cell r="E42">
            <v>0.08</v>
          </cell>
          <cell r="F42">
            <v>0.08</v>
          </cell>
          <cell r="G42">
            <v>0.08</v>
          </cell>
          <cell r="H42">
            <v>0.08</v>
          </cell>
          <cell r="I42">
            <v>0.08</v>
          </cell>
          <cell r="J42">
            <v>7.0000000000000007E-2</v>
          </cell>
          <cell r="K42">
            <v>0.05</v>
          </cell>
          <cell r="L42">
            <v>0.05</v>
          </cell>
          <cell r="M42">
            <v>0.16</v>
          </cell>
          <cell r="N42">
            <v>1.05</v>
          </cell>
          <cell r="O42">
            <v>0.86</v>
          </cell>
          <cell r="P42">
            <v>0.05</v>
          </cell>
        </row>
        <row r="43">
          <cell r="A43" t="str">
            <v>BELG_TRA_OTS_M</v>
          </cell>
          <cell r="B43" t="str">
            <v>BELG</v>
          </cell>
          <cell r="C43" t="str">
            <v>WHOL</v>
          </cell>
          <cell r="D43" t="str">
            <v>TRA_OTS_M</v>
          </cell>
          <cell r="E43">
            <v>-1</v>
          </cell>
          <cell r="F43">
            <v>-1</v>
          </cell>
          <cell r="G43">
            <v>-1</v>
          </cell>
          <cell r="H43">
            <v>-1</v>
          </cell>
          <cell r="I43">
            <v>-1</v>
          </cell>
          <cell r="J43">
            <v>-1</v>
          </cell>
          <cell r="K43">
            <v>-1</v>
          </cell>
          <cell r="L43">
            <v>-1</v>
          </cell>
          <cell r="M43">
            <v>-1</v>
          </cell>
          <cell r="N43">
            <v>1.4</v>
          </cell>
          <cell r="O43">
            <v>-1</v>
          </cell>
          <cell r="P43">
            <v>-1</v>
          </cell>
        </row>
        <row r="44">
          <cell r="A44" t="str">
            <v>BELG_TRA_OTS_L</v>
          </cell>
          <cell r="B44" t="str">
            <v>BELG</v>
          </cell>
          <cell r="C44" t="str">
            <v>WHOL</v>
          </cell>
          <cell r="D44" t="str">
            <v>TRA_OTS_L</v>
          </cell>
          <cell r="E44">
            <v>-1</v>
          </cell>
          <cell r="F44">
            <v>-1</v>
          </cell>
          <cell r="G44">
            <v>-1</v>
          </cell>
          <cell r="H44">
            <v>-1</v>
          </cell>
          <cell r="I44">
            <v>-1</v>
          </cell>
          <cell r="J44">
            <v>-1</v>
          </cell>
          <cell r="K44">
            <v>-1</v>
          </cell>
          <cell r="L44">
            <v>-1</v>
          </cell>
          <cell r="M44">
            <v>1.4</v>
          </cell>
          <cell r="N44">
            <v>1.4</v>
          </cell>
          <cell r="O44">
            <v>-1</v>
          </cell>
          <cell r="P44">
            <v>-1</v>
          </cell>
        </row>
        <row r="45">
          <cell r="A45" t="str">
            <v>BELG_IN_BO</v>
          </cell>
          <cell r="B45" t="str">
            <v>BELG</v>
          </cell>
          <cell r="C45" t="str">
            <v>WHOL</v>
          </cell>
          <cell r="D45" t="str">
            <v>IN_BO</v>
          </cell>
          <cell r="E45">
            <v>0.2</v>
          </cell>
          <cell r="F45">
            <v>0.2</v>
          </cell>
          <cell r="G45">
            <v>0.23</v>
          </cell>
          <cell r="H45">
            <v>0.23</v>
          </cell>
          <cell r="I45">
            <v>0.23</v>
          </cell>
          <cell r="J45">
            <v>0.14000000000000001</v>
          </cell>
          <cell r="K45">
            <v>0.13</v>
          </cell>
          <cell r="L45">
            <v>0.13</v>
          </cell>
          <cell r="M45">
            <v>0.17</v>
          </cell>
          <cell r="N45">
            <v>0.08</v>
          </cell>
          <cell r="O45">
            <v>7.0000000000000007E-2</v>
          </cell>
          <cell r="P45">
            <v>7.0000000000000007E-2</v>
          </cell>
        </row>
        <row r="46">
          <cell r="A46" t="str">
            <v>BELG_IN_OC</v>
          </cell>
          <cell r="B46" t="str">
            <v>BELG</v>
          </cell>
          <cell r="C46" t="str">
            <v>WHOL</v>
          </cell>
          <cell r="D46" t="str">
            <v>IN_OC</v>
          </cell>
          <cell r="E46">
            <v>0.2</v>
          </cell>
          <cell r="F46">
            <v>0.2</v>
          </cell>
          <cell r="G46">
            <v>0.23</v>
          </cell>
          <cell r="H46">
            <v>0.23</v>
          </cell>
          <cell r="I46">
            <v>0.23</v>
          </cell>
          <cell r="J46">
            <v>0.03</v>
          </cell>
          <cell r="K46">
            <v>0.13</v>
          </cell>
          <cell r="L46">
            <v>0.13</v>
          </cell>
          <cell r="M46">
            <v>0.17</v>
          </cell>
          <cell r="N46">
            <v>0.08</v>
          </cell>
          <cell r="O46">
            <v>7.0000000000000007E-2</v>
          </cell>
          <cell r="P46">
            <v>7.0000000000000007E-2</v>
          </cell>
        </row>
        <row r="47">
          <cell r="A47" t="str">
            <v>DENM_CON_COMB</v>
          </cell>
          <cell r="B47" t="str">
            <v>DENM</v>
          </cell>
          <cell r="C47" t="str">
            <v>WHOL</v>
          </cell>
          <cell r="D47" t="str">
            <v>CON_COMB</v>
          </cell>
          <cell r="E47">
            <v>0.2</v>
          </cell>
          <cell r="F47">
            <v>0.2</v>
          </cell>
          <cell r="G47">
            <v>0.23</v>
          </cell>
          <cell r="H47">
            <v>0.23</v>
          </cell>
          <cell r="I47">
            <v>0.23</v>
          </cell>
          <cell r="J47">
            <v>0.14000000000000001</v>
          </cell>
          <cell r="K47">
            <v>0.13</v>
          </cell>
          <cell r="L47">
            <v>0.13</v>
          </cell>
          <cell r="M47">
            <v>0.17</v>
          </cell>
          <cell r="N47">
            <v>0.08</v>
          </cell>
          <cell r="O47">
            <v>7.0000000000000007E-2</v>
          </cell>
          <cell r="P47">
            <v>7.0000000000000007E-2</v>
          </cell>
        </row>
        <row r="48">
          <cell r="A48" t="str">
            <v>DENM_PP_EX_WB</v>
          </cell>
          <cell r="B48" t="str">
            <v>DENM</v>
          </cell>
          <cell r="C48" t="str">
            <v>WHOL</v>
          </cell>
          <cell r="D48" t="str">
            <v>PP_EX_WB</v>
          </cell>
          <cell r="E48">
            <v>-1</v>
          </cell>
          <cell r="F48">
            <v>-1</v>
          </cell>
          <cell r="G48">
            <v>0.42</v>
          </cell>
          <cell r="H48">
            <v>0.42</v>
          </cell>
          <cell r="I48">
            <v>0.42</v>
          </cell>
          <cell r="J48">
            <v>-1</v>
          </cell>
          <cell r="K48">
            <v>-1</v>
          </cell>
          <cell r="L48">
            <v>-1</v>
          </cell>
          <cell r="M48">
            <v>-1</v>
          </cell>
          <cell r="N48">
            <v>-1</v>
          </cell>
          <cell r="O48">
            <v>-1</v>
          </cell>
          <cell r="P48">
            <v>-1</v>
          </cell>
        </row>
        <row r="49">
          <cell r="A49" t="str">
            <v>DENM_PP_EX_OTH</v>
          </cell>
          <cell r="B49" t="str">
            <v>DENM</v>
          </cell>
          <cell r="C49" t="str">
            <v>WHOL</v>
          </cell>
          <cell r="D49" t="str">
            <v>PP_EX_OTH</v>
          </cell>
          <cell r="E49">
            <v>0.27</v>
          </cell>
          <cell r="F49">
            <v>0.27</v>
          </cell>
          <cell r="G49">
            <v>0.34</v>
          </cell>
          <cell r="H49">
            <v>0.34</v>
          </cell>
          <cell r="I49">
            <v>0.34</v>
          </cell>
          <cell r="J49">
            <v>0.14000000000000001</v>
          </cell>
          <cell r="K49">
            <v>0.13</v>
          </cell>
          <cell r="L49">
            <v>0.15</v>
          </cell>
          <cell r="M49">
            <v>0.2</v>
          </cell>
          <cell r="N49">
            <v>0.08</v>
          </cell>
          <cell r="O49">
            <v>7.0000000000000007E-2</v>
          </cell>
          <cell r="P49">
            <v>0.19</v>
          </cell>
        </row>
        <row r="50">
          <cell r="A50" t="str">
            <v>DENM_PP_NEW</v>
          </cell>
          <cell r="B50" t="str">
            <v>DENM</v>
          </cell>
          <cell r="C50" t="str">
            <v>WHOL</v>
          </cell>
          <cell r="D50" t="str">
            <v>PP_NEW</v>
          </cell>
          <cell r="E50">
            <v>0.1</v>
          </cell>
          <cell r="F50">
            <v>0.1</v>
          </cell>
          <cell r="G50">
            <v>0.15</v>
          </cell>
          <cell r="H50">
            <v>0.15</v>
          </cell>
          <cell r="I50">
            <v>0.15</v>
          </cell>
          <cell r="J50">
            <v>7.0000000000000007E-2</v>
          </cell>
          <cell r="K50">
            <v>0.13</v>
          </cell>
          <cell r="L50">
            <v>0.15</v>
          </cell>
          <cell r="M50">
            <v>0.1</v>
          </cell>
          <cell r="N50">
            <v>0.05</v>
          </cell>
          <cell r="O50">
            <v>7.0000000000000007E-2</v>
          </cell>
          <cell r="P50">
            <v>0.08</v>
          </cell>
        </row>
        <row r="51">
          <cell r="A51" t="str">
            <v>DENM_DOM</v>
          </cell>
          <cell r="B51" t="str">
            <v>DENM</v>
          </cell>
          <cell r="C51" t="str">
            <v>WHOL</v>
          </cell>
          <cell r="D51" t="str">
            <v>DOM</v>
          </cell>
          <cell r="E51">
            <v>7.0000000000000007E-2</v>
          </cell>
          <cell r="F51">
            <v>7.0000000000000007E-2</v>
          </cell>
          <cell r="G51">
            <v>0.08</v>
          </cell>
          <cell r="H51">
            <v>0.08</v>
          </cell>
          <cell r="I51">
            <v>0.08</v>
          </cell>
          <cell r="J51">
            <v>7.0000000000000007E-2</v>
          </cell>
          <cell r="K51">
            <v>0.05</v>
          </cell>
          <cell r="L51">
            <v>0.05</v>
          </cell>
          <cell r="M51">
            <v>0.16</v>
          </cell>
          <cell r="N51">
            <v>0.06</v>
          </cell>
          <cell r="O51">
            <v>0.06</v>
          </cell>
          <cell r="P51">
            <v>0.05</v>
          </cell>
        </row>
        <row r="52">
          <cell r="A52" t="str">
            <v>DENM_TRA_RD_LD2</v>
          </cell>
          <cell r="B52" t="str">
            <v>DENM</v>
          </cell>
          <cell r="C52" t="str">
            <v>WHOL</v>
          </cell>
          <cell r="D52" t="str">
            <v>TRA_RD_LD2</v>
          </cell>
          <cell r="E52">
            <v>-1</v>
          </cell>
          <cell r="F52">
            <v>-1</v>
          </cell>
          <cell r="G52">
            <v>-1</v>
          </cell>
          <cell r="H52">
            <v>-1</v>
          </cell>
          <cell r="I52">
            <v>-1</v>
          </cell>
          <cell r="J52">
            <v>-1</v>
          </cell>
          <cell r="K52">
            <v>-1</v>
          </cell>
          <cell r="L52">
            <v>-1</v>
          </cell>
          <cell r="M52">
            <v>-1</v>
          </cell>
          <cell r="N52">
            <v>-1</v>
          </cell>
          <cell r="O52">
            <v>0.2</v>
          </cell>
          <cell r="P52">
            <v>-1</v>
          </cell>
        </row>
        <row r="53">
          <cell r="A53" t="str">
            <v>DENM_TRA_RD_LD4</v>
          </cell>
          <cell r="B53" t="str">
            <v>DENM</v>
          </cell>
          <cell r="C53" t="str">
            <v>WHOL</v>
          </cell>
          <cell r="D53" t="str">
            <v>TRA_RD_LD4</v>
          </cell>
          <cell r="E53">
            <v>-1</v>
          </cell>
          <cell r="F53">
            <v>-1</v>
          </cell>
          <cell r="G53">
            <v>-1</v>
          </cell>
          <cell r="H53">
            <v>-1</v>
          </cell>
          <cell r="I53">
            <v>-1</v>
          </cell>
          <cell r="J53">
            <v>-1</v>
          </cell>
          <cell r="K53">
            <v>-1</v>
          </cell>
          <cell r="L53">
            <v>-1</v>
          </cell>
          <cell r="M53">
            <v>-1</v>
          </cell>
          <cell r="N53">
            <v>0.35</v>
          </cell>
          <cell r="O53">
            <v>0.9</v>
          </cell>
          <cell r="P53">
            <v>0.65</v>
          </cell>
        </row>
        <row r="54">
          <cell r="A54" t="str">
            <v>DENM_TRA_RD_HD</v>
          </cell>
          <cell r="B54" t="str">
            <v>DENM</v>
          </cell>
          <cell r="C54" t="str">
            <v>WHOL</v>
          </cell>
          <cell r="D54" t="str">
            <v>TRA_RD_HD</v>
          </cell>
          <cell r="E54">
            <v>-1</v>
          </cell>
          <cell r="F54">
            <v>-1</v>
          </cell>
          <cell r="G54">
            <v>-1</v>
          </cell>
          <cell r="H54">
            <v>-1</v>
          </cell>
          <cell r="I54">
            <v>-1</v>
          </cell>
          <cell r="J54">
            <v>-1</v>
          </cell>
          <cell r="K54">
            <v>-1</v>
          </cell>
          <cell r="L54">
            <v>-1</v>
          </cell>
          <cell r="M54">
            <v>-1</v>
          </cell>
          <cell r="N54">
            <v>1.17</v>
          </cell>
          <cell r="O54">
            <v>0.86</v>
          </cell>
          <cell r="P54">
            <v>0.65</v>
          </cell>
        </row>
        <row r="55">
          <cell r="A55" t="str">
            <v>DENM_TRA_OT</v>
          </cell>
          <cell r="B55" t="str">
            <v>DENM</v>
          </cell>
          <cell r="C55" t="str">
            <v>WHOL</v>
          </cell>
          <cell r="D55" t="str">
            <v>TRA_OT</v>
          </cell>
          <cell r="E55">
            <v>0.08</v>
          </cell>
          <cell r="F55">
            <v>0.08</v>
          </cell>
          <cell r="G55">
            <v>0.08</v>
          </cell>
          <cell r="H55">
            <v>0.08</v>
          </cell>
          <cell r="I55">
            <v>0.08</v>
          </cell>
          <cell r="J55">
            <v>7.0000000000000007E-2</v>
          </cell>
          <cell r="K55">
            <v>0.05</v>
          </cell>
          <cell r="L55">
            <v>0.05</v>
          </cell>
          <cell r="M55">
            <v>0.16</v>
          </cell>
          <cell r="N55">
            <v>1.24</v>
          </cell>
          <cell r="O55">
            <v>0.86</v>
          </cell>
          <cell r="P55">
            <v>0.05</v>
          </cell>
        </row>
        <row r="56">
          <cell r="A56" t="str">
            <v>DENM_TRA_OT_LD2</v>
          </cell>
          <cell r="B56" t="str">
            <v>DENM</v>
          </cell>
          <cell r="C56" t="str">
            <v>WHOL</v>
          </cell>
          <cell r="D56" t="str">
            <v>TRA_OT_LD2</v>
          </cell>
          <cell r="E56">
            <v>-1</v>
          </cell>
          <cell r="F56">
            <v>-1</v>
          </cell>
          <cell r="G56">
            <v>-1</v>
          </cell>
          <cell r="H56">
            <v>-1</v>
          </cell>
          <cell r="I56">
            <v>-1</v>
          </cell>
          <cell r="J56">
            <v>-1</v>
          </cell>
          <cell r="K56">
            <v>-1</v>
          </cell>
          <cell r="L56">
            <v>-1</v>
          </cell>
          <cell r="M56">
            <v>-1</v>
          </cell>
          <cell r="N56">
            <v>-1</v>
          </cell>
          <cell r="O56">
            <v>0.2</v>
          </cell>
          <cell r="P56">
            <v>-1</v>
          </cell>
        </row>
        <row r="57">
          <cell r="A57" t="str">
            <v>DENM_TRA_OT_LB</v>
          </cell>
          <cell r="B57" t="str">
            <v>DENM</v>
          </cell>
          <cell r="C57" t="str">
            <v>WHOL</v>
          </cell>
          <cell r="D57" t="str">
            <v>TRA_OT_LB</v>
          </cell>
          <cell r="E57">
            <v>0.08</v>
          </cell>
          <cell r="F57">
            <v>0.08</v>
          </cell>
          <cell r="G57">
            <v>0.08</v>
          </cell>
          <cell r="H57">
            <v>0.08</v>
          </cell>
          <cell r="I57">
            <v>0.08</v>
          </cell>
          <cell r="J57">
            <v>7.0000000000000007E-2</v>
          </cell>
          <cell r="K57">
            <v>0.05</v>
          </cell>
          <cell r="L57">
            <v>0.05</v>
          </cell>
          <cell r="M57">
            <v>0.16</v>
          </cell>
          <cell r="N57">
            <v>1.24</v>
          </cell>
          <cell r="O57">
            <v>0.86</v>
          </cell>
          <cell r="P57">
            <v>0.05</v>
          </cell>
        </row>
        <row r="58">
          <cell r="A58" t="str">
            <v>DENM_TRA_OTS_M</v>
          </cell>
          <cell r="B58" t="str">
            <v>DENM</v>
          </cell>
          <cell r="C58" t="str">
            <v>WHOL</v>
          </cell>
          <cell r="D58" t="str">
            <v>TRA_OTS_M</v>
          </cell>
          <cell r="E58">
            <v>-1</v>
          </cell>
          <cell r="F58">
            <v>-1</v>
          </cell>
          <cell r="G58">
            <v>-1</v>
          </cell>
          <cell r="H58">
            <v>-1</v>
          </cell>
          <cell r="I58">
            <v>-1</v>
          </cell>
          <cell r="J58">
            <v>-1</v>
          </cell>
          <cell r="K58">
            <v>-1</v>
          </cell>
          <cell r="L58">
            <v>-1</v>
          </cell>
          <cell r="M58">
            <v>-1</v>
          </cell>
          <cell r="N58">
            <v>1.4</v>
          </cell>
          <cell r="O58">
            <v>-1</v>
          </cell>
          <cell r="P58">
            <v>-1</v>
          </cell>
        </row>
        <row r="59">
          <cell r="A59" t="str">
            <v>DENM_TRA_OTS_L</v>
          </cell>
          <cell r="B59" t="str">
            <v>DENM</v>
          </cell>
          <cell r="C59" t="str">
            <v>WHOL</v>
          </cell>
          <cell r="D59" t="str">
            <v>TRA_OTS_L</v>
          </cell>
          <cell r="E59">
            <v>-1</v>
          </cell>
          <cell r="F59">
            <v>-1</v>
          </cell>
          <cell r="G59">
            <v>-1</v>
          </cell>
          <cell r="H59">
            <v>-1</v>
          </cell>
          <cell r="I59">
            <v>-1</v>
          </cell>
          <cell r="J59">
            <v>-1</v>
          </cell>
          <cell r="K59">
            <v>-1</v>
          </cell>
          <cell r="L59">
            <v>-1</v>
          </cell>
          <cell r="M59">
            <v>1.4</v>
          </cell>
          <cell r="N59">
            <v>1.4</v>
          </cell>
          <cell r="O59">
            <v>-1</v>
          </cell>
          <cell r="P59">
            <v>-1</v>
          </cell>
        </row>
        <row r="60">
          <cell r="A60" t="str">
            <v>DENM_IN_BO</v>
          </cell>
          <cell r="B60" t="str">
            <v>DENM</v>
          </cell>
          <cell r="C60" t="str">
            <v>WHOL</v>
          </cell>
          <cell r="D60" t="str">
            <v>IN_BO</v>
          </cell>
          <cell r="E60">
            <v>0.2</v>
          </cell>
          <cell r="F60">
            <v>0.2</v>
          </cell>
          <cell r="G60">
            <v>0.23</v>
          </cell>
          <cell r="H60">
            <v>0.23</v>
          </cell>
          <cell r="I60">
            <v>0.23</v>
          </cell>
          <cell r="J60">
            <v>0.14000000000000001</v>
          </cell>
          <cell r="K60">
            <v>0.13</v>
          </cell>
          <cell r="L60">
            <v>0.13</v>
          </cell>
          <cell r="M60">
            <v>0.17</v>
          </cell>
          <cell r="N60">
            <v>0.08</v>
          </cell>
          <cell r="O60">
            <v>7.0000000000000007E-2</v>
          </cell>
          <cell r="P60">
            <v>7.0000000000000007E-2</v>
          </cell>
        </row>
        <row r="61">
          <cell r="A61" t="str">
            <v>DENM_IN_OC</v>
          </cell>
          <cell r="B61" t="str">
            <v>DENM</v>
          </cell>
          <cell r="C61" t="str">
            <v>WHOL</v>
          </cell>
          <cell r="D61" t="str">
            <v>IN_OC</v>
          </cell>
          <cell r="E61">
            <v>0.2</v>
          </cell>
          <cell r="F61">
            <v>0.2</v>
          </cell>
          <cell r="G61">
            <v>0.23</v>
          </cell>
          <cell r="H61">
            <v>0.23</v>
          </cell>
          <cell r="I61">
            <v>0.23</v>
          </cell>
          <cell r="J61">
            <v>0.03</v>
          </cell>
          <cell r="K61">
            <v>0.13</v>
          </cell>
          <cell r="L61">
            <v>0.13</v>
          </cell>
          <cell r="M61">
            <v>0.17</v>
          </cell>
          <cell r="N61">
            <v>0.08</v>
          </cell>
          <cell r="O61">
            <v>7.0000000000000007E-2</v>
          </cell>
          <cell r="P61">
            <v>7.0000000000000007E-2</v>
          </cell>
        </row>
        <row r="62">
          <cell r="A62" t="str">
            <v>FINL_CON_COMB</v>
          </cell>
          <cell r="B62" t="str">
            <v>FINL</v>
          </cell>
          <cell r="C62" t="str">
            <v>WHOL</v>
          </cell>
          <cell r="D62" t="str">
            <v>CON_COMB</v>
          </cell>
          <cell r="E62">
            <v>0.2</v>
          </cell>
          <cell r="F62">
            <v>0.2</v>
          </cell>
          <cell r="G62">
            <v>0.23</v>
          </cell>
          <cell r="H62">
            <v>0.23</v>
          </cell>
          <cell r="I62">
            <v>0.23</v>
          </cell>
          <cell r="J62">
            <v>0.14000000000000001</v>
          </cell>
          <cell r="K62">
            <v>0.13</v>
          </cell>
          <cell r="L62">
            <v>0.13</v>
          </cell>
          <cell r="M62">
            <v>0.17</v>
          </cell>
          <cell r="N62">
            <v>0.08</v>
          </cell>
          <cell r="O62">
            <v>7.0000000000000007E-2</v>
          </cell>
          <cell r="P62">
            <v>7.0000000000000007E-2</v>
          </cell>
        </row>
        <row r="63">
          <cell r="A63" t="str">
            <v>FINL_PP_EX_WB</v>
          </cell>
          <cell r="B63" t="str">
            <v>FINL</v>
          </cell>
          <cell r="C63" t="str">
            <v>WHOL</v>
          </cell>
          <cell r="D63" t="str">
            <v>PP_EX_WB</v>
          </cell>
          <cell r="E63">
            <v>-1</v>
          </cell>
          <cell r="F63">
            <v>-1</v>
          </cell>
          <cell r="G63">
            <v>0.42</v>
          </cell>
          <cell r="H63">
            <v>0.42</v>
          </cell>
          <cell r="I63">
            <v>0.42</v>
          </cell>
          <cell r="J63">
            <v>-1</v>
          </cell>
          <cell r="K63">
            <v>-1</v>
          </cell>
          <cell r="L63">
            <v>-1</v>
          </cell>
          <cell r="M63">
            <v>-1</v>
          </cell>
          <cell r="N63">
            <v>-1</v>
          </cell>
          <cell r="O63">
            <v>-1</v>
          </cell>
          <cell r="P63">
            <v>-1</v>
          </cell>
        </row>
        <row r="64">
          <cell r="A64" t="str">
            <v>FINL_PP_EX_OTH</v>
          </cell>
          <cell r="B64" t="str">
            <v>FINL</v>
          </cell>
          <cell r="C64" t="str">
            <v>WHOL</v>
          </cell>
          <cell r="D64" t="str">
            <v>PP_EX_OTH</v>
          </cell>
          <cell r="E64">
            <v>0.25</v>
          </cell>
          <cell r="F64">
            <v>0.25</v>
          </cell>
          <cell r="G64">
            <v>0.28999999999999998</v>
          </cell>
          <cell r="H64">
            <v>0.28999999999999998</v>
          </cell>
          <cell r="I64">
            <v>0.28999999999999998</v>
          </cell>
          <cell r="J64">
            <v>0.14000000000000001</v>
          </cell>
          <cell r="K64">
            <v>0.13</v>
          </cell>
          <cell r="L64">
            <v>0.13</v>
          </cell>
          <cell r="M64">
            <v>0.2</v>
          </cell>
          <cell r="N64">
            <v>0.08</v>
          </cell>
          <cell r="O64">
            <v>7.0000000000000007E-2</v>
          </cell>
          <cell r="P64">
            <v>0.15</v>
          </cell>
        </row>
        <row r="65">
          <cell r="A65" t="str">
            <v>FINL_PP_NEW</v>
          </cell>
          <cell r="B65" t="str">
            <v>FINL</v>
          </cell>
          <cell r="C65" t="str">
            <v>WHOL</v>
          </cell>
          <cell r="D65" t="str">
            <v>PP_NEW</v>
          </cell>
          <cell r="E65">
            <v>0.1</v>
          </cell>
          <cell r="F65">
            <v>0.1</v>
          </cell>
          <cell r="G65">
            <v>0.15</v>
          </cell>
          <cell r="H65">
            <v>0.15</v>
          </cell>
          <cell r="I65">
            <v>0.15</v>
          </cell>
          <cell r="J65">
            <v>7.0000000000000007E-2</v>
          </cell>
          <cell r="K65">
            <v>7.0000000000000007E-2</v>
          </cell>
          <cell r="L65">
            <v>7.0000000000000007E-2</v>
          </cell>
          <cell r="M65">
            <v>0.1</v>
          </cell>
          <cell r="N65">
            <v>0.05</v>
          </cell>
          <cell r="O65">
            <v>7.0000000000000007E-2</v>
          </cell>
          <cell r="P65">
            <v>0.05</v>
          </cell>
        </row>
        <row r="66">
          <cell r="A66" t="str">
            <v>FINL_DOM</v>
          </cell>
          <cell r="B66" t="str">
            <v>FINL</v>
          </cell>
          <cell r="C66" t="str">
            <v>WHOL</v>
          </cell>
          <cell r="D66" t="str">
            <v>DOM</v>
          </cell>
          <cell r="E66">
            <v>7.0000000000000007E-2</v>
          </cell>
          <cell r="F66">
            <v>7.0000000000000007E-2</v>
          </cell>
          <cell r="G66">
            <v>0.08</v>
          </cell>
          <cell r="H66">
            <v>0.08</v>
          </cell>
          <cell r="I66">
            <v>0.08</v>
          </cell>
          <cell r="J66">
            <v>7.0000000000000007E-2</v>
          </cell>
          <cell r="K66">
            <v>0.05</v>
          </cell>
          <cell r="L66">
            <v>0.05</v>
          </cell>
          <cell r="M66">
            <v>0.16</v>
          </cell>
          <cell r="N66">
            <v>0.06</v>
          </cell>
          <cell r="O66">
            <v>0.06</v>
          </cell>
          <cell r="P66">
            <v>0.05</v>
          </cell>
        </row>
        <row r="67">
          <cell r="A67" t="str">
            <v>FINL_TRA_RD_LD2</v>
          </cell>
          <cell r="B67" t="str">
            <v>FINL</v>
          </cell>
          <cell r="C67" t="str">
            <v>WHOL</v>
          </cell>
          <cell r="D67" t="str">
            <v>TRA_RD_LD2</v>
          </cell>
          <cell r="E67">
            <v>-1</v>
          </cell>
          <cell r="F67">
            <v>-1</v>
          </cell>
          <cell r="G67">
            <v>-1</v>
          </cell>
          <cell r="H67">
            <v>-1</v>
          </cell>
          <cell r="I67">
            <v>-1</v>
          </cell>
          <cell r="J67">
            <v>-1</v>
          </cell>
          <cell r="K67">
            <v>-1</v>
          </cell>
          <cell r="L67">
            <v>-1</v>
          </cell>
          <cell r="M67">
            <v>-1</v>
          </cell>
          <cell r="N67">
            <v>-1</v>
          </cell>
          <cell r="O67">
            <v>0.2</v>
          </cell>
          <cell r="P67">
            <v>-1</v>
          </cell>
        </row>
        <row r="68">
          <cell r="A68" t="str">
            <v>FINL_TRA_RD_LD4</v>
          </cell>
          <cell r="B68" t="str">
            <v>FINL</v>
          </cell>
          <cell r="C68" t="str">
            <v>WHOL</v>
          </cell>
          <cell r="D68" t="str">
            <v>TRA_RD_LD4</v>
          </cell>
          <cell r="E68">
            <v>-1</v>
          </cell>
          <cell r="F68">
            <v>-1</v>
          </cell>
          <cell r="G68">
            <v>-1</v>
          </cell>
          <cell r="H68">
            <v>-1</v>
          </cell>
          <cell r="I68">
            <v>-1</v>
          </cell>
          <cell r="J68">
            <v>-1</v>
          </cell>
          <cell r="K68">
            <v>-1</v>
          </cell>
          <cell r="L68">
            <v>-1</v>
          </cell>
          <cell r="M68">
            <v>-1</v>
          </cell>
          <cell r="N68">
            <v>0.35</v>
          </cell>
          <cell r="O68">
            <v>0.9</v>
          </cell>
          <cell r="P68">
            <v>0.65</v>
          </cell>
        </row>
        <row r="69">
          <cell r="A69" t="str">
            <v>FINL_TRA_RD_HD</v>
          </cell>
          <cell r="B69" t="str">
            <v>FINL</v>
          </cell>
          <cell r="C69" t="str">
            <v>WHOL</v>
          </cell>
          <cell r="D69" t="str">
            <v>TRA_RD_HD</v>
          </cell>
          <cell r="E69">
            <v>-1</v>
          </cell>
          <cell r="F69">
            <v>-1</v>
          </cell>
          <cell r="G69">
            <v>-1</v>
          </cell>
          <cell r="H69">
            <v>-1</v>
          </cell>
          <cell r="I69">
            <v>-1</v>
          </cell>
          <cell r="J69">
            <v>-1</v>
          </cell>
          <cell r="K69">
            <v>-1</v>
          </cell>
          <cell r="L69">
            <v>-1</v>
          </cell>
          <cell r="M69">
            <v>-1</v>
          </cell>
          <cell r="N69">
            <v>1.03</v>
          </cell>
          <cell r="O69">
            <v>0.86</v>
          </cell>
          <cell r="P69">
            <v>0.65</v>
          </cell>
        </row>
        <row r="70">
          <cell r="A70" t="str">
            <v>FINL_TRA_OT</v>
          </cell>
          <cell r="B70" t="str">
            <v>FINL</v>
          </cell>
          <cell r="C70" t="str">
            <v>WHOL</v>
          </cell>
          <cell r="D70" t="str">
            <v>TRA_OT</v>
          </cell>
          <cell r="E70">
            <v>0.08</v>
          </cell>
          <cell r="F70">
            <v>0.08</v>
          </cell>
          <cell r="G70">
            <v>0.08</v>
          </cell>
          <cell r="H70">
            <v>0.08</v>
          </cell>
          <cell r="I70">
            <v>0.08</v>
          </cell>
          <cell r="J70">
            <v>7.0000000000000007E-2</v>
          </cell>
          <cell r="K70">
            <v>0.05</v>
          </cell>
          <cell r="L70">
            <v>0.05</v>
          </cell>
          <cell r="M70">
            <v>0.16</v>
          </cell>
          <cell r="N70">
            <v>1.4</v>
          </cell>
          <cell r="O70">
            <v>0.86</v>
          </cell>
          <cell r="P70">
            <v>0.05</v>
          </cell>
        </row>
        <row r="71">
          <cell r="A71" t="str">
            <v>FINL_TRA_OT_LD2</v>
          </cell>
          <cell r="B71" t="str">
            <v>FINL</v>
          </cell>
          <cell r="C71" t="str">
            <v>WHOL</v>
          </cell>
          <cell r="D71" t="str">
            <v>TRA_OT_LD2</v>
          </cell>
          <cell r="E71">
            <v>-1</v>
          </cell>
          <cell r="F71">
            <v>-1</v>
          </cell>
          <cell r="G71">
            <v>-1</v>
          </cell>
          <cell r="H71">
            <v>-1</v>
          </cell>
          <cell r="I71">
            <v>-1</v>
          </cell>
          <cell r="J71">
            <v>-1</v>
          </cell>
          <cell r="K71">
            <v>-1</v>
          </cell>
          <cell r="L71">
            <v>-1</v>
          </cell>
          <cell r="M71">
            <v>-1</v>
          </cell>
          <cell r="N71">
            <v>-1</v>
          </cell>
          <cell r="O71">
            <v>0.2</v>
          </cell>
          <cell r="P71">
            <v>-1</v>
          </cell>
        </row>
        <row r="72">
          <cell r="A72" t="str">
            <v>FINL_TRA_OT_LB</v>
          </cell>
          <cell r="B72" t="str">
            <v>FINL</v>
          </cell>
          <cell r="C72" t="str">
            <v>WHOL</v>
          </cell>
          <cell r="D72" t="str">
            <v>TRA_OT_LB</v>
          </cell>
          <cell r="E72">
            <v>0.08</v>
          </cell>
          <cell r="F72">
            <v>0.08</v>
          </cell>
          <cell r="G72">
            <v>0.08</v>
          </cell>
          <cell r="H72">
            <v>0.08</v>
          </cell>
          <cell r="I72">
            <v>0.08</v>
          </cell>
          <cell r="J72">
            <v>7.0000000000000007E-2</v>
          </cell>
          <cell r="K72">
            <v>0.05</v>
          </cell>
          <cell r="L72">
            <v>0.05</v>
          </cell>
          <cell r="M72">
            <v>0.16</v>
          </cell>
          <cell r="N72">
            <v>1.4</v>
          </cell>
          <cell r="O72">
            <v>0.86</v>
          </cell>
          <cell r="P72">
            <v>0.05</v>
          </cell>
        </row>
        <row r="73">
          <cell r="A73" t="str">
            <v>FINL_TRA_OTS_M</v>
          </cell>
          <cell r="B73" t="str">
            <v>FINL</v>
          </cell>
          <cell r="C73" t="str">
            <v>WHOL</v>
          </cell>
          <cell r="D73" t="str">
            <v>TRA_OTS_M</v>
          </cell>
          <cell r="E73">
            <v>-1</v>
          </cell>
          <cell r="F73">
            <v>-1</v>
          </cell>
          <cell r="G73">
            <v>-1</v>
          </cell>
          <cell r="H73">
            <v>-1</v>
          </cell>
          <cell r="I73">
            <v>-1</v>
          </cell>
          <cell r="J73">
            <v>-1</v>
          </cell>
          <cell r="K73">
            <v>-1</v>
          </cell>
          <cell r="L73">
            <v>-1</v>
          </cell>
          <cell r="M73">
            <v>-1</v>
          </cell>
          <cell r="N73">
            <v>1.4</v>
          </cell>
          <cell r="O73">
            <v>-1</v>
          </cell>
          <cell r="P73">
            <v>-1</v>
          </cell>
        </row>
        <row r="74">
          <cell r="A74" t="str">
            <v>FINL_TRA_OTS_L</v>
          </cell>
          <cell r="B74" t="str">
            <v>FINL</v>
          </cell>
          <cell r="C74" t="str">
            <v>WHOL</v>
          </cell>
          <cell r="D74" t="str">
            <v>TRA_OTS_L</v>
          </cell>
          <cell r="E74">
            <v>-1</v>
          </cell>
          <cell r="F74">
            <v>-1</v>
          </cell>
          <cell r="G74">
            <v>-1</v>
          </cell>
          <cell r="H74">
            <v>-1</v>
          </cell>
          <cell r="I74">
            <v>-1</v>
          </cell>
          <cell r="J74">
            <v>-1</v>
          </cell>
          <cell r="K74">
            <v>-1</v>
          </cell>
          <cell r="L74">
            <v>-1</v>
          </cell>
          <cell r="M74">
            <v>1.4</v>
          </cell>
          <cell r="N74">
            <v>1.4</v>
          </cell>
          <cell r="O74">
            <v>-1</v>
          </cell>
          <cell r="P74">
            <v>-1</v>
          </cell>
        </row>
        <row r="75">
          <cell r="A75" t="str">
            <v>FINL_IN_BO</v>
          </cell>
          <cell r="B75" t="str">
            <v>FINL</v>
          </cell>
          <cell r="C75" t="str">
            <v>WHOL</v>
          </cell>
          <cell r="D75" t="str">
            <v>IN_BO</v>
          </cell>
          <cell r="E75">
            <v>0.19</v>
          </cell>
          <cell r="F75">
            <v>0.19</v>
          </cell>
          <cell r="G75">
            <v>0.22</v>
          </cell>
          <cell r="H75">
            <v>0.22</v>
          </cell>
          <cell r="I75">
            <v>0.22</v>
          </cell>
          <cell r="J75">
            <v>0.14000000000000001</v>
          </cell>
          <cell r="K75">
            <v>0.13</v>
          </cell>
          <cell r="L75">
            <v>0.13</v>
          </cell>
          <cell r="M75">
            <v>0.17</v>
          </cell>
          <cell r="N75">
            <v>0.08</v>
          </cell>
          <cell r="O75">
            <v>7.0000000000000007E-2</v>
          </cell>
          <cell r="P75">
            <v>7.0000000000000007E-2</v>
          </cell>
        </row>
        <row r="76">
          <cell r="A76" t="str">
            <v>FINL_IN_OC</v>
          </cell>
          <cell r="B76" t="str">
            <v>FINL</v>
          </cell>
          <cell r="C76" t="str">
            <v>WHOL</v>
          </cell>
          <cell r="D76" t="str">
            <v>IN_OC</v>
          </cell>
          <cell r="E76">
            <v>0.19</v>
          </cell>
          <cell r="F76">
            <v>0.19</v>
          </cell>
          <cell r="G76">
            <v>0.22</v>
          </cell>
          <cell r="H76">
            <v>0.22</v>
          </cell>
          <cell r="I76">
            <v>0.22</v>
          </cell>
          <cell r="J76">
            <v>0.03</v>
          </cell>
          <cell r="K76">
            <v>0.13</v>
          </cell>
          <cell r="L76">
            <v>0.13</v>
          </cell>
          <cell r="M76">
            <v>0.17</v>
          </cell>
          <cell r="N76">
            <v>0.08</v>
          </cell>
          <cell r="O76">
            <v>7.0000000000000007E-2</v>
          </cell>
          <cell r="P76">
            <v>7.0000000000000007E-2</v>
          </cell>
        </row>
        <row r="77">
          <cell r="A77" t="str">
            <v>FRAN_CON_COMB</v>
          </cell>
          <cell r="B77" t="str">
            <v>FRAN</v>
          </cell>
          <cell r="C77" t="str">
            <v>WHOL</v>
          </cell>
          <cell r="D77" t="str">
            <v>CON_COMB</v>
          </cell>
          <cell r="E77">
            <v>0.2</v>
          </cell>
          <cell r="F77">
            <v>0.2</v>
          </cell>
          <cell r="G77">
            <v>0.23</v>
          </cell>
          <cell r="H77">
            <v>0.23</v>
          </cell>
          <cell r="I77">
            <v>0.23</v>
          </cell>
          <cell r="J77">
            <v>0.14000000000000001</v>
          </cell>
          <cell r="K77">
            <v>0.13</v>
          </cell>
          <cell r="L77">
            <v>0.13</v>
          </cell>
          <cell r="M77">
            <v>0.17</v>
          </cell>
          <cell r="N77">
            <v>0.08</v>
          </cell>
          <cell r="O77">
            <v>7.0000000000000007E-2</v>
          </cell>
          <cell r="P77">
            <v>7.0000000000000007E-2</v>
          </cell>
        </row>
        <row r="78">
          <cell r="A78" t="str">
            <v>FRAN_PP_EX_WB</v>
          </cell>
          <cell r="B78" t="str">
            <v>FRAN</v>
          </cell>
          <cell r="C78" t="str">
            <v>WHOL</v>
          </cell>
          <cell r="D78" t="str">
            <v>PP_EX_WB</v>
          </cell>
          <cell r="E78">
            <v>-1</v>
          </cell>
          <cell r="F78">
            <v>-1</v>
          </cell>
          <cell r="G78">
            <v>0.42</v>
          </cell>
          <cell r="H78">
            <v>0.42</v>
          </cell>
          <cell r="I78">
            <v>0.42</v>
          </cell>
          <cell r="J78">
            <v>-1</v>
          </cell>
          <cell r="K78">
            <v>-1</v>
          </cell>
          <cell r="L78">
            <v>-1</v>
          </cell>
          <cell r="M78">
            <v>-1</v>
          </cell>
          <cell r="N78">
            <v>-1</v>
          </cell>
          <cell r="O78">
            <v>-1</v>
          </cell>
          <cell r="P78">
            <v>-1</v>
          </cell>
        </row>
        <row r="79">
          <cell r="A79" t="str">
            <v>FRAN_PP_EX_OTH</v>
          </cell>
          <cell r="B79" t="str">
            <v>FRAN</v>
          </cell>
          <cell r="C79" t="str">
            <v>WHOL</v>
          </cell>
          <cell r="D79" t="str">
            <v>PP_EX_OTH</v>
          </cell>
          <cell r="E79">
            <v>0.25</v>
          </cell>
          <cell r="F79">
            <v>0.25</v>
          </cell>
          <cell r="G79">
            <v>0.26</v>
          </cell>
          <cell r="H79">
            <v>0.26</v>
          </cell>
          <cell r="I79">
            <v>0.26</v>
          </cell>
          <cell r="J79">
            <v>0.14000000000000001</v>
          </cell>
          <cell r="K79">
            <v>0.13</v>
          </cell>
          <cell r="L79">
            <v>0.13</v>
          </cell>
          <cell r="M79">
            <v>0.23</v>
          </cell>
          <cell r="N79">
            <v>0.08</v>
          </cell>
          <cell r="O79">
            <v>7.0000000000000007E-2</v>
          </cell>
          <cell r="P79">
            <v>0.08</v>
          </cell>
        </row>
        <row r="80">
          <cell r="A80" t="str">
            <v>FRAN_PP_NEW</v>
          </cell>
          <cell r="B80" t="str">
            <v>FRAN</v>
          </cell>
          <cell r="C80" t="str">
            <v>WHOL</v>
          </cell>
          <cell r="D80" t="str">
            <v>PP_NEW</v>
          </cell>
          <cell r="E80">
            <v>0.1</v>
          </cell>
          <cell r="F80">
            <v>0.1</v>
          </cell>
          <cell r="G80">
            <v>0.15</v>
          </cell>
          <cell r="H80">
            <v>0.15</v>
          </cell>
          <cell r="I80">
            <v>0.15</v>
          </cell>
          <cell r="J80">
            <v>7.0000000000000007E-2</v>
          </cell>
          <cell r="K80">
            <v>7.0000000000000007E-2</v>
          </cell>
          <cell r="L80">
            <v>7.0000000000000007E-2</v>
          </cell>
          <cell r="M80">
            <v>0.1</v>
          </cell>
          <cell r="N80">
            <v>0.05</v>
          </cell>
          <cell r="O80">
            <v>0.06</v>
          </cell>
          <cell r="P80">
            <v>0.05</v>
          </cell>
        </row>
        <row r="81">
          <cell r="A81" t="str">
            <v>FRAN_DOM</v>
          </cell>
          <cell r="B81" t="str">
            <v>FRAN</v>
          </cell>
          <cell r="C81" t="str">
            <v>WHOL</v>
          </cell>
          <cell r="D81" t="str">
            <v>DOM</v>
          </cell>
          <cell r="E81">
            <v>7.0000000000000007E-2</v>
          </cell>
          <cell r="F81">
            <v>7.0000000000000007E-2</v>
          </cell>
          <cell r="G81">
            <v>0.09</v>
          </cell>
          <cell r="H81">
            <v>0.09</v>
          </cell>
          <cell r="I81">
            <v>0.09</v>
          </cell>
          <cell r="J81">
            <v>7.0000000000000007E-2</v>
          </cell>
          <cell r="K81">
            <v>0.05</v>
          </cell>
          <cell r="L81">
            <v>0.05</v>
          </cell>
          <cell r="M81">
            <v>0.17</v>
          </cell>
          <cell r="N81">
            <v>7.0000000000000007E-2</v>
          </cell>
          <cell r="O81">
            <v>0.06</v>
          </cell>
          <cell r="P81">
            <v>0.05</v>
          </cell>
        </row>
        <row r="82">
          <cell r="A82" t="str">
            <v>FRAN_TRA_RD_LD2</v>
          </cell>
          <cell r="B82" t="str">
            <v>FRAN</v>
          </cell>
          <cell r="C82" t="str">
            <v>WHOL</v>
          </cell>
          <cell r="D82" t="str">
            <v>TRA_RD_LD2</v>
          </cell>
          <cell r="E82">
            <v>-1</v>
          </cell>
          <cell r="F82">
            <v>-1</v>
          </cell>
          <cell r="G82">
            <v>-1</v>
          </cell>
          <cell r="H82">
            <v>-1</v>
          </cell>
          <cell r="I82">
            <v>-1</v>
          </cell>
          <cell r="J82">
            <v>-1</v>
          </cell>
          <cell r="K82">
            <v>-1</v>
          </cell>
          <cell r="L82">
            <v>-1</v>
          </cell>
          <cell r="M82">
            <v>-1</v>
          </cell>
          <cell r="N82">
            <v>-1</v>
          </cell>
          <cell r="O82">
            <v>0.2</v>
          </cell>
          <cell r="P82">
            <v>-1</v>
          </cell>
        </row>
        <row r="83">
          <cell r="A83" t="str">
            <v>FRAN_TRA_RD_LD4</v>
          </cell>
          <cell r="B83" t="str">
            <v>FRAN</v>
          </cell>
          <cell r="C83" t="str">
            <v>WHOL</v>
          </cell>
          <cell r="D83" t="str">
            <v>TRA_RD_LD4</v>
          </cell>
          <cell r="E83">
            <v>-1</v>
          </cell>
          <cell r="F83">
            <v>-1</v>
          </cell>
          <cell r="G83">
            <v>-1</v>
          </cell>
          <cell r="H83">
            <v>-1</v>
          </cell>
          <cell r="I83">
            <v>-1</v>
          </cell>
          <cell r="J83">
            <v>-1</v>
          </cell>
          <cell r="K83">
            <v>-1</v>
          </cell>
          <cell r="L83">
            <v>-1</v>
          </cell>
          <cell r="M83">
            <v>-1</v>
          </cell>
          <cell r="N83">
            <v>0.27</v>
          </cell>
          <cell r="O83">
            <v>0.79</v>
          </cell>
          <cell r="P83">
            <v>0.65</v>
          </cell>
        </row>
        <row r="84">
          <cell r="A84" t="str">
            <v>FRAN_TRA_RD_HD</v>
          </cell>
          <cell r="B84" t="str">
            <v>FRAN</v>
          </cell>
          <cell r="C84" t="str">
            <v>WHOL</v>
          </cell>
          <cell r="D84" t="str">
            <v>TRA_RD_HD</v>
          </cell>
          <cell r="E84">
            <v>-1</v>
          </cell>
          <cell r="F84">
            <v>-1</v>
          </cell>
          <cell r="G84">
            <v>-1</v>
          </cell>
          <cell r="H84">
            <v>-1</v>
          </cell>
          <cell r="I84">
            <v>-1</v>
          </cell>
          <cell r="J84">
            <v>-1</v>
          </cell>
          <cell r="K84">
            <v>-1</v>
          </cell>
          <cell r="L84">
            <v>-1</v>
          </cell>
          <cell r="M84">
            <v>-1</v>
          </cell>
          <cell r="N84">
            <v>1.1599999999999999</v>
          </cell>
          <cell r="O84">
            <v>0.79</v>
          </cell>
          <cell r="P84">
            <v>0.65</v>
          </cell>
        </row>
        <row r="85">
          <cell r="A85" t="str">
            <v>FRAN_TRA_OT</v>
          </cell>
          <cell r="B85" t="str">
            <v>FRAN</v>
          </cell>
          <cell r="C85" t="str">
            <v>WHOL</v>
          </cell>
          <cell r="D85" t="str">
            <v>TRA_OT</v>
          </cell>
          <cell r="E85">
            <v>0.08</v>
          </cell>
          <cell r="F85">
            <v>0.08</v>
          </cell>
          <cell r="G85">
            <v>0.08</v>
          </cell>
          <cell r="H85">
            <v>0.08</v>
          </cell>
          <cell r="I85">
            <v>0.08</v>
          </cell>
          <cell r="J85">
            <v>7.0000000000000007E-2</v>
          </cell>
          <cell r="K85">
            <v>0.05</v>
          </cell>
          <cell r="L85">
            <v>0.05</v>
          </cell>
          <cell r="M85">
            <v>0.16</v>
          </cell>
          <cell r="N85">
            <v>1.6</v>
          </cell>
          <cell r="O85">
            <v>0.85</v>
          </cell>
          <cell r="P85">
            <v>0.05</v>
          </cell>
        </row>
        <row r="86">
          <cell r="A86" t="str">
            <v>FRAN_TRA_OT_LD2</v>
          </cell>
          <cell r="B86" t="str">
            <v>FRAN</v>
          </cell>
          <cell r="C86" t="str">
            <v>WHOL</v>
          </cell>
          <cell r="D86" t="str">
            <v>TRA_OT_LD2</v>
          </cell>
          <cell r="E86">
            <v>-1</v>
          </cell>
          <cell r="F86">
            <v>-1</v>
          </cell>
          <cell r="G86">
            <v>-1</v>
          </cell>
          <cell r="H86">
            <v>-1</v>
          </cell>
          <cell r="I86">
            <v>-1</v>
          </cell>
          <cell r="J86">
            <v>-1</v>
          </cell>
          <cell r="K86">
            <v>-1</v>
          </cell>
          <cell r="L86">
            <v>-1</v>
          </cell>
          <cell r="M86">
            <v>-1</v>
          </cell>
          <cell r="N86">
            <v>-1</v>
          </cell>
          <cell r="O86">
            <v>0.2</v>
          </cell>
          <cell r="P86">
            <v>-1</v>
          </cell>
        </row>
        <row r="87">
          <cell r="A87" t="str">
            <v>FRAN_TRA_OT_LB</v>
          </cell>
          <cell r="B87" t="str">
            <v>FRAN</v>
          </cell>
          <cell r="C87" t="str">
            <v>WHOL</v>
          </cell>
          <cell r="D87" t="str">
            <v>TRA_OT_LB</v>
          </cell>
          <cell r="E87">
            <v>0.08</v>
          </cell>
          <cell r="F87">
            <v>0.08</v>
          </cell>
          <cell r="G87">
            <v>0.08</v>
          </cell>
          <cell r="H87">
            <v>0.08</v>
          </cell>
          <cell r="I87">
            <v>0.08</v>
          </cell>
          <cell r="J87">
            <v>7.0000000000000007E-2</v>
          </cell>
          <cell r="K87">
            <v>0.05</v>
          </cell>
          <cell r="L87">
            <v>0.05</v>
          </cell>
          <cell r="M87">
            <v>0.16</v>
          </cell>
          <cell r="N87">
            <v>1.6</v>
          </cell>
          <cell r="O87">
            <v>0.85</v>
          </cell>
          <cell r="P87">
            <v>0.05</v>
          </cell>
        </row>
        <row r="88">
          <cell r="A88" t="str">
            <v>FRAN_TRA_OTS_M</v>
          </cell>
          <cell r="B88" t="str">
            <v>FRAN</v>
          </cell>
          <cell r="C88" t="str">
            <v>WHOL</v>
          </cell>
          <cell r="D88" t="str">
            <v>TRA_OTS_M</v>
          </cell>
          <cell r="E88">
            <v>-1</v>
          </cell>
          <cell r="F88">
            <v>-1</v>
          </cell>
          <cell r="G88">
            <v>-1</v>
          </cell>
          <cell r="H88">
            <v>-1</v>
          </cell>
          <cell r="I88">
            <v>-1</v>
          </cell>
          <cell r="J88">
            <v>-1</v>
          </cell>
          <cell r="K88">
            <v>-1</v>
          </cell>
          <cell r="L88">
            <v>-1</v>
          </cell>
          <cell r="M88">
            <v>-1</v>
          </cell>
          <cell r="N88">
            <v>1.48</v>
          </cell>
          <cell r="O88">
            <v>-1</v>
          </cell>
          <cell r="P88">
            <v>-1</v>
          </cell>
        </row>
        <row r="89">
          <cell r="A89" t="str">
            <v>FRAN_TRA_OTS_L</v>
          </cell>
          <cell r="B89" t="str">
            <v>FRAN</v>
          </cell>
          <cell r="C89" t="str">
            <v>WHOL</v>
          </cell>
          <cell r="D89" t="str">
            <v>TRA_OTS_L</v>
          </cell>
          <cell r="E89">
            <v>-1</v>
          </cell>
          <cell r="F89">
            <v>-1</v>
          </cell>
          <cell r="G89">
            <v>-1</v>
          </cell>
          <cell r="H89">
            <v>-1</v>
          </cell>
          <cell r="I89">
            <v>-1</v>
          </cell>
          <cell r="J89">
            <v>-1</v>
          </cell>
          <cell r="K89">
            <v>-1</v>
          </cell>
          <cell r="L89">
            <v>-1</v>
          </cell>
          <cell r="M89">
            <v>1.4</v>
          </cell>
          <cell r="N89">
            <v>1.48</v>
          </cell>
          <cell r="O89">
            <v>-1</v>
          </cell>
          <cell r="P89">
            <v>-1</v>
          </cell>
        </row>
        <row r="90">
          <cell r="A90" t="str">
            <v>FRAN_IN_BO</v>
          </cell>
          <cell r="B90" t="str">
            <v>FRAN</v>
          </cell>
          <cell r="C90" t="str">
            <v>WHOL</v>
          </cell>
          <cell r="D90" t="str">
            <v>IN_BO</v>
          </cell>
          <cell r="E90">
            <v>0.17</v>
          </cell>
          <cell r="F90">
            <v>0.17</v>
          </cell>
          <cell r="G90">
            <v>0.19</v>
          </cell>
          <cell r="H90">
            <v>0.19</v>
          </cell>
          <cell r="I90">
            <v>0.19</v>
          </cell>
          <cell r="J90">
            <v>0.14000000000000001</v>
          </cell>
          <cell r="K90">
            <v>0.19</v>
          </cell>
          <cell r="L90">
            <v>0.19</v>
          </cell>
          <cell r="M90">
            <v>0.17</v>
          </cell>
          <cell r="N90">
            <v>0.1</v>
          </cell>
          <cell r="O90">
            <v>7.0000000000000007E-2</v>
          </cell>
          <cell r="P90">
            <v>7.0000000000000007E-2</v>
          </cell>
        </row>
        <row r="91">
          <cell r="A91" t="str">
            <v>FRAN_IN_OC</v>
          </cell>
          <cell r="B91" t="str">
            <v>FRAN</v>
          </cell>
          <cell r="C91" t="str">
            <v>WHOL</v>
          </cell>
          <cell r="D91" t="str">
            <v>IN_OC</v>
          </cell>
          <cell r="E91">
            <v>0.2</v>
          </cell>
          <cell r="F91">
            <v>0.2</v>
          </cell>
          <cell r="G91">
            <v>0.23</v>
          </cell>
          <cell r="H91">
            <v>0.23</v>
          </cell>
          <cell r="I91">
            <v>0.23</v>
          </cell>
          <cell r="J91">
            <v>0.03</v>
          </cell>
          <cell r="K91">
            <v>0.19</v>
          </cell>
          <cell r="L91">
            <v>0.19</v>
          </cell>
          <cell r="M91">
            <v>0.17</v>
          </cell>
          <cell r="N91">
            <v>0.1</v>
          </cell>
          <cell r="O91">
            <v>7.0000000000000007E-2</v>
          </cell>
          <cell r="P91">
            <v>7.0000000000000007E-2</v>
          </cell>
        </row>
        <row r="92">
          <cell r="A92" t="str">
            <v>GERM_CON_COMB</v>
          </cell>
          <cell r="B92" t="str">
            <v>GERM</v>
          </cell>
          <cell r="C92" t="str">
            <v>OLDL</v>
          </cell>
          <cell r="D92" t="str">
            <v>CON_COMB</v>
          </cell>
          <cell r="E92">
            <v>0.2</v>
          </cell>
          <cell r="F92">
            <v>0.2</v>
          </cell>
          <cell r="G92">
            <v>0.23</v>
          </cell>
          <cell r="H92">
            <v>0.23</v>
          </cell>
          <cell r="I92">
            <v>0.23</v>
          </cell>
          <cell r="J92">
            <v>0.14000000000000001</v>
          </cell>
          <cell r="K92">
            <v>0.13</v>
          </cell>
          <cell r="L92">
            <v>0.13</v>
          </cell>
          <cell r="M92">
            <v>0.17</v>
          </cell>
          <cell r="N92">
            <v>0.08</v>
          </cell>
          <cell r="O92">
            <v>7.0000000000000007E-2</v>
          </cell>
          <cell r="P92">
            <v>7.0000000000000007E-2</v>
          </cell>
        </row>
        <row r="93">
          <cell r="A93" t="str">
            <v>GERM_PP_EX_WB</v>
          </cell>
          <cell r="B93" t="str">
            <v>GERM</v>
          </cell>
          <cell r="C93" t="str">
            <v>OLDL</v>
          </cell>
          <cell r="D93" t="str">
            <v>PP_EX_WB</v>
          </cell>
          <cell r="E93">
            <v>-1</v>
          </cell>
          <cell r="F93">
            <v>-1</v>
          </cell>
          <cell r="G93">
            <v>0.42</v>
          </cell>
          <cell r="H93">
            <v>0.42</v>
          </cell>
          <cell r="I93">
            <v>0.42</v>
          </cell>
          <cell r="J93">
            <v>-1</v>
          </cell>
          <cell r="K93">
            <v>-1</v>
          </cell>
          <cell r="L93">
            <v>-1</v>
          </cell>
          <cell r="M93">
            <v>-1</v>
          </cell>
          <cell r="N93">
            <v>-1</v>
          </cell>
          <cell r="O93">
            <v>-1</v>
          </cell>
          <cell r="P93">
            <v>-1</v>
          </cell>
        </row>
        <row r="94">
          <cell r="A94" t="str">
            <v>GERM_PP_EX_OTH</v>
          </cell>
          <cell r="B94" t="str">
            <v>GERM</v>
          </cell>
          <cell r="C94" t="str">
            <v>OLDL</v>
          </cell>
          <cell r="D94" t="str">
            <v>PP_EX_OTH</v>
          </cell>
          <cell r="E94">
            <v>0.27</v>
          </cell>
          <cell r="F94">
            <v>0.27</v>
          </cell>
          <cell r="G94">
            <v>0.31</v>
          </cell>
          <cell r="H94">
            <v>0.31</v>
          </cell>
          <cell r="I94">
            <v>0.31</v>
          </cell>
          <cell r="J94">
            <v>0.14000000000000001</v>
          </cell>
          <cell r="K94">
            <v>0.13</v>
          </cell>
          <cell r="L94">
            <v>0.13</v>
          </cell>
          <cell r="M94">
            <v>0.2</v>
          </cell>
          <cell r="N94">
            <v>0.08</v>
          </cell>
          <cell r="O94">
            <v>7.0000000000000007E-2</v>
          </cell>
          <cell r="P94">
            <v>0.15</v>
          </cell>
        </row>
        <row r="95">
          <cell r="A95" t="str">
            <v>GERM_PP_NEW</v>
          </cell>
          <cell r="B95" t="str">
            <v>GERM</v>
          </cell>
          <cell r="C95" t="str">
            <v>OLDL</v>
          </cell>
          <cell r="D95" t="str">
            <v>PP_NEW</v>
          </cell>
          <cell r="E95">
            <v>0.1</v>
          </cell>
          <cell r="F95">
            <v>0.1</v>
          </cell>
          <cell r="G95">
            <v>0.15</v>
          </cell>
          <cell r="H95">
            <v>0.15</v>
          </cell>
          <cell r="I95">
            <v>0.15</v>
          </cell>
          <cell r="J95">
            <v>7.0000000000000007E-2</v>
          </cell>
          <cell r="K95">
            <v>7.0000000000000007E-2</v>
          </cell>
          <cell r="L95">
            <v>7.0000000000000007E-2</v>
          </cell>
          <cell r="M95">
            <v>0.1</v>
          </cell>
          <cell r="N95">
            <v>0.05</v>
          </cell>
          <cell r="O95">
            <v>7.0000000000000007E-2</v>
          </cell>
          <cell r="P95">
            <v>0.05</v>
          </cell>
        </row>
        <row r="96">
          <cell r="A96" t="str">
            <v>GERM_DOM</v>
          </cell>
          <cell r="B96" t="str">
            <v>GERM</v>
          </cell>
          <cell r="C96" t="str">
            <v>OLDL</v>
          </cell>
          <cell r="D96" t="str">
            <v>DOM</v>
          </cell>
          <cell r="E96">
            <v>7.0000000000000007E-2</v>
          </cell>
          <cell r="F96">
            <v>7.0000000000000007E-2</v>
          </cell>
          <cell r="G96">
            <v>0.08</v>
          </cell>
          <cell r="H96">
            <v>0.08</v>
          </cell>
          <cell r="I96">
            <v>0.08</v>
          </cell>
          <cell r="J96">
            <v>7.0000000000000007E-2</v>
          </cell>
          <cell r="K96">
            <v>0.08</v>
          </cell>
          <cell r="L96">
            <v>0.05</v>
          </cell>
          <cell r="M96">
            <v>0.16</v>
          </cell>
          <cell r="N96">
            <v>0.06</v>
          </cell>
          <cell r="O96">
            <v>0.06</v>
          </cell>
          <cell r="P96">
            <v>0.05</v>
          </cell>
        </row>
        <row r="97">
          <cell r="A97" t="str">
            <v>GERM_TRA_RD_LD2</v>
          </cell>
          <cell r="B97" t="str">
            <v>GERM</v>
          </cell>
          <cell r="C97" t="str">
            <v>OLDL</v>
          </cell>
          <cell r="D97" t="str">
            <v>TRA_RD_LD2</v>
          </cell>
          <cell r="E97">
            <v>-1</v>
          </cell>
          <cell r="F97">
            <v>-1</v>
          </cell>
          <cell r="G97">
            <v>-1</v>
          </cell>
          <cell r="H97">
            <v>-1</v>
          </cell>
          <cell r="I97">
            <v>-1</v>
          </cell>
          <cell r="J97">
            <v>-1</v>
          </cell>
          <cell r="K97">
            <v>-1</v>
          </cell>
          <cell r="L97">
            <v>-1</v>
          </cell>
          <cell r="M97">
            <v>-1</v>
          </cell>
          <cell r="N97">
            <v>-1</v>
          </cell>
          <cell r="O97">
            <v>0.03</v>
          </cell>
          <cell r="P97">
            <v>-1</v>
          </cell>
        </row>
        <row r="98">
          <cell r="A98" t="str">
            <v>GERM_TRA_RD_LD4</v>
          </cell>
          <cell r="B98" t="str">
            <v>GERM</v>
          </cell>
          <cell r="C98" t="str">
            <v>OLDL</v>
          </cell>
          <cell r="D98" t="str">
            <v>TRA_RD_LD4</v>
          </cell>
          <cell r="E98">
            <v>-1</v>
          </cell>
          <cell r="F98">
            <v>-1</v>
          </cell>
          <cell r="G98">
            <v>-1</v>
          </cell>
          <cell r="H98">
            <v>-1</v>
          </cell>
          <cell r="I98">
            <v>-1</v>
          </cell>
          <cell r="J98">
            <v>-1</v>
          </cell>
          <cell r="K98">
            <v>-1</v>
          </cell>
          <cell r="L98">
            <v>-1</v>
          </cell>
          <cell r="M98">
            <v>-1</v>
          </cell>
          <cell r="N98">
            <v>0.28000000000000003</v>
          </cell>
          <cell r="O98">
            <v>0.81</v>
          </cell>
          <cell r="P98">
            <v>0.65</v>
          </cell>
        </row>
        <row r="99">
          <cell r="A99" t="str">
            <v>GERM_TRA_RD_HD</v>
          </cell>
          <cell r="B99" t="str">
            <v>GERM</v>
          </cell>
          <cell r="C99" t="str">
            <v>OLDL</v>
          </cell>
          <cell r="D99" t="str">
            <v>TRA_RD_HD</v>
          </cell>
          <cell r="E99">
            <v>-1</v>
          </cell>
          <cell r="F99">
            <v>-1</v>
          </cell>
          <cell r="G99">
            <v>-1</v>
          </cell>
          <cell r="H99">
            <v>-1</v>
          </cell>
          <cell r="I99">
            <v>-1</v>
          </cell>
          <cell r="J99">
            <v>-1</v>
          </cell>
          <cell r="K99">
            <v>-1</v>
          </cell>
          <cell r="L99">
            <v>-1</v>
          </cell>
          <cell r="M99">
            <v>-1</v>
          </cell>
          <cell r="N99">
            <v>0.85</v>
          </cell>
          <cell r="O99">
            <v>0.85</v>
          </cell>
          <cell r="P99">
            <v>0.65</v>
          </cell>
        </row>
        <row r="100">
          <cell r="A100" t="str">
            <v>GERM_TRA_OT</v>
          </cell>
          <cell r="B100" t="str">
            <v>GERM</v>
          </cell>
          <cell r="C100" t="str">
            <v>OLDL</v>
          </cell>
          <cell r="D100" t="str">
            <v>TRA_OT</v>
          </cell>
          <cell r="E100">
            <v>0.08</v>
          </cell>
          <cell r="F100">
            <v>0.08</v>
          </cell>
          <cell r="G100">
            <v>0.08</v>
          </cell>
          <cell r="H100">
            <v>0.08</v>
          </cell>
          <cell r="I100">
            <v>0.08</v>
          </cell>
          <cell r="J100">
            <v>7.0000000000000007E-2</v>
          </cell>
          <cell r="K100">
            <v>0.08</v>
          </cell>
          <cell r="L100">
            <v>0.05</v>
          </cell>
          <cell r="M100">
            <v>0.16</v>
          </cell>
          <cell r="N100">
            <v>1.3</v>
          </cell>
          <cell r="O100">
            <v>0.85</v>
          </cell>
          <cell r="P100">
            <v>0.05</v>
          </cell>
        </row>
        <row r="101">
          <cell r="A101" t="str">
            <v>GERM_TRA_OT_LD2</v>
          </cell>
          <cell r="B101" t="str">
            <v>GERM</v>
          </cell>
          <cell r="C101" t="str">
            <v>OLDL</v>
          </cell>
          <cell r="D101" t="str">
            <v>TRA_OT_LD2</v>
          </cell>
          <cell r="E101">
            <v>-1</v>
          </cell>
          <cell r="F101">
            <v>-1</v>
          </cell>
          <cell r="G101">
            <v>-1</v>
          </cell>
          <cell r="H101">
            <v>-1</v>
          </cell>
          <cell r="I101">
            <v>-1</v>
          </cell>
          <cell r="J101">
            <v>-1</v>
          </cell>
          <cell r="K101">
            <v>-1</v>
          </cell>
          <cell r="L101">
            <v>-1</v>
          </cell>
          <cell r="M101">
            <v>-1</v>
          </cell>
          <cell r="N101">
            <v>-1</v>
          </cell>
          <cell r="O101">
            <v>0.2</v>
          </cell>
          <cell r="P101">
            <v>-1</v>
          </cell>
        </row>
        <row r="102">
          <cell r="A102" t="str">
            <v>GERM_TRA_OT_LB</v>
          </cell>
          <cell r="B102" t="str">
            <v>GERM</v>
          </cell>
          <cell r="C102" t="str">
            <v>OLDL</v>
          </cell>
          <cell r="D102" t="str">
            <v>TRA_OT_LB</v>
          </cell>
          <cell r="E102">
            <v>0.08</v>
          </cell>
          <cell r="F102">
            <v>0.08</v>
          </cell>
          <cell r="G102">
            <v>0.08</v>
          </cell>
          <cell r="H102">
            <v>0.08</v>
          </cell>
          <cell r="I102">
            <v>0.08</v>
          </cell>
          <cell r="J102">
            <v>7.0000000000000007E-2</v>
          </cell>
          <cell r="K102">
            <v>0.08</v>
          </cell>
          <cell r="L102">
            <v>0.05</v>
          </cell>
          <cell r="M102">
            <v>0.16</v>
          </cell>
          <cell r="N102">
            <v>1.25</v>
          </cell>
          <cell r="O102">
            <v>0.85</v>
          </cell>
          <cell r="P102">
            <v>0.05</v>
          </cell>
        </row>
        <row r="103">
          <cell r="A103" t="str">
            <v>GERM_TRA_OTS_M</v>
          </cell>
          <cell r="B103" t="str">
            <v>GERM</v>
          </cell>
          <cell r="C103" t="str">
            <v>OLDL</v>
          </cell>
          <cell r="D103" t="str">
            <v>TRA_OTS_M</v>
          </cell>
          <cell r="E103">
            <v>-1</v>
          </cell>
          <cell r="F103">
            <v>-1</v>
          </cell>
          <cell r="G103">
            <v>-1</v>
          </cell>
          <cell r="H103">
            <v>-1</v>
          </cell>
          <cell r="I103">
            <v>-1</v>
          </cell>
          <cell r="J103">
            <v>-1</v>
          </cell>
          <cell r="K103">
            <v>-1</v>
          </cell>
          <cell r="L103">
            <v>-1</v>
          </cell>
          <cell r="M103">
            <v>-1</v>
          </cell>
          <cell r="N103">
            <v>1.4</v>
          </cell>
          <cell r="O103">
            <v>-1</v>
          </cell>
          <cell r="P103">
            <v>-1</v>
          </cell>
        </row>
        <row r="104">
          <cell r="A104" t="str">
            <v>GERM_TRA_OTS_L</v>
          </cell>
          <cell r="B104" t="str">
            <v>GERM</v>
          </cell>
          <cell r="C104" t="str">
            <v>OLDL</v>
          </cell>
          <cell r="D104" t="str">
            <v>TRA_OTS_L</v>
          </cell>
          <cell r="E104">
            <v>-1</v>
          </cell>
          <cell r="F104">
            <v>-1</v>
          </cell>
          <cell r="G104">
            <v>-1</v>
          </cell>
          <cell r="H104">
            <v>-1</v>
          </cell>
          <cell r="I104">
            <v>-1</v>
          </cell>
          <cell r="J104">
            <v>-1</v>
          </cell>
          <cell r="K104">
            <v>-1</v>
          </cell>
          <cell r="L104">
            <v>-1</v>
          </cell>
          <cell r="M104">
            <v>1.4</v>
          </cell>
          <cell r="N104">
            <v>1.4</v>
          </cell>
          <cell r="O104">
            <v>-1</v>
          </cell>
          <cell r="P104">
            <v>-1</v>
          </cell>
        </row>
        <row r="105">
          <cell r="A105" t="str">
            <v>GERM_IN_BO</v>
          </cell>
          <cell r="B105" t="str">
            <v>GERM</v>
          </cell>
          <cell r="C105" t="str">
            <v>OLDL</v>
          </cell>
          <cell r="D105" t="str">
            <v>IN_BO</v>
          </cell>
          <cell r="E105">
            <v>0.22</v>
          </cell>
          <cell r="F105">
            <v>0.22</v>
          </cell>
          <cell r="G105">
            <v>0.24</v>
          </cell>
          <cell r="H105">
            <v>0.24</v>
          </cell>
          <cell r="I105">
            <v>0.24</v>
          </cell>
          <cell r="J105">
            <v>0.14000000000000001</v>
          </cell>
          <cell r="K105">
            <v>0.13</v>
          </cell>
          <cell r="L105">
            <v>0.13</v>
          </cell>
          <cell r="M105">
            <v>0.17</v>
          </cell>
          <cell r="N105">
            <v>0.08</v>
          </cell>
          <cell r="O105">
            <v>7.0000000000000007E-2</v>
          </cell>
          <cell r="P105">
            <v>0.08</v>
          </cell>
        </row>
        <row r="106">
          <cell r="A106" t="str">
            <v>GERM_IN_OC</v>
          </cell>
          <cell r="B106" t="str">
            <v>GERM</v>
          </cell>
          <cell r="C106" t="str">
            <v>OLDL</v>
          </cell>
          <cell r="D106" t="str">
            <v>IN_OC</v>
          </cell>
          <cell r="E106">
            <v>0.22</v>
          </cell>
          <cell r="F106">
            <v>0.22</v>
          </cell>
          <cell r="G106">
            <v>0.24</v>
          </cell>
          <cell r="H106">
            <v>0.24</v>
          </cell>
          <cell r="I106">
            <v>0.24</v>
          </cell>
          <cell r="J106">
            <v>0.03</v>
          </cell>
          <cell r="K106">
            <v>0.13</v>
          </cell>
          <cell r="L106">
            <v>0.13</v>
          </cell>
          <cell r="M106">
            <v>0.17</v>
          </cell>
          <cell r="N106">
            <v>0.08</v>
          </cell>
          <cell r="O106">
            <v>7.0000000000000007E-2</v>
          </cell>
          <cell r="P106">
            <v>0.08</v>
          </cell>
        </row>
        <row r="107">
          <cell r="A107" t="str">
            <v>GREE_CON_COMB</v>
          </cell>
          <cell r="B107" t="str">
            <v>GREE</v>
          </cell>
          <cell r="C107" t="str">
            <v>WHOL</v>
          </cell>
          <cell r="D107" t="str">
            <v>CON_COMB</v>
          </cell>
          <cell r="E107">
            <v>0.2</v>
          </cell>
          <cell r="F107">
            <v>0.2</v>
          </cell>
          <cell r="G107">
            <v>0.23</v>
          </cell>
          <cell r="H107">
            <v>0.23</v>
          </cell>
          <cell r="I107">
            <v>0.23</v>
          </cell>
          <cell r="J107">
            <v>0.14000000000000001</v>
          </cell>
          <cell r="K107">
            <v>0.13</v>
          </cell>
          <cell r="L107">
            <v>0.13</v>
          </cell>
          <cell r="M107">
            <v>0.17</v>
          </cell>
          <cell r="N107">
            <v>0.08</v>
          </cell>
          <cell r="O107">
            <v>7.0000000000000007E-2</v>
          </cell>
          <cell r="P107">
            <v>7.0000000000000007E-2</v>
          </cell>
        </row>
        <row r="108">
          <cell r="A108" t="str">
            <v>GREE_PP_EX_WB</v>
          </cell>
          <cell r="B108" t="str">
            <v>GREE</v>
          </cell>
          <cell r="C108" t="str">
            <v>WHOL</v>
          </cell>
          <cell r="D108" t="str">
            <v>PP_EX_WB</v>
          </cell>
          <cell r="E108">
            <v>-1</v>
          </cell>
          <cell r="F108">
            <v>-1</v>
          </cell>
          <cell r="G108">
            <v>0.42</v>
          </cell>
          <cell r="H108">
            <v>0.42</v>
          </cell>
          <cell r="I108">
            <v>0.42</v>
          </cell>
          <cell r="J108">
            <v>-1</v>
          </cell>
          <cell r="K108">
            <v>-1</v>
          </cell>
          <cell r="L108">
            <v>-1</v>
          </cell>
          <cell r="M108">
            <v>-1</v>
          </cell>
          <cell r="N108">
            <v>-1</v>
          </cell>
          <cell r="O108">
            <v>-1</v>
          </cell>
          <cell r="P108">
            <v>-1</v>
          </cell>
        </row>
        <row r="109">
          <cell r="A109" t="str">
            <v>GREE_PP_EX_OTH</v>
          </cell>
          <cell r="B109" t="str">
            <v>GREE</v>
          </cell>
          <cell r="C109" t="str">
            <v>WHOL</v>
          </cell>
          <cell r="D109" t="str">
            <v>PP_EX_OTH</v>
          </cell>
          <cell r="E109">
            <v>0.18</v>
          </cell>
          <cell r="F109">
            <v>0.2</v>
          </cell>
          <cell r="G109">
            <v>0.28000000000000003</v>
          </cell>
          <cell r="H109">
            <v>0.2</v>
          </cell>
          <cell r="I109">
            <v>0.18</v>
          </cell>
          <cell r="J109">
            <v>0.14000000000000001</v>
          </cell>
          <cell r="K109">
            <v>0.13</v>
          </cell>
          <cell r="L109">
            <v>0.13</v>
          </cell>
          <cell r="M109">
            <v>0.3</v>
          </cell>
          <cell r="N109">
            <v>0.08</v>
          </cell>
          <cell r="O109">
            <v>7.0000000000000007E-2</v>
          </cell>
          <cell r="P109">
            <v>0.15</v>
          </cell>
        </row>
        <row r="110">
          <cell r="A110" t="str">
            <v>GREE_PP_NEW</v>
          </cell>
          <cell r="B110" t="str">
            <v>GREE</v>
          </cell>
          <cell r="C110" t="str">
            <v>WHOL</v>
          </cell>
          <cell r="D110" t="str">
            <v>PP_NEW</v>
          </cell>
          <cell r="E110">
            <v>0.1</v>
          </cell>
          <cell r="F110">
            <v>0.1</v>
          </cell>
          <cell r="G110">
            <v>0.15</v>
          </cell>
          <cell r="H110">
            <v>0.1</v>
          </cell>
          <cell r="I110">
            <v>0.1</v>
          </cell>
          <cell r="J110">
            <v>7.0000000000000007E-2</v>
          </cell>
          <cell r="K110">
            <v>7.0000000000000007E-2</v>
          </cell>
          <cell r="L110">
            <v>7.0000000000000007E-2</v>
          </cell>
          <cell r="M110">
            <v>0.3</v>
          </cell>
          <cell r="N110">
            <v>0.05</v>
          </cell>
          <cell r="O110">
            <v>7.0000000000000007E-2</v>
          </cell>
          <cell r="P110">
            <v>0.05</v>
          </cell>
        </row>
        <row r="111">
          <cell r="A111" t="str">
            <v>GREE_DOM</v>
          </cell>
          <cell r="B111" t="str">
            <v>GREE</v>
          </cell>
          <cell r="C111" t="str">
            <v>WHOL</v>
          </cell>
          <cell r="D111" t="str">
            <v>DOM</v>
          </cell>
          <cell r="E111">
            <v>7.0000000000000007E-2</v>
          </cell>
          <cell r="F111">
            <v>7.0000000000000007E-2</v>
          </cell>
          <cell r="G111">
            <v>0.08</v>
          </cell>
          <cell r="H111">
            <v>0.08</v>
          </cell>
          <cell r="I111">
            <v>0.08</v>
          </cell>
          <cell r="J111">
            <v>7.0000000000000007E-2</v>
          </cell>
          <cell r="K111">
            <v>0.05</v>
          </cell>
          <cell r="L111">
            <v>0.05</v>
          </cell>
          <cell r="M111">
            <v>0.16</v>
          </cell>
          <cell r="N111">
            <v>0.06</v>
          </cell>
          <cell r="O111">
            <v>0.06</v>
          </cell>
          <cell r="P111">
            <v>0.05</v>
          </cell>
        </row>
        <row r="112">
          <cell r="A112" t="str">
            <v>GREE_TRA_RD_LD2</v>
          </cell>
          <cell r="B112" t="str">
            <v>GREE</v>
          </cell>
          <cell r="C112" t="str">
            <v>WHOL</v>
          </cell>
          <cell r="D112" t="str">
            <v>TRA_RD_LD2</v>
          </cell>
          <cell r="E112">
            <v>-1</v>
          </cell>
          <cell r="F112">
            <v>-1</v>
          </cell>
          <cell r="G112">
            <v>-1</v>
          </cell>
          <cell r="H112">
            <v>-1</v>
          </cell>
          <cell r="I112">
            <v>-1</v>
          </cell>
          <cell r="J112">
            <v>-1</v>
          </cell>
          <cell r="K112">
            <v>-1</v>
          </cell>
          <cell r="L112">
            <v>-1</v>
          </cell>
          <cell r="M112">
            <v>-1</v>
          </cell>
          <cell r="N112">
            <v>-1</v>
          </cell>
          <cell r="O112">
            <v>0.2</v>
          </cell>
          <cell r="P112">
            <v>-1</v>
          </cell>
        </row>
        <row r="113">
          <cell r="A113" t="str">
            <v>GREE_TRA_RD_LD4</v>
          </cell>
          <cell r="B113" t="str">
            <v>GREE</v>
          </cell>
          <cell r="C113" t="str">
            <v>WHOL</v>
          </cell>
          <cell r="D113" t="str">
            <v>TRA_RD_LD4</v>
          </cell>
          <cell r="E113">
            <v>-1</v>
          </cell>
          <cell r="F113">
            <v>-1</v>
          </cell>
          <cell r="G113">
            <v>-1</v>
          </cell>
          <cell r="H113">
            <v>-1</v>
          </cell>
          <cell r="I113">
            <v>-1</v>
          </cell>
          <cell r="J113">
            <v>-1</v>
          </cell>
          <cell r="K113">
            <v>-1</v>
          </cell>
          <cell r="L113">
            <v>-1</v>
          </cell>
          <cell r="M113">
            <v>-1</v>
          </cell>
          <cell r="N113">
            <v>0.35</v>
          </cell>
          <cell r="O113">
            <v>0.66</v>
          </cell>
          <cell r="P113">
            <v>0.65</v>
          </cell>
        </row>
        <row r="114">
          <cell r="A114" t="str">
            <v>GREE_TRA_RD_HD</v>
          </cell>
          <cell r="B114" t="str">
            <v>GREE</v>
          </cell>
          <cell r="C114" t="str">
            <v>WHOL</v>
          </cell>
          <cell r="D114" t="str">
            <v>TRA_RD_HD</v>
          </cell>
          <cell r="E114">
            <v>-1</v>
          </cell>
          <cell r="F114">
            <v>-1</v>
          </cell>
          <cell r="G114">
            <v>-1</v>
          </cell>
          <cell r="H114">
            <v>-1</v>
          </cell>
          <cell r="I114">
            <v>-1</v>
          </cell>
          <cell r="J114">
            <v>-1</v>
          </cell>
          <cell r="K114">
            <v>-1</v>
          </cell>
          <cell r="L114">
            <v>-1</v>
          </cell>
          <cell r="M114">
            <v>-1</v>
          </cell>
          <cell r="N114">
            <v>1</v>
          </cell>
          <cell r="O114">
            <v>0.66</v>
          </cell>
          <cell r="P114">
            <v>0.65</v>
          </cell>
        </row>
        <row r="115">
          <cell r="A115" t="str">
            <v>GREE_TRA_OT</v>
          </cell>
          <cell r="B115" t="str">
            <v>GREE</v>
          </cell>
          <cell r="C115" t="str">
            <v>WHOL</v>
          </cell>
          <cell r="D115" t="str">
            <v>TRA_OT</v>
          </cell>
          <cell r="E115">
            <v>0.08</v>
          </cell>
          <cell r="F115">
            <v>0.08</v>
          </cell>
          <cell r="G115">
            <v>0.08</v>
          </cell>
          <cell r="H115">
            <v>0.08</v>
          </cell>
          <cell r="I115">
            <v>0.08</v>
          </cell>
          <cell r="J115">
            <v>7.0000000000000007E-2</v>
          </cell>
          <cell r="K115">
            <v>0.05</v>
          </cell>
          <cell r="L115">
            <v>0.05</v>
          </cell>
          <cell r="M115">
            <v>0.16</v>
          </cell>
          <cell r="N115">
            <v>1</v>
          </cell>
          <cell r="O115">
            <v>0.66</v>
          </cell>
          <cell r="P115">
            <v>0.05</v>
          </cell>
        </row>
        <row r="116">
          <cell r="A116" t="str">
            <v>GREE_TRA_OT_LD2</v>
          </cell>
          <cell r="B116" t="str">
            <v>GREE</v>
          </cell>
          <cell r="C116" t="str">
            <v>WHOL</v>
          </cell>
          <cell r="D116" t="str">
            <v>TRA_OT_LD2</v>
          </cell>
          <cell r="E116">
            <v>-1</v>
          </cell>
          <cell r="F116">
            <v>-1</v>
          </cell>
          <cell r="G116">
            <v>-1</v>
          </cell>
          <cell r="H116">
            <v>-1</v>
          </cell>
          <cell r="I116">
            <v>-1</v>
          </cell>
          <cell r="J116">
            <v>-1</v>
          </cell>
          <cell r="K116">
            <v>-1</v>
          </cell>
          <cell r="L116">
            <v>-1</v>
          </cell>
          <cell r="M116">
            <v>-1</v>
          </cell>
          <cell r="N116">
            <v>-1</v>
          </cell>
          <cell r="O116">
            <v>0.2</v>
          </cell>
          <cell r="P116">
            <v>-1</v>
          </cell>
        </row>
        <row r="117">
          <cell r="A117" t="str">
            <v>GREE_TRA_OT_LB</v>
          </cell>
          <cell r="B117" t="str">
            <v>GREE</v>
          </cell>
          <cell r="C117" t="str">
            <v>WHOL</v>
          </cell>
          <cell r="D117" t="str">
            <v>TRA_OT_LB</v>
          </cell>
          <cell r="E117">
            <v>0.08</v>
          </cell>
          <cell r="F117">
            <v>0.08</v>
          </cell>
          <cell r="G117">
            <v>0.08</v>
          </cell>
          <cell r="H117">
            <v>0.08</v>
          </cell>
          <cell r="I117">
            <v>0.08</v>
          </cell>
          <cell r="J117">
            <v>7.0000000000000007E-2</v>
          </cell>
          <cell r="K117">
            <v>0.05</v>
          </cell>
          <cell r="L117">
            <v>0.05</v>
          </cell>
          <cell r="M117">
            <v>0.16</v>
          </cell>
          <cell r="N117">
            <v>1</v>
          </cell>
          <cell r="O117">
            <v>0.66</v>
          </cell>
          <cell r="P117">
            <v>0.05</v>
          </cell>
        </row>
        <row r="118">
          <cell r="A118" t="str">
            <v>GREE_TRA_OTS_M</v>
          </cell>
          <cell r="B118" t="str">
            <v>GREE</v>
          </cell>
          <cell r="C118" t="str">
            <v>WHOL</v>
          </cell>
          <cell r="D118" t="str">
            <v>TRA_OTS_M</v>
          </cell>
          <cell r="E118">
            <v>-1</v>
          </cell>
          <cell r="F118">
            <v>-1</v>
          </cell>
          <cell r="G118">
            <v>-1</v>
          </cell>
          <cell r="H118">
            <v>-1</v>
          </cell>
          <cell r="I118">
            <v>-1</v>
          </cell>
          <cell r="J118">
            <v>-1</v>
          </cell>
          <cell r="K118">
            <v>-1</v>
          </cell>
          <cell r="L118">
            <v>-1</v>
          </cell>
          <cell r="M118">
            <v>-1</v>
          </cell>
          <cell r="N118">
            <v>1.28</v>
          </cell>
          <cell r="O118">
            <v>-1</v>
          </cell>
          <cell r="P118">
            <v>-1</v>
          </cell>
        </row>
        <row r="119">
          <cell r="A119" t="str">
            <v>GREE_TRA_OTS_L</v>
          </cell>
          <cell r="B119" t="str">
            <v>GREE</v>
          </cell>
          <cell r="C119" t="str">
            <v>WHOL</v>
          </cell>
          <cell r="D119" t="str">
            <v>TRA_OTS_L</v>
          </cell>
          <cell r="E119">
            <v>-1</v>
          </cell>
          <cell r="F119">
            <v>-1</v>
          </cell>
          <cell r="G119">
            <v>-1</v>
          </cell>
          <cell r="H119">
            <v>-1</v>
          </cell>
          <cell r="I119">
            <v>-1</v>
          </cell>
          <cell r="J119">
            <v>-1</v>
          </cell>
          <cell r="K119">
            <v>-1</v>
          </cell>
          <cell r="L119">
            <v>-1</v>
          </cell>
          <cell r="M119">
            <v>1.28</v>
          </cell>
          <cell r="N119">
            <v>1.28</v>
          </cell>
          <cell r="O119">
            <v>-1</v>
          </cell>
          <cell r="P119">
            <v>-1</v>
          </cell>
        </row>
        <row r="120">
          <cell r="A120" t="str">
            <v>GREE_IN_BO</v>
          </cell>
          <cell r="B120" t="str">
            <v>GREE</v>
          </cell>
          <cell r="C120" t="str">
            <v>WHOL</v>
          </cell>
          <cell r="D120" t="str">
            <v>IN_BO</v>
          </cell>
          <cell r="E120">
            <v>0.2</v>
          </cell>
          <cell r="F120">
            <v>0.2</v>
          </cell>
          <cell r="G120">
            <v>0.23</v>
          </cell>
          <cell r="H120">
            <v>0.23</v>
          </cell>
          <cell r="I120">
            <v>0.23</v>
          </cell>
          <cell r="J120">
            <v>0.14000000000000001</v>
          </cell>
          <cell r="K120">
            <v>0.13</v>
          </cell>
          <cell r="L120">
            <v>0.13</v>
          </cell>
          <cell r="M120">
            <v>0.17</v>
          </cell>
          <cell r="N120">
            <v>0.08</v>
          </cell>
          <cell r="O120">
            <v>7.0000000000000007E-2</v>
          </cell>
          <cell r="P120">
            <v>7.0000000000000007E-2</v>
          </cell>
        </row>
        <row r="121">
          <cell r="A121" t="str">
            <v>GREE_IN_OC</v>
          </cell>
          <cell r="B121" t="str">
            <v>GREE</v>
          </cell>
          <cell r="C121" t="str">
            <v>WHOL</v>
          </cell>
          <cell r="D121" t="str">
            <v>IN_OC</v>
          </cell>
          <cell r="E121">
            <v>0.2</v>
          </cell>
          <cell r="F121">
            <v>0.2</v>
          </cell>
          <cell r="G121">
            <v>0.23</v>
          </cell>
          <cell r="H121">
            <v>0.23</v>
          </cell>
          <cell r="I121">
            <v>0.23</v>
          </cell>
          <cell r="J121">
            <v>0.03</v>
          </cell>
          <cell r="K121">
            <v>0.13</v>
          </cell>
          <cell r="L121">
            <v>0.13</v>
          </cell>
          <cell r="M121">
            <v>0.17</v>
          </cell>
          <cell r="N121">
            <v>0.08</v>
          </cell>
          <cell r="O121">
            <v>7.0000000000000007E-2</v>
          </cell>
          <cell r="P121">
            <v>7.0000000000000007E-2</v>
          </cell>
        </row>
        <row r="122">
          <cell r="A122" t="str">
            <v>IREL_CON_COMB</v>
          </cell>
          <cell r="B122" t="str">
            <v>IREL</v>
          </cell>
          <cell r="C122" t="str">
            <v>WHOL</v>
          </cell>
          <cell r="D122" t="str">
            <v>CON_COMB</v>
          </cell>
          <cell r="E122">
            <v>0.2</v>
          </cell>
          <cell r="F122">
            <v>0.2</v>
          </cell>
          <cell r="G122">
            <v>0.23</v>
          </cell>
          <cell r="H122">
            <v>0.23</v>
          </cell>
          <cell r="I122">
            <v>0.23</v>
          </cell>
          <cell r="J122">
            <v>0.14000000000000001</v>
          </cell>
          <cell r="K122">
            <v>0.13</v>
          </cell>
          <cell r="L122">
            <v>0.13</v>
          </cell>
          <cell r="M122">
            <v>0.17</v>
          </cell>
          <cell r="N122">
            <v>0.08</v>
          </cell>
          <cell r="O122">
            <v>7.0000000000000007E-2</v>
          </cell>
          <cell r="P122">
            <v>7.0000000000000007E-2</v>
          </cell>
        </row>
        <row r="123">
          <cell r="A123" t="str">
            <v>IREL_PP_EX_WB</v>
          </cell>
          <cell r="B123" t="str">
            <v>IREL</v>
          </cell>
          <cell r="C123" t="str">
            <v>WHOL</v>
          </cell>
          <cell r="D123" t="str">
            <v>PP_EX_WB</v>
          </cell>
          <cell r="E123">
            <v>-1</v>
          </cell>
          <cell r="F123">
            <v>-1</v>
          </cell>
          <cell r="G123">
            <v>0.42</v>
          </cell>
          <cell r="H123">
            <v>0.42</v>
          </cell>
          <cell r="I123">
            <v>0.42</v>
          </cell>
          <cell r="J123">
            <v>-1</v>
          </cell>
          <cell r="K123">
            <v>-1</v>
          </cell>
          <cell r="L123">
            <v>-1</v>
          </cell>
          <cell r="M123">
            <v>-1</v>
          </cell>
          <cell r="N123">
            <v>-1</v>
          </cell>
          <cell r="O123">
            <v>-1</v>
          </cell>
          <cell r="P123">
            <v>-1</v>
          </cell>
        </row>
        <row r="124">
          <cell r="A124" t="str">
            <v>IREL_PP_EX_OTH</v>
          </cell>
          <cell r="B124" t="str">
            <v>IREL</v>
          </cell>
          <cell r="C124" t="str">
            <v>WHOL</v>
          </cell>
          <cell r="D124" t="str">
            <v>PP_EX_OTH</v>
          </cell>
          <cell r="E124">
            <v>0.25</v>
          </cell>
          <cell r="F124">
            <v>0.27</v>
          </cell>
          <cell r="G124">
            <v>0.38</v>
          </cell>
          <cell r="H124">
            <v>0.38</v>
          </cell>
          <cell r="I124">
            <v>0.38</v>
          </cell>
          <cell r="J124">
            <v>0.2</v>
          </cell>
          <cell r="K124">
            <v>0.15</v>
          </cell>
          <cell r="L124">
            <v>0.25</v>
          </cell>
          <cell r="M124">
            <v>0.25</v>
          </cell>
          <cell r="N124">
            <v>0.15</v>
          </cell>
          <cell r="O124">
            <v>7.0000000000000007E-2</v>
          </cell>
          <cell r="P124">
            <v>0.25</v>
          </cell>
        </row>
        <row r="125">
          <cell r="A125" t="str">
            <v>IREL_PP_NEW</v>
          </cell>
          <cell r="B125" t="str">
            <v>IREL</v>
          </cell>
          <cell r="C125" t="str">
            <v>WHOL</v>
          </cell>
          <cell r="D125" t="str">
            <v>PP_NEW</v>
          </cell>
          <cell r="E125">
            <v>7.0000000000000007E-2</v>
          </cell>
          <cell r="F125">
            <v>0.1</v>
          </cell>
          <cell r="G125">
            <v>0.15</v>
          </cell>
          <cell r="H125">
            <v>0.15</v>
          </cell>
          <cell r="I125">
            <v>0.15</v>
          </cell>
          <cell r="J125">
            <v>7.0000000000000007E-2</v>
          </cell>
          <cell r="K125">
            <v>7.0000000000000007E-2</v>
          </cell>
          <cell r="L125">
            <v>7.0000000000000007E-2</v>
          </cell>
          <cell r="M125">
            <v>0.1</v>
          </cell>
          <cell r="N125">
            <v>0.05</v>
          </cell>
          <cell r="O125">
            <v>7.0000000000000007E-2</v>
          </cell>
          <cell r="P125">
            <v>0.05</v>
          </cell>
        </row>
        <row r="126">
          <cell r="A126" t="str">
            <v>IREL_DOM</v>
          </cell>
          <cell r="B126" t="str">
            <v>IREL</v>
          </cell>
          <cell r="C126" t="str">
            <v>WHOL</v>
          </cell>
          <cell r="D126" t="str">
            <v>DOM</v>
          </cell>
          <cell r="E126">
            <v>0.05</v>
          </cell>
          <cell r="F126">
            <v>7.0000000000000007E-2</v>
          </cell>
          <cell r="G126">
            <v>0.08</v>
          </cell>
          <cell r="H126">
            <v>0.08</v>
          </cell>
          <cell r="I126">
            <v>0.08</v>
          </cell>
          <cell r="J126">
            <v>7.0000000000000007E-2</v>
          </cell>
          <cell r="K126">
            <v>0.05</v>
          </cell>
          <cell r="L126">
            <v>0.05</v>
          </cell>
          <cell r="M126">
            <v>0.16</v>
          </cell>
          <cell r="N126">
            <v>0.06</v>
          </cell>
          <cell r="O126">
            <v>0.06</v>
          </cell>
          <cell r="P126">
            <v>0.05</v>
          </cell>
        </row>
        <row r="127">
          <cell r="A127" t="str">
            <v>IREL_TRA_RD_LD2</v>
          </cell>
          <cell r="B127" t="str">
            <v>IREL</v>
          </cell>
          <cell r="C127" t="str">
            <v>WHOL</v>
          </cell>
          <cell r="D127" t="str">
            <v>TRA_RD_LD2</v>
          </cell>
          <cell r="E127">
            <v>-1</v>
          </cell>
          <cell r="F127">
            <v>-1</v>
          </cell>
          <cell r="G127">
            <v>-1</v>
          </cell>
          <cell r="H127">
            <v>-1</v>
          </cell>
          <cell r="I127">
            <v>-1</v>
          </cell>
          <cell r="J127">
            <v>-1</v>
          </cell>
          <cell r="K127">
            <v>-1</v>
          </cell>
          <cell r="L127">
            <v>-1</v>
          </cell>
          <cell r="M127">
            <v>-1</v>
          </cell>
          <cell r="N127">
            <v>-1</v>
          </cell>
          <cell r="O127">
            <v>0.2</v>
          </cell>
          <cell r="P127">
            <v>-1</v>
          </cell>
        </row>
        <row r="128">
          <cell r="A128" t="str">
            <v>IREL_TRA_RD_LD4</v>
          </cell>
          <cell r="B128" t="str">
            <v>IREL</v>
          </cell>
          <cell r="C128" t="str">
            <v>WHOL</v>
          </cell>
          <cell r="D128" t="str">
            <v>TRA_RD_LD4</v>
          </cell>
          <cell r="E128">
            <v>-1</v>
          </cell>
          <cell r="F128">
            <v>-1</v>
          </cell>
          <cell r="G128">
            <v>-1</v>
          </cell>
          <cell r="H128">
            <v>-1</v>
          </cell>
          <cell r="I128">
            <v>-1</v>
          </cell>
          <cell r="J128">
            <v>-1</v>
          </cell>
          <cell r="K128">
            <v>-1</v>
          </cell>
          <cell r="L128">
            <v>-1</v>
          </cell>
          <cell r="M128">
            <v>-1</v>
          </cell>
          <cell r="N128">
            <v>0.35</v>
          </cell>
          <cell r="O128">
            <v>0.75</v>
          </cell>
          <cell r="P128">
            <v>0.65</v>
          </cell>
        </row>
        <row r="129">
          <cell r="A129" t="str">
            <v>IREL_TRA_RD_HD</v>
          </cell>
          <cell r="B129" t="str">
            <v>IREL</v>
          </cell>
          <cell r="C129" t="str">
            <v>WHOL</v>
          </cell>
          <cell r="D129" t="str">
            <v>TRA_RD_HD</v>
          </cell>
          <cell r="E129">
            <v>-1</v>
          </cell>
          <cell r="F129">
            <v>-1</v>
          </cell>
          <cell r="G129">
            <v>-1</v>
          </cell>
          <cell r="H129">
            <v>-1</v>
          </cell>
          <cell r="I129">
            <v>-1</v>
          </cell>
          <cell r="J129">
            <v>-1</v>
          </cell>
          <cell r="K129">
            <v>-1</v>
          </cell>
          <cell r="L129">
            <v>-1</v>
          </cell>
          <cell r="M129">
            <v>-1</v>
          </cell>
          <cell r="N129">
            <v>1</v>
          </cell>
          <cell r="O129">
            <v>0.8</v>
          </cell>
          <cell r="P129">
            <v>0.65</v>
          </cell>
        </row>
        <row r="130">
          <cell r="A130" t="str">
            <v>IREL_TRA_OT</v>
          </cell>
          <cell r="B130" t="str">
            <v>IREL</v>
          </cell>
          <cell r="C130" t="str">
            <v>WHOL</v>
          </cell>
          <cell r="D130" t="str">
            <v>TRA_OT</v>
          </cell>
          <cell r="E130">
            <v>0.08</v>
          </cell>
          <cell r="F130">
            <v>0.08</v>
          </cell>
          <cell r="G130">
            <v>0.08</v>
          </cell>
          <cell r="H130">
            <v>0.08</v>
          </cell>
          <cell r="I130">
            <v>0.08</v>
          </cell>
          <cell r="J130">
            <v>7.0000000000000007E-2</v>
          </cell>
          <cell r="K130">
            <v>0.05</v>
          </cell>
          <cell r="L130">
            <v>0.05</v>
          </cell>
          <cell r="M130">
            <v>0.16</v>
          </cell>
          <cell r="N130">
            <v>1</v>
          </cell>
          <cell r="O130">
            <v>0.8</v>
          </cell>
          <cell r="P130">
            <v>0.05</v>
          </cell>
        </row>
        <row r="131">
          <cell r="A131" t="str">
            <v>IREL_TRA_OT_LD2</v>
          </cell>
          <cell r="B131" t="str">
            <v>IREL</v>
          </cell>
          <cell r="C131" t="str">
            <v>WHOL</v>
          </cell>
          <cell r="D131" t="str">
            <v>TRA_OT_LD2</v>
          </cell>
          <cell r="E131">
            <v>-1</v>
          </cell>
          <cell r="F131">
            <v>-1</v>
          </cell>
          <cell r="G131">
            <v>-1</v>
          </cell>
          <cell r="H131">
            <v>-1</v>
          </cell>
          <cell r="I131">
            <v>-1</v>
          </cell>
          <cell r="J131">
            <v>-1</v>
          </cell>
          <cell r="K131">
            <v>-1</v>
          </cell>
          <cell r="L131">
            <v>-1</v>
          </cell>
          <cell r="M131">
            <v>-1</v>
          </cell>
          <cell r="N131">
            <v>-1</v>
          </cell>
          <cell r="O131">
            <v>0.2</v>
          </cell>
          <cell r="P131">
            <v>-1</v>
          </cell>
        </row>
        <row r="132">
          <cell r="A132" t="str">
            <v>IREL_TRA_OT_LB</v>
          </cell>
          <cell r="B132" t="str">
            <v>IREL</v>
          </cell>
          <cell r="C132" t="str">
            <v>WHOL</v>
          </cell>
          <cell r="D132" t="str">
            <v>TRA_OT_LB</v>
          </cell>
          <cell r="E132">
            <v>0.08</v>
          </cell>
          <cell r="F132">
            <v>0.08</v>
          </cell>
          <cell r="G132">
            <v>0.08</v>
          </cell>
          <cell r="H132">
            <v>0.08</v>
          </cell>
          <cell r="I132">
            <v>0.08</v>
          </cell>
          <cell r="J132">
            <v>7.0000000000000007E-2</v>
          </cell>
          <cell r="K132">
            <v>0.05</v>
          </cell>
          <cell r="L132">
            <v>0.05</v>
          </cell>
          <cell r="M132">
            <v>0.16</v>
          </cell>
          <cell r="N132">
            <v>1</v>
          </cell>
          <cell r="O132">
            <v>0.8</v>
          </cell>
          <cell r="P132">
            <v>0.05</v>
          </cell>
        </row>
        <row r="133">
          <cell r="A133" t="str">
            <v>IREL_TRA_OTS_M</v>
          </cell>
          <cell r="B133" t="str">
            <v>IREL</v>
          </cell>
          <cell r="C133" t="str">
            <v>WHOL</v>
          </cell>
          <cell r="D133" t="str">
            <v>TRA_OTS_M</v>
          </cell>
          <cell r="E133">
            <v>-1</v>
          </cell>
          <cell r="F133">
            <v>-1</v>
          </cell>
          <cell r="G133">
            <v>-1</v>
          </cell>
          <cell r="H133">
            <v>-1</v>
          </cell>
          <cell r="I133">
            <v>-1</v>
          </cell>
          <cell r="J133">
            <v>-1</v>
          </cell>
          <cell r="K133">
            <v>-1</v>
          </cell>
          <cell r="L133">
            <v>-1</v>
          </cell>
          <cell r="M133">
            <v>-1</v>
          </cell>
          <cell r="N133">
            <v>1.4</v>
          </cell>
          <cell r="O133">
            <v>-1</v>
          </cell>
          <cell r="P133">
            <v>-1</v>
          </cell>
        </row>
        <row r="134">
          <cell r="A134" t="str">
            <v>IREL_TRA_OTS_L</v>
          </cell>
          <cell r="B134" t="str">
            <v>IREL</v>
          </cell>
          <cell r="C134" t="str">
            <v>WHOL</v>
          </cell>
          <cell r="D134" t="str">
            <v>TRA_OTS_L</v>
          </cell>
          <cell r="E134">
            <v>-1</v>
          </cell>
          <cell r="F134">
            <v>-1</v>
          </cell>
          <cell r="G134">
            <v>-1</v>
          </cell>
          <cell r="H134">
            <v>-1</v>
          </cell>
          <cell r="I134">
            <v>-1</v>
          </cell>
          <cell r="J134">
            <v>-1</v>
          </cell>
          <cell r="K134">
            <v>-1</v>
          </cell>
          <cell r="L134">
            <v>-1</v>
          </cell>
          <cell r="M134">
            <v>1.4</v>
          </cell>
          <cell r="N134">
            <v>1.4</v>
          </cell>
          <cell r="O134">
            <v>-1</v>
          </cell>
          <cell r="P134">
            <v>-1</v>
          </cell>
        </row>
        <row r="135">
          <cell r="A135" t="str">
            <v>IREL_IN_BO</v>
          </cell>
          <cell r="B135" t="str">
            <v>IREL</v>
          </cell>
          <cell r="C135" t="str">
            <v>WHOL</v>
          </cell>
          <cell r="D135" t="str">
            <v>IN_BO</v>
          </cell>
          <cell r="E135">
            <v>0.2</v>
          </cell>
          <cell r="F135">
            <v>0.2</v>
          </cell>
          <cell r="G135">
            <v>0.24</v>
          </cell>
          <cell r="H135">
            <v>0.24</v>
          </cell>
          <cell r="I135">
            <v>0.24</v>
          </cell>
          <cell r="J135">
            <v>0.14000000000000001</v>
          </cell>
          <cell r="K135">
            <v>0.13</v>
          </cell>
          <cell r="L135">
            <v>0.13</v>
          </cell>
          <cell r="M135">
            <v>0.17</v>
          </cell>
          <cell r="N135">
            <v>0.08</v>
          </cell>
          <cell r="O135">
            <v>7.0000000000000007E-2</v>
          </cell>
          <cell r="P135">
            <v>7.0000000000000007E-2</v>
          </cell>
        </row>
        <row r="136">
          <cell r="A136" t="str">
            <v>IREL_IN_OC</v>
          </cell>
          <cell r="B136" t="str">
            <v>IREL</v>
          </cell>
          <cell r="C136" t="str">
            <v>WHOL</v>
          </cell>
          <cell r="D136" t="str">
            <v>IN_OC</v>
          </cell>
          <cell r="E136">
            <v>0.2</v>
          </cell>
          <cell r="F136">
            <v>0.2</v>
          </cell>
          <cell r="G136">
            <v>0.24</v>
          </cell>
          <cell r="H136">
            <v>0.24</v>
          </cell>
          <cell r="I136">
            <v>0.24</v>
          </cell>
          <cell r="J136">
            <v>0.03</v>
          </cell>
          <cell r="K136">
            <v>0.13</v>
          </cell>
          <cell r="L136">
            <v>0.13</v>
          </cell>
          <cell r="M136">
            <v>0.17</v>
          </cell>
          <cell r="N136">
            <v>0.08</v>
          </cell>
          <cell r="O136">
            <v>7.0000000000000007E-2</v>
          </cell>
          <cell r="P136">
            <v>7.0000000000000007E-2</v>
          </cell>
        </row>
        <row r="137">
          <cell r="A137" t="str">
            <v>ITAL_CON_COMB</v>
          </cell>
          <cell r="B137" t="str">
            <v>ITAL</v>
          </cell>
          <cell r="C137" t="str">
            <v>WHOL</v>
          </cell>
          <cell r="D137" t="str">
            <v>CON_COMB</v>
          </cell>
          <cell r="E137">
            <v>0.2</v>
          </cell>
          <cell r="F137">
            <v>0.2</v>
          </cell>
          <cell r="G137">
            <v>0.26</v>
          </cell>
          <cell r="H137">
            <v>0.26</v>
          </cell>
          <cell r="I137">
            <v>0.26</v>
          </cell>
          <cell r="J137">
            <v>0.14000000000000001</v>
          </cell>
          <cell r="K137">
            <v>0.13</v>
          </cell>
          <cell r="L137">
            <v>0.13</v>
          </cell>
          <cell r="M137">
            <v>0.22</v>
          </cell>
          <cell r="N137">
            <v>0.08</v>
          </cell>
          <cell r="O137">
            <v>7.0000000000000007E-2</v>
          </cell>
          <cell r="P137">
            <v>0.12</v>
          </cell>
        </row>
        <row r="138">
          <cell r="A138" t="str">
            <v>ITAL_PP_EX_WB</v>
          </cell>
          <cell r="B138" t="str">
            <v>ITAL</v>
          </cell>
          <cell r="C138" t="str">
            <v>WHOL</v>
          </cell>
          <cell r="D138" t="str">
            <v>PP_EX_WB</v>
          </cell>
          <cell r="E138">
            <v>-1</v>
          </cell>
          <cell r="F138">
            <v>-1</v>
          </cell>
          <cell r="G138">
            <v>0.42</v>
          </cell>
          <cell r="H138">
            <v>0.42</v>
          </cell>
          <cell r="I138">
            <v>0.42</v>
          </cell>
          <cell r="J138">
            <v>-1</v>
          </cell>
          <cell r="K138">
            <v>-1</v>
          </cell>
          <cell r="L138">
            <v>-1</v>
          </cell>
          <cell r="M138">
            <v>-1</v>
          </cell>
          <cell r="N138">
            <v>-1</v>
          </cell>
          <cell r="O138">
            <v>-1</v>
          </cell>
          <cell r="P138">
            <v>-1</v>
          </cell>
        </row>
        <row r="139">
          <cell r="A139" t="str">
            <v>ITAL_PP_EX_OTH</v>
          </cell>
          <cell r="B139" t="str">
            <v>ITAL</v>
          </cell>
          <cell r="C139" t="str">
            <v>WHOL</v>
          </cell>
          <cell r="D139" t="str">
            <v>PP_EX_OTH</v>
          </cell>
          <cell r="E139">
            <v>0.27</v>
          </cell>
          <cell r="F139">
            <v>0.27</v>
          </cell>
          <cell r="G139">
            <v>0.33</v>
          </cell>
          <cell r="H139">
            <v>0.33</v>
          </cell>
          <cell r="I139">
            <v>0.33</v>
          </cell>
          <cell r="J139">
            <v>0.14000000000000001</v>
          </cell>
          <cell r="K139">
            <v>0.13</v>
          </cell>
          <cell r="L139">
            <v>0.13</v>
          </cell>
          <cell r="M139">
            <v>0.22</v>
          </cell>
          <cell r="N139">
            <v>0.08</v>
          </cell>
          <cell r="O139">
            <v>7.0000000000000007E-2</v>
          </cell>
          <cell r="P139">
            <v>0.2</v>
          </cell>
        </row>
        <row r="140">
          <cell r="A140" t="str">
            <v>ITAL_PP_NEW</v>
          </cell>
          <cell r="B140" t="str">
            <v>ITAL</v>
          </cell>
          <cell r="C140" t="str">
            <v>WHOL</v>
          </cell>
          <cell r="D140" t="str">
            <v>PP_NEW</v>
          </cell>
          <cell r="E140">
            <v>0.1</v>
          </cell>
          <cell r="F140">
            <v>0.1</v>
          </cell>
          <cell r="G140">
            <v>0.15</v>
          </cell>
          <cell r="H140">
            <v>0.15</v>
          </cell>
          <cell r="I140">
            <v>0.15</v>
          </cell>
          <cell r="J140">
            <v>7.0000000000000007E-2</v>
          </cell>
          <cell r="K140">
            <v>7.0000000000000007E-2</v>
          </cell>
          <cell r="L140">
            <v>7.0000000000000007E-2</v>
          </cell>
          <cell r="M140">
            <v>0.1</v>
          </cell>
          <cell r="N140">
            <v>0.05</v>
          </cell>
          <cell r="O140">
            <v>7.0000000000000007E-2</v>
          </cell>
          <cell r="P140">
            <v>0.05</v>
          </cell>
        </row>
        <row r="141">
          <cell r="A141" t="str">
            <v>ITAL_DOM</v>
          </cell>
          <cell r="B141" t="str">
            <v>ITAL</v>
          </cell>
          <cell r="C141" t="str">
            <v>WHOL</v>
          </cell>
          <cell r="D141" t="str">
            <v>DOM</v>
          </cell>
          <cell r="E141">
            <v>7.0000000000000007E-2</v>
          </cell>
          <cell r="F141">
            <v>7.0000000000000007E-2</v>
          </cell>
          <cell r="G141">
            <v>0.08</v>
          </cell>
          <cell r="H141">
            <v>0.08</v>
          </cell>
          <cell r="I141">
            <v>0.08</v>
          </cell>
          <cell r="J141">
            <v>7.0000000000000007E-2</v>
          </cell>
          <cell r="K141">
            <v>0.05</v>
          </cell>
          <cell r="L141">
            <v>0.05</v>
          </cell>
          <cell r="M141">
            <v>0.16</v>
          </cell>
          <cell r="N141">
            <v>0.06</v>
          </cell>
          <cell r="O141">
            <v>0.06</v>
          </cell>
          <cell r="P141">
            <v>0.05</v>
          </cell>
        </row>
        <row r="142">
          <cell r="A142" t="str">
            <v>ITAL_TRA_RD_LD2</v>
          </cell>
          <cell r="B142" t="str">
            <v>ITAL</v>
          </cell>
          <cell r="C142" t="str">
            <v>WHOL</v>
          </cell>
          <cell r="D142" t="str">
            <v>TRA_RD_LD2</v>
          </cell>
          <cell r="E142">
            <v>-1</v>
          </cell>
          <cell r="F142">
            <v>-1</v>
          </cell>
          <cell r="G142">
            <v>-1</v>
          </cell>
          <cell r="H142">
            <v>-1</v>
          </cell>
          <cell r="I142">
            <v>-1</v>
          </cell>
          <cell r="J142">
            <v>-1</v>
          </cell>
          <cell r="K142">
            <v>-1</v>
          </cell>
          <cell r="L142">
            <v>-1</v>
          </cell>
          <cell r="M142">
            <v>-1</v>
          </cell>
          <cell r="N142">
            <v>-1</v>
          </cell>
          <cell r="O142">
            <v>0.2</v>
          </cell>
          <cell r="P142">
            <v>-1</v>
          </cell>
        </row>
        <row r="143">
          <cell r="A143" t="str">
            <v>ITAL_TRA_RD_LD4</v>
          </cell>
          <cell r="B143" t="str">
            <v>ITAL</v>
          </cell>
          <cell r="C143" t="str">
            <v>WHOL</v>
          </cell>
          <cell r="D143" t="str">
            <v>TRA_RD_LD4</v>
          </cell>
          <cell r="E143">
            <v>-1</v>
          </cell>
          <cell r="F143">
            <v>-1</v>
          </cell>
          <cell r="G143">
            <v>-1</v>
          </cell>
          <cell r="H143">
            <v>-1</v>
          </cell>
          <cell r="I143">
            <v>-1</v>
          </cell>
          <cell r="J143">
            <v>-1</v>
          </cell>
          <cell r="K143">
            <v>-1</v>
          </cell>
          <cell r="L143">
            <v>-1</v>
          </cell>
          <cell r="M143">
            <v>-1</v>
          </cell>
          <cell r="N143">
            <v>0.35</v>
          </cell>
          <cell r="O143">
            <v>0.73</v>
          </cell>
          <cell r="P143">
            <v>0.65</v>
          </cell>
        </row>
        <row r="144">
          <cell r="A144" t="str">
            <v>ITAL_TRA_RD_HD</v>
          </cell>
          <cell r="B144" t="str">
            <v>ITAL</v>
          </cell>
          <cell r="C144" t="str">
            <v>WHOL</v>
          </cell>
          <cell r="D144" t="str">
            <v>TRA_RD_HD</v>
          </cell>
          <cell r="E144">
            <v>-1</v>
          </cell>
          <cell r="F144">
            <v>-1</v>
          </cell>
          <cell r="G144">
            <v>-1</v>
          </cell>
          <cell r="H144">
            <v>-1</v>
          </cell>
          <cell r="I144">
            <v>-1</v>
          </cell>
          <cell r="J144">
            <v>-1</v>
          </cell>
          <cell r="K144">
            <v>-1</v>
          </cell>
          <cell r="L144">
            <v>-1</v>
          </cell>
          <cell r="M144">
            <v>-1</v>
          </cell>
          <cell r="N144">
            <v>1.05</v>
          </cell>
          <cell r="O144">
            <v>0.8</v>
          </cell>
          <cell r="P144">
            <v>0.65</v>
          </cell>
        </row>
        <row r="145">
          <cell r="A145" t="str">
            <v>ITAL_TRA_OT</v>
          </cell>
          <cell r="B145" t="str">
            <v>ITAL</v>
          </cell>
          <cell r="C145" t="str">
            <v>WHOL</v>
          </cell>
          <cell r="D145" t="str">
            <v>TRA_OT</v>
          </cell>
          <cell r="E145">
            <v>0.08</v>
          </cell>
          <cell r="F145">
            <v>0.08</v>
          </cell>
          <cell r="G145">
            <v>0.08</v>
          </cell>
          <cell r="H145">
            <v>0.08</v>
          </cell>
          <cell r="I145">
            <v>0.08</v>
          </cell>
          <cell r="J145">
            <v>7.0000000000000007E-2</v>
          </cell>
          <cell r="K145">
            <v>0.05</v>
          </cell>
          <cell r="L145">
            <v>0.05</v>
          </cell>
          <cell r="M145">
            <v>0.16</v>
          </cell>
          <cell r="N145">
            <v>1.3</v>
          </cell>
          <cell r="O145">
            <v>0.8</v>
          </cell>
          <cell r="P145">
            <v>0.05</v>
          </cell>
        </row>
        <row r="146">
          <cell r="A146" t="str">
            <v>ITAL_TRA_OT_LD2</v>
          </cell>
          <cell r="B146" t="str">
            <v>ITAL</v>
          </cell>
          <cell r="C146" t="str">
            <v>WHOL</v>
          </cell>
          <cell r="D146" t="str">
            <v>TRA_OT_LD2</v>
          </cell>
          <cell r="E146">
            <v>-1</v>
          </cell>
          <cell r="F146">
            <v>-1</v>
          </cell>
          <cell r="G146">
            <v>-1</v>
          </cell>
          <cell r="H146">
            <v>-1</v>
          </cell>
          <cell r="I146">
            <v>-1</v>
          </cell>
          <cell r="J146">
            <v>-1</v>
          </cell>
          <cell r="K146">
            <v>-1</v>
          </cell>
          <cell r="L146">
            <v>-1</v>
          </cell>
          <cell r="M146">
            <v>-1</v>
          </cell>
          <cell r="N146">
            <v>-1</v>
          </cell>
          <cell r="O146">
            <v>0.2</v>
          </cell>
          <cell r="P146">
            <v>-1</v>
          </cell>
        </row>
        <row r="147">
          <cell r="A147" t="str">
            <v>ITAL_TRA_OT_LB</v>
          </cell>
          <cell r="B147" t="str">
            <v>ITAL</v>
          </cell>
          <cell r="C147" t="str">
            <v>WHOL</v>
          </cell>
          <cell r="D147" t="str">
            <v>TRA_OT_LB</v>
          </cell>
          <cell r="E147">
            <v>0.08</v>
          </cell>
          <cell r="F147">
            <v>0.08</v>
          </cell>
          <cell r="G147">
            <v>0.08</v>
          </cell>
          <cell r="H147">
            <v>0.08</v>
          </cell>
          <cell r="I147">
            <v>0.08</v>
          </cell>
          <cell r="J147">
            <v>7.0000000000000007E-2</v>
          </cell>
          <cell r="K147">
            <v>0.05</v>
          </cell>
          <cell r="L147">
            <v>0.05</v>
          </cell>
          <cell r="M147">
            <v>0.16</v>
          </cell>
          <cell r="N147">
            <v>1.3</v>
          </cell>
          <cell r="O147">
            <v>0.8</v>
          </cell>
          <cell r="P147">
            <v>0.05</v>
          </cell>
        </row>
        <row r="148">
          <cell r="A148" t="str">
            <v>ITAL_TRA_OTS_M</v>
          </cell>
          <cell r="B148" t="str">
            <v>ITAL</v>
          </cell>
          <cell r="C148" t="str">
            <v>WHOL</v>
          </cell>
          <cell r="D148" t="str">
            <v>TRA_OTS_M</v>
          </cell>
          <cell r="E148">
            <v>-1</v>
          </cell>
          <cell r="F148">
            <v>-1</v>
          </cell>
          <cell r="G148">
            <v>-1</v>
          </cell>
          <cell r="H148">
            <v>-1</v>
          </cell>
          <cell r="I148">
            <v>-1</v>
          </cell>
          <cell r="J148">
            <v>-1</v>
          </cell>
          <cell r="K148">
            <v>-1</v>
          </cell>
          <cell r="L148">
            <v>-1</v>
          </cell>
          <cell r="M148">
            <v>-1</v>
          </cell>
          <cell r="N148">
            <v>1.4</v>
          </cell>
          <cell r="O148">
            <v>-1</v>
          </cell>
          <cell r="P148">
            <v>-1</v>
          </cell>
        </row>
        <row r="149">
          <cell r="A149" t="str">
            <v>ITAL_TRA_OTS_L</v>
          </cell>
          <cell r="B149" t="str">
            <v>ITAL</v>
          </cell>
          <cell r="C149" t="str">
            <v>WHOL</v>
          </cell>
          <cell r="D149" t="str">
            <v>TRA_OTS_L</v>
          </cell>
          <cell r="E149">
            <v>-1</v>
          </cell>
          <cell r="F149">
            <v>-1</v>
          </cell>
          <cell r="G149">
            <v>-1</v>
          </cell>
          <cell r="H149">
            <v>-1</v>
          </cell>
          <cell r="I149">
            <v>-1</v>
          </cell>
          <cell r="J149">
            <v>-1</v>
          </cell>
          <cell r="K149">
            <v>-1</v>
          </cell>
          <cell r="L149">
            <v>-1</v>
          </cell>
          <cell r="M149">
            <v>1.4</v>
          </cell>
          <cell r="N149">
            <v>1.4</v>
          </cell>
          <cell r="O149">
            <v>-1</v>
          </cell>
          <cell r="P149">
            <v>-1</v>
          </cell>
        </row>
        <row r="150">
          <cell r="A150" t="str">
            <v>ITAL_IN_BO</v>
          </cell>
          <cell r="B150" t="str">
            <v>ITAL</v>
          </cell>
          <cell r="C150" t="str">
            <v>WHOL</v>
          </cell>
          <cell r="D150" t="str">
            <v>IN_BO</v>
          </cell>
          <cell r="E150">
            <v>0.2</v>
          </cell>
          <cell r="F150">
            <v>0.2</v>
          </cell>
          <cell r="G150">
            <v>0.26</v>
          </cell>
          <cell r="H150">
            <v>0.26</v>
          </cell>
          <cell r="I150">
            <v>0.26</v>
          </cell>
          <cell r="J150">
            <v>0.14000000000000001</v>
          </cell>
          <cell r="K150">
            <v>0.13</v>
          </cell>
          <cell r="L150">
            <v>0.13</v>
          </cell>
          <cell r="M150">
            <v>0.2</v>
          </cell>
          <cell r="N150">
            <v>0.08</v>
          </cell>
          <cell r="O150">
            <v>7.0000000000000007E-2</v>
          </cell>
          <cell r="P150">
            <v>7.0000000000000007E-2</v>
          </cell>
        </row>
        <row r="151">
          <cell r="A151" t="str">
            <v>ITAL_IN_OC</v>
          </cell>
          <cell r="B151" t="str">
            <v>ITAL</v>
          </cell>
          <cell r="C151" t="str">
            <v>WHOL</v>
          </cell>
          <cell r="D151" t="str">
            <v>IN_OC</v>
          </cell>
          <cell r="E151">
            <v>0.2</v>
          </cell>
          <cell r="F151">
            <v>0.2</v>
          </cell>
          <cell r="G151">
            <v>0.26</v>
          </cell>
          <cell r="H151">
            <v>0.26</v>
          </cell>
          <cell r="I151">
            <v>0.26</v>
          </cell>
          <cell r="J151">
            <v>0.03</v>
          </cell>
          <cell r="K151">
            <v>0.13</v>
          </cell>
          <cell r="L151">
            <v>0.13</v>
          </cell>
          <cell r="M151">
            <v>0.22</v>
          </cell>
          <cell r="N151">
            <v>0.08</v>
          </cell>
          <cell r="O151">
            <v>7.0000000000000007E-2</v>
          </cell>
          <cell r="P151">
            <v>0.12</v>
          </cell>
        </row>
        <row r="152">
          <cell r="A152" t="str">
            <v>LUXE_CON_COMB</v>
          </cell>
          <cell r="B152" t="str">
            <v>LUXE</v>
          </cell>
          <cell r="C152" t="str">
            <v>WHOL</v>
          </cell>
          <cell r="D152" t="str">
            <v>CON_COMB</v>
          </cell>
          <cell r="E152">
            <v>0.2</v>
          </cell>
          <cell r="F152">
            <v>0.2</v>
          </cell>
          <cell r="G152">
            <v>0.23</v>
          </cell>
          <cell r="H152">
            <v>0.23</v>
          </cell>
          <cell r="I152">
            <v>0.23</v>
          </cell>
          <cell r="J152">
            <v>0.14000000000000001</v>
          </cell>
          <cell r="K152">
            <v>0.13</v>
          </cell>
          <cell r="L152">
            <v>0.13</v>
          </cell>
          <cell r="M152">
            <v>0.17</v>
          </cell>
          <cell r="N152">
            <v>0.08</v>
          </cell>
          <cell r="O152">
            <v>7.0000000000000007E-2</v>
          </cell>
          <cell r="P152">
            <v>7.0000000000000007E-2</v>
          </cell>
        </row>
        <row r="153">
          <cell r="A153" t="str">
            <v>LUXE_PP_EX_WB</v>
          </cell>
          <cell r="B153" t="str">
            <v>LUXE</v>
          </cell>
          <cell r="C153" t="str">
            <v>WHOL</v>
          </cell>
          <cell r="D153" t="str">
            <v>PP_EX_WB</v>
          </cell>
          <cell r="E153">
            <v>-1</v>
          </cell>
          <cell r="F153">
            <v>-1</v>
          </cell>
          <cell r="G153">
            <v>0.42</v>
          </cell>
          <cell r="H153">
            <v>0.42</v>
          </cell>
          <cell r="I153">
            <v>0.42</v>
          </cell>
          <cell r="J153">
            <v>-1</v>
          </cell>
          <cell r="K153">
            <v>-1</v>
          </cell>
          <cell r="L153">
            <v>-1</v>
          </cell>
          <cell r="M153">
            <v>-1</v>
          </cell>
          <cell r="N153">
            <v>-1</v>
          </cell>
          <cell r="O153">
            <v>-1</v>
          </cell>
          <cell r="P153">
            <v>-1</v>
          </cell>
        </row>
        <row r="154">
          <cell r="A154" t="str">
            <v>LUXE_PP_EX_OTH</v>
          </cell>
          <cell r="B154" t="str">
            <v>LUXE</v>
          </cell>
          <cell r="C154" t="str">
            <v>WHOL</v>
          </cell>
          <cell r="D154" t="str">
            <v>PP_EX_OTH</v>
          </cell>
          <cell r="E154">
            <v>0.27</v>
          </cell>
          <cell r="F154">
            <v>0.27</v>
          </cell>
          <cell r="G154">
            <v>0.3</v>
          </cell>
          <cell r="H154">
            <v>0.3</v>
          </cell>
          <cell r="I154">
            <v>0.3</v>
          </cell>
          <cell r="J154">
            <v>0.14000000000000001</v>
          </cell>
          <cell r="K154">
            <v>0.13</v>
          </cell>
          <cell r="L154">
            <v>0.13</v>
          </cell>
          <cell r="M154">
            <v>0.2</v>
          </cell>
          <cell r="N154">
            <v>0.08</v>
          </cell>
          <cell r="O154">
            <v>7.0000000000000007E-2</v>
          </cell>
          <cell r="P154">
            <v>0.05</v>
          </cell>
        </row>
        <row r="155">
          <cell r="A155" t="str">
            <v>LUXE_PP_NEW</v>
          </cell>
          <cell r="B155" t="str">
            <v>LUXE</v>
          </cell>
          <cell r="C155" t="str">
            <v>WHOL</v>
          </cell>
          <cell r="D155" t="str">
            <v>PP_NEW</v>
          </cell>
          <cell r="E155">
            <v>0.1</v>
          </cell>
          <cell r="F155">
            <v>0.1</v>
          </cell>
          <cell r="G155">
            <v>0.15</v>
          </cell>
          <cell r="H155">
            <v>0.15</v>
          </cell>
          <cell r="I155">
            <v>0.15</v>
          </cell>
          <cell r="J155">
            <v>7.0000000000000007E-2</v>
          </cell>
          <cell r="K155">
            <v>7.0000000000000007E-2</v>
          </cell>
          <cell r="L155">
            <v>7.0000000000000007E-2</v>
          </cell>
          <cell r="M155">
            <v>0.1</v>
          </cell>
          <cell r="N155">
            <v>0.05</v>
          </cell>
          <cell r="O155">
            <v>7.0000000000000007E-2</v>
          </cell>
          <cell r="P155">
            <v>0.05</v>
          </cell>
        </row>
        <row r="156">
          <cell r="A156" t="str">
            <v>LUXE_DOM</v>
          </cell>
          <cell r="B156" t="str">
            <v>LUXE</v>
          </cell>
          <cell r="C156" t="str">
            <v>WHOL</v>
          </cell>
          <cell r="D156" t="str">
            <v>DOM</v>
          </cell>
          <cell r="E156">
            <v>7.0000000000000007E-2</v>
          </cell>
          <cell r="F156">
            <v>7.0000000000000007E-2</v>
          </cell>
          <cell r="G156">
            <v>0.08</v>
          </cell>
          <cell r="H156">
            <v>0.08</v>
          </cell>
          <cell r="I156">
            <v>0.08</v>
          </cell>
          <cell r="J156">
            <v>7.0000000000000007E-2</v>
          </cell>
          <cell r="K156">
            <v>0.05</v>
          </cell>
          <cell r="L156">
            <v>0.05</v>
          </cell>
          <cell r="M156">
            <v>0.16</v>
          </cell>
          <cell r="N156">
            <v>0.06</v>
          </cell>
          <cell r="O156">
            <v>0.06</v>
          </cell>
          <cell r="P156">
            <v>0.05</v>
          </cell>
        </row>
        <row r="157">
          <cell r="A157" t="str">
            <v>LUXE_TRA_RD_LD2</v>
          </cell>
          <cell r="B157" t="str">
            <v>LUXE</v>
          </cell>
          <cell r="C157" t="str">
            <v>WHOL</v>
          </cell>
          <cell r="D157" t="str">
            <v>TRA_RD_LD2</v>
          </cell>
          <cell r="E157">
            <v>-1</v>
          </cell>
          <cell r="F157">
            <v>-1</v>
          </cell>
          <cell r="G157">
            <v>-1</v>
          </cell>
          <cell r="H157">
            <v>-1</v>
          </cell>
          <cell r="I157">
            <v>-1</v>
          </cell>
          <cell r="J157">
            <v>-1</v>
          </cell>
          <cell r="K157">
            <v>-1</v>
          </cell>
          <cell r="L157">
            <v>-1</v>
          </cell>
          <cell r="M157">
            <v>-1</v>
          </cell>
          <cell r="N157">
            <v>-1</v>
          </cell>
          <cell r="O157">
            <v>0.2</v>
          </cell>
          <cell r="P157">
            <v>-1</v>
          </cell>
        </row>
        <row r="158">
          <cell r="A158" t="str">
            <v>LUXE_TRA_RD_LD4</v>
          </cell>
          <cell r="B158" t="str">
            <v>LUXE</v>
          </cell>
          <cell r="C158" t="str">
            <v>WHOL</v>
          </cell>
          <cell r="D158" t="str">
            <v>TRA_RD_LD4</v>
          </cell>
          <cell r="E158">
            <v>-1</v>
          </cell>
          <cell r="F158">
            <v>-1</v>
          </cell>
          <cell r="G158">
            <v>-1</v>
          </cell>
          <cell r="H158">
            <v>-1</v>
          </cell>
          <cell r="I158">
            <v>-1</v>
          </cell>
          <cell r="J158">
            <v>-1</v>
          </cell>
          <cell r="K158">
            <v>-1</v>
          </cell>
          <cell r="L158">
            <v>-1</v>
          </cell>
          <cell r="M158">
            <v>-1</v>
          </cell>
          <cell r="N158">
            <v>0.35</v>
          </cell>
          <cell r="O158">
            <v>0.79</v>
          </cell>
          <cell r="P158">
            <v>0.65</v>
          </cell>
        </row>
        <row r="159">
          <cell r="A159" t="str">
            <v>LUXE_TRA_RD_HD</v>
          </cell>
          <cell r="B159" t="str">
            <v>LUXE</v>
          </cell>
          <cell r="C159" t="str">
            <v>WHOL</v>
          </cell>
          <cell r="D159" t="str">
            <v>TRA_RD_HD</v>
          </cell>
          <cell r="E159">
            <v>-1</v>
          </cell>
          <cell r="F159">
            <v>-1</v>
          </cell>
          <cell r="G159">
            <v>-1</v>
          </cell>
          <cell r="H159">
            <v>-1</v>
          </cell>
          <cell r="I159">
            <v>-1</v>
          </cell>
          <cell r="J159">
            <v>-1</v>
          </cell>
          <cell r="K159">
            <v>-1</v>
          </cell>
          <cell r="L159">
            <v>-1</v>
          </cell>
          <cell r="M159">
            <v>-1</v>
          </cell>
          <cell r="N159">
            <v>1</v>
          </cell>
          <cell r="O159">
            <v>0.79</v>
          </cell>
          <cell r="P159">
            <v>0.65</v>
          </cell>
        </row>
        <row r="160">
          <cell r="A160" t="str">
            <v>LUXE_TRA_OT</v>
          </cell>
          <cell r="B160" t="str">
            <v>LUXE</v>
          </cell>
          <cell r="C160" t="str">
            <v>WHOL</v>
          </cell>
          <cell r="D160" t="str">
            <v>TRA_OT</v>
          </cell>
          <cell r="E160">
            <v>0.08</v>
          </cell>
          <cell r="F160">
            <v>0.08</v>
          </cell>
          <cell r="G160">
            <v>0.08</v>
          </cell>
          <cell r="H160">
            <v>0.08</v>
          </cell>
          <cell r="I160">
            <v>0.08</v>
          </cell>
          <cell r="J160">
            <v>7.0000000000000007E-2</v>
          </cell>
          <cell r="K160">
            <v>0.05</v>
          </cell>
          <cell r="L160">
            <v>0.05</v>
          </cell>
          <cell r="M160">
            <v>0.16</v>
          </cell>
          <cell r="N160">
            <v>1</v>
          </cell>
          <cell r="O160">
            <v>0.79</v>
          </cell>
          <cell r="P160">
            <v>0.05</v>
          </cell>
        </row>
        <row r="161">
          <cell r="A161" t="str">
            <v>LUXE_TRA_OT_LD2</v>
          </cell>
          <cell r="B161" t="str">
            <v>LUXE</v>
          </cell>
          <cell r="C161" t="str">
            <v>WHOL</v>
          </cell>
          <cell r="D161" t="str">
            <v>TRA_OT_LD2</v>
          </cell>
          <cell r="E161">
            <v>-1</v>
          </cell>
          <cell r="F161">
            <v>-1</v>
          </cell>
          <cell r="G161">
            <v>-1</v>
          </cell>
          <cell r="H161">
            <v>-1</v>
          </cell>
          <cell r="I161">
            <v>-1</v>
          </cell>
          <cell r="J161">
            <v>-1</v>
          </cell>
          <cell r="K161">
            <v>-1</v>
          </cell>
          <cell r="L161">
            <v>-1</v>
          </cell>
          <cell r="M161">
            <v>-1</v>
          </cell>
          <cell r="N161">
            <v>-1</v>
          </cell>
          <cell r="O161">
            <v>0.2</v>
          </cell>
          <cell r="P161">
            <v>-1</v>
          </cell>
        </row>
        <row r="162">
          <cell r="A162" t="str">
            <v>LUXE_TRA_OT_LB</v>
          </cell>
          <cell r="B162" t="str">
            <v>LUXE</v>
          </cell>
          <cell r="C162" t="str">
            <v>WHOL</v>
          </cell>
          <cell r="D162" t="str">
            <v>TRA_OT_LB</v>
          </cell>
          <cell r="E162">
            <v>0.08</v>
          </cell>
          <cell r="F162">
            <v>0.08</v>
          </cell>
          <cell r="G162">
            <v>0.08</v>
          </cell>
          <cell r="H162">
            <v>0.08</v>
          </cell>
          <cell r="I162">
            <v>0.08</v>
          </cell>
          <cell r="J162">
            <v>7.0000000000000007E-2</v>
          </cell>
          <cell r="K162">
            <v>0.05</v>
          </cell>
          <cell r="L162">
            <v>0.05</v>
          </cell>
          <cell r="M162">
            <v>0.16</v>
          </cell>
          <cell r="N162">
            <v>1.1599999999999999</v>
          </cell>
          <cell r="O162">
            <v>0.86</v>
          </cell>
          <cell r="P162">
            <v>0.05</v>
          </cell>
        </row>
        <row r="163">
          <cell r="A163" t="str">
            <v>LUXE_TRA_OTS_M</v>
          </cell>
          <cell r="B163" t="str">
            <v>LUXE</v>
          </cell>
          <cell r="C163" t="str">
            <v>WHOL</v>
          </cell>
          <cell r="D163" t="str">
            <v>TRA_OTS_M</v>
          </cell>
          <cell r="E163">
            <v>-1</v>
          </cell>
          <cell r="F163">
            <v>-1</v>
          </cell>
          <cell r="G163">
            <v>-1</v>
          </cell>
          <cell r="H163">
            <v>-1</v>
          </cell>
          <cell r="I163">
            <v>-1</v>
          </cell>
          <cell r="J163">
            <v>-1</v>
          </cell>
          <cell r="K163">
            <v>-1</v>
          </cell>
          <cell r="L163">
            <v>-1</v>
          </cell>
          <cell r="M163">
            <v>-1</v>
          </cell>
          <cell r="N163">
            <v>1.4</v>
          </cell>
          <cell r="O163">
            <v>-1</v>
          </cell>
          <cell r="P163">
            <v>-1</v>
          </cell>
        </row>
        <row r="164">
          <cell r="A164" t="str">
            <v>LUXE_TRA_OTS_L</v>
          </cell>
          <cell r="B164" t="str">
            <v>LUXE</v>
          </cell>
          <cell r="C164" t="str">
            <v>WHOL</v>
          </cell>
          <cell r="D164" t="str">
            <v>TRA_OTS_L</v>
          </cell>
          <cell r="E164">
            <v>-1</v>
          </cell>
          <cell r="F164">
            <v>-1</v>
          </cell>
          <cell r="G164">
            <v>-1</v>
          </cell>
          <cell r="H164">
            <v>-1</v>
          </cell>
          <cell r="I164">
            <v>-1</v>
          </cell>
          <cell r="J164">
            <v>-1</v>
          </cell>
          <cell r="K164">
            <v>-1</v>
          </cell>
          <cell r="L164">
            <v>-1</v>
          </cell>
          <cell r="M164">
            <v>1.4</v>
          </cell>
          <cell r="N164">
            <v>1.4</v>
          </cell>
          <cell r="O164">
            <v>-1</v>
          </cell>
          <cell r="P164">
            <v>-1</v>
          </cell>
        </row>
        <row r="165">
          <cell r="A165" t="str">
            <v>LUXE_IN_BO</v>
          </cell>
          <cell r="B165" t="str">
            <v>LUXE</v>
          </cell>
          <cell r="C165" t="str">
            <v>WHOL</v>
          </cell>
          <cell r="D165" t="str">
            <v>IN_BO</v>
          </cell>
          <cell r="E165">
            <v>0.2</v>
          </cell>
          <cell r="F165">
            <v>0.2</v>
          </cell>
          <cell r="G165">
            <v>0.23</v>
          </cell>
          <cell r="H165">
            <v>0.23</v>
          </cell>
          <cell r="I165">
            <v>0.23</v>
          </cell>
          <cell r="J165">
            <v>0.14000000000000001</v>
          </cell>
          <cell r="K165">
            <v>0.13</v>
          </cell>
          <cell r="L165">
            <v>0.13</v>
          </cell>
          <cell r="M165">
            <v>0.17</v>
          </cell>
          <cell r="N165">
            <v>0.08</v>
          </cell>
          <cell r="O165">
            <v>7.0000000000000007E-2</v>
          </cell>
          <cell r="P165">
            <v>7.0000000000000007E-2</v>
          </cell>
        </row>
        <row r="166">
          <cell r="A166" t="str">
            <v>LUXE_IN_OC</v>
          </cell>
          <cell r="B166" t="str">
            <v>LUXE</v>
          </cell>
          <cell r="C166" t="str">
            <v>WHOL</v>
          </cell>
          <cell r="D166" t="str">
            <v>IN_OC</v>
          </cell>
          <cell r="E166">
            <v>0.2</v>
          </cell>
          <cell r="F166">
            <v>0.2</v>
          </cell>
          <cell r="G166">
            <v>0.23</v>
          </cell>
          <cell r="H166">
            <v>0.23</v>
          </cell>
          <cell r="I166">
            <v>0.23</v>
          </cell>
          <cell r="J166">
            <v>0.03</v>
          </cell>
          <cell r="K166">
            <v>0.13</v>
          </cell>
          <cell r="L166">
            <v>0.13</v>
          </cell>
          <cell r="M166">
            <v>0.17</v>
          </cell>
          <cell r="N166">
            <v>0.08</v>
          </cell>
          <cell r="O166">
            <v>7.0000000000000007E-2</v>
          </cell>
          <cell r="P166">
            <v>7.0000000000000007E-2</v>
          </cell>
        </row>
        <row r="167">
          <cell r="A167" t="str">
            <v>NETH_CON_COMB</v>
          </cell>
          <cell r="B167" t="str">
            <v>NETH</v>
          </cell>
          <cell r="C167" t="str">
            <v>WHOL</v>
          </cell>
          <cell r="D167" t="str">
            <v>CON_COMB</v>
          </cell>
          <cell r="E167">
            <v>0.2</v>
          </cell>
          <cell r="F167">
            <v>0.2</v>
          </cell>
          <cell r="G167">
            <v>0.23</v>
          </cell>
          <cell r="H167">
            <v>0.23</v>
          </cell>
          <cell r="I167">
            <v>0.23</v>
          </cell>
          <cell r="J167">
            <v>0.14000000000000001</v>
          </cell>
          <cell r="K167">
            <v>0.13</v>
          </cell>
          <cell r="L167">
            <v>0.13</v>
          </cell>
          <cell r="M167">
            <v>0.17</v>
          </cell>
          <cell r="N167">
            <v>0.08</v>
          </cell>
          <cell r="O167">
            <v>7.0000000000000007E-2</v>
          </cell>
          <cell r="P167">
            <v>7.0000000000000007E-2</v>
          </cell>
        </row>
        <row r="168">
          <cell r="A168" t="str">
            <v>NETH_PP_EX_WB</v>
          </cell>
          <cell r="B168" t="str">
            <v>NETH</v>
          </cell>
          <cell r="C168" t="str">
            <v>WHOL</v>
          </cell>
          <cell r="D168" t="str">
            <v>PP_EX_WB</v>
          </cell>
          <cell r="E168">
            <v>-1</v>
          </cell>
          <cell r="F168">
            <v>-1</v>
          </cell>
          <cell r="G168">
            <v>0.42</v>
          </cell>
          <cell r="H168">
            <v>0.42</v>
          </cell>
          <cell r="I168">
            <v>0.42</v>
          </cell>
          <cell r="J168">
            <v>-1</v>
          </cell>
          <cell r="K168">
            <v>-1</v>
          </cell>
          <cell r="L168">
            <v>-1</v>
          </cell>
          <cell r="M168">
            <v>-1</v>
          </cell>
          <cell r="N168">
            <v>-1</v>
          </cell>
          <cell r="O168">
            <v>-1</v>
          </cell>
          <cell r="P168">
            <v>-1</v>
          </cell>
        </row>
        <row r="169">
          <cell r="A169" t="str">
            <v>NETH_PP_EX_OTH</v>
          </cell>
          <cell r="B169" t="str">
            <v>NETH</v>
          </cell>
          <cell r="C169" t="str">
            <v>WHOL</v>
          </cell>
          <cell r="D169" t="str">
            <v>PP_EX_OTH</v>
          </cell>
          <cell r="E169">
            <v>0.27</v>
          </cell>
          <cell r="F169">
            <v>0.27</v>
          </cell>
          <cell r="G169">
            <v>0.28000000000000003</v>
          </cell>
          <cell r="H169">
            <v>0.28000000000000003</v>
          </cell>
          <cell r="I169">
            <v>0.28000000000000003</v>
          </cell>
          <cell r="J169">
            <v>0.14000000000000001</v>
          </cell>
          <cell r="K169">
            <v>0.13</v>
          </cell>
          <cell r="L169">
            <v>0.13</v>
          </cell>
          <cell r="M169">
            <v>0.2</v>
          </cell>
          <cell r="N169">
            <v>0.08</v>
          </cell>
          <cell r="O169">
            <v>7.0000000000000007E-2</v>
          </cell>
          <cell r="P169">
            <v>0.14000000000000001</v>
          </cell>
        </row>
        <row r="170">
          <cell r="A170" t="str">
            <v>NETH_PP_NEW</v>
          </cell>
          <cell r="B170" t="str">
            <v>NETH</v>
          </cell>
          <cell r="C170" t="str">
            <v>WHOL</v>
          </cell>
          <cell r="D170" t="str">
            <v>PP_NEW</v>
          </cell>
          <cell r="E170">
            <v>0.1</v>
          </cell>
          <cell r="F170">
            <v>0.1</v>
          </cell>
          <cell r="G170">
            <v>0.15</v>
          </cell>
          <cell r="H170">
            <v>0.15</v>
          </cell>
          <cell r="I170">
            <v>0.15</v>
          </cell>
          <cell r="J170">
            <v>7.0000000000000007E-2</v>
          </cell>
          <cell r="K170">
            <v>7.0000000000000007E-2</v>
          </cell>
          <cell r="L170">
            <v>7.0000000000000007E-2</v>
          </cell>
          <cell r="M170">
            <v>0.1</v>
          </cell>
          <cell r="N170">
            <v>0.05</v>
          </cell>
          <cell r="O170">
            <v>7.0000000000000007E-2</v>
          </cell>
          <cell r="P170">
            <v>0.05</v>
          </cell>
        </row>
        <row r="171">
          <cell r="A171" t="str">
            <v>NETH_DOM</v>
          </cell>
          <cell r="B171" t="str">
            <v>NETH</v>
          </cell>
          <cell r="C171" t="str">
            <v>WHOL</v>
          </cell>
          <cell r="D171" t="str">
            <v>DOM</v>
          </cell>
          <cell r="E171">
            <v>7.0000000000000007E-2</v>
          </cell>
          <cell r="F171">
            <v>7.0000000000000007E-2</v>
          </cell>
          <cell r="G171">
            <v>0.08</v>
          </cell>
          <cell r="H171">
            <v>0.08</v>
          </cell>
          <cell r="I171">
            <v>0.08</v>
          </cell>
          <cell r="J171">
            <v>7.0000000000000007E-2</v>
          </cell>
          <cell r="K171">
            <v>0.05</v>
          </cell>
          <cell r="L171">
            <v>0.05</v>
          </cell>
          <cell r="M171">
            <v>0.12</v>
          </cell>
          <cell r="N171">
            <v>0.06</v>
          </cell>
          <cell r="O171">
            <v>0.06</v>
          </cell>
          <cell r="P171">
            <v>0.05</v>
          </cell>
        </row>
        <row r="172">
          <cell r="A172" t="str">
            <v>NETH_TRA_RD_LD2</v>
          </cell>
          <cell r="B172" t="str">
            <v>NETH</v>
          </cell>
          <cell r="C172" t="str">
            <v>WHOL</v>
          </cell>
          <cell r="D172" t="str">
            <v>TRA_RD_LD2</v>
          </cell>
          <cell r="E172">
            <v>-1</v>
          </cell>
          <cell r="F172">
            <v>-1</v>
          </cell>
          <cell r="G172">
            <v>-1</v>
          </cell>
          <cell r="H172">
            <v>-1</v>
          </cell>
          <cell r="I172">
            <v>-1</v>
          </cell>
          <cell r="J172">
            <v>-1</v>
          </cell>
          <cell r="K172">
            <v>-1</v>
          </cell>
          <cell r="L172">
            <v>-1</v>
          </cell>
          <cell r="M172">
            <v>-1</v>
          </cell>
          <cell r="N172">
            <v>-1</v>
          </cell>
          <cell r="O172">
            <v>0.2</v>
          </cell>
          <cell r="P172">
            <v>-1</v>
          </cell>
        </row>
        <row r="173">
          <cell r="A173" t="str">
            <v>NETH_TRA_RD_LD4</v>
          </cell>
          <cell r="B173" t="str">
            <v>NETH</v>
          </cell>
          <cell r="C173" t="str">
            <v>WHOL</v>
          </cell>
          <cell r="D173" t="str">
            <v>TRA_RD_LD4</v>
          </cell>
          <cell r="E173">
            <v>-1</v>
          </cell>
          <cell r="F173">
            <v>-1</v>
          </cell>
          <cell r="G173">
            <v>-1</v>
          </cell>
          <cell r="H173">
            <v>-1</v>
          </cell>
          <cell r="I173">
            <v>-1</v>
          </cell>
          <cell r="J173">
            <v>-1</v>
          </cell>
          <cell r="K173">
            <v>-1</v>
          </cell>
          <cell r="L173">
            <v>-1</v>
          </cell>
          <cell r="M173">
            <v>-1</v>
          </cell>
          <cell r="N173">
            <v>0.35</v>
          </cell>
          <cell r="O173">
            <v>0.83</v>
          </cell>
          <cell r="P173">
            <v>0.65</v>
          </cell>
        </row>
        <row r="174">
          <cell r="A174" t="str">
            <v>NETH_TRA_RD_HD</v>
          </cell>
          <cell r="B174" t="str">
            <v>NETH</v>
          </cell>
          <cell r="C174" t="str">
            <v>WHOL</v>
          </cell>
          <cell r="D174" t="str">
            <v>TRA_RD_HD</v>
          </cell>
          <cell r="E174">
            <v>-1</v>
          </cell>
          <cell r="F174">
            <v>-1</v>
          </cell>
          <cell r="G174">
            <v>-1</v>
          </cell>
          <cell r="H174">
            <v>-1</v>
          </cell>
          <cell r="I174">
            <v>-1</v>
          </cell>
          <cell r="J174">
            <v>-1</v>
          </cell>
          <cell r="K174">
            <v>-1</v>
          </cell>
          <cell r="L174">
            <v>-1</v>
          </cell>
          <cell r="M174">
            <v>-1</v>
          </cell>
          <cell r="N174">
            <v>1.4</v>
          </cell>
          <cell r="O174">
            <v>0.83</v>
          </cell>
          <cell r="P174">
            <v>0.65</v>
          </cell>
        </row>
        <row r="175">
          <cell r="A175" t="str">
            <v>NETH_TRA_OT</v>
          </cell>
          <cell r="B175" t="str">
            <v>NETH</v>
          </cell>
          <cell r="C175" t="str">
            <v>WHOL</v>
          </cell>
          <cell r="D175" t="str">
            <v>TRA_OT</v>
          </cell>
          <cell r="E175">
            <v>0.08</v>
          </cell>
          <cell r="F175">
            <v>0.08</v>
          </cell>
          <cell r="G175">
            <v>0.08</v>
          </cell>
          <cell r="H175">
            <v>0.08</v>
          </cell>
          <cell r="I175">
            <v>0.08</v>
          </cell>
          <cell r="J175">
            <v>7.0000000000000007E-2</v>
          </cell>
          <cell r="K175">
            <v>0.05</v>
          </cell>
          <cell r="L175">
            <v>0.05</v>
          </cell>
          <cell r="M175">
            <v>0.16</v>
          </cell>
          <cell r="N175">
            <v>0.9</v>
          </cell>
          <cell r="O175">
            <v>0.83</v>
          </cell>
          <cell r="P175">
            <v>0.05</v>
          </cell>
        </row>
        <row r="176">
          <cell r="A176" t="str">
            <v>NETH_TRA_OT_LD2</v>
          </cell>
          <cell r="B176" t="str">
            <v>NETH</v>
          </cell>
          <cell r="C176" t="str">
            <v>WHOL</v>
          </cell>
          <cell r="D176" t="str">
            <v>TRA_OT_LD2</v>
          </cell>
          <cell r="E176">
            <v>-1</v>
          </cell>
          <cell r="F176">
            <v>-1</v>
          </cell>
          <cell r="G176">
            <v>-1</v>
          </cell>
          <cell r="H176">
            <v>-1</v>
          </cell>
          <cell r="I176">
            <v>-1</v>
          </cell>
          <cell r="J176">
            <v>-1</v>
          </cell>
          <cell r="K176">
            <v>-1</v>
          </cell>
          <cell r="L176">
            <v>-1</v>
          </cell>
          <cell r="M176">
            <v>-1</v>
          </cell>
          <cell r="N176">
            <v>-1</v>
          </cell>
          <cell r="O176">
            <v>0.2</v>
          </cell>
          <cell r="P176">
            <v>-1</v>
          </cell>
        </row>
        <row r="177">
          <cell r="A177" t="str">
            <v>NETH_TRA_OT_LB</v>
          </cell>
          <cell r="B177" t="str">
            <v>NETH</v>
          </cell>
          <cell r="C177" t="str">
            <v>WHOL</v>
          </cell>
          <cell r="D177" t="str">
            <v>TRA_OT_LB</v>
          </cell>
          <cell r="E177">
            <v>0.08</v>
          </cell>
          <cell r="F177">
            <v>0.08</v>
          </cell>
          <cell r="G177">
            <v>0.08</v>
          </cell>
          <cell r="H177">
            <v>0.08</v>
          </cell>
          <cell r="I177">
            <v>0.08</v>
          </cell>
          <cell r="J177">
            <v>7.0000000000000007E-2</v>
          </cell>
          <cell r="K177">
            <v>0.05</v>
          </cell>
          <cell r="L177">
            <v>0.05</v>
          </cell>
          <cell r="M177">
            <v>0.16</v>
          </cell>
          <cell r="N177">
            <v>1.4</v>
          </cell>
          <cell r="O177">
            <v>0.86</v>
          </cell>
          <cell r="P177">
            <v>0.05</v>
          </cell>
        </row>
        <row r="178">
          <cell r="A178" t="str">
            <v>NETH_TRA_OTS_M</v>
          </cell>
          <cell r="B178" t="str">
            <v>NETH</v>
          </cell>
          <cell r="C178" t="str">
            <v>WHOL</v>
          </cell>
          <cell r="D178" t="str">
            <v>TRA_OTS_M</v>
          </cell>
          <cell r="E178">
            <v>-1</v>
          </cell>
          <cell r="F178">
            <v>-1</v>
          </cell>
          <cell r="G178">
            <v>-1</v>
          </cell>
          <cell r="H178">
            <v>-1</v>
          </cell>
          <cell r="I178">
            <v>-1</v>
          </cell>
          <cell r="J178">
            <v>-1</v>
          </cell>
          <cell r="K178">
            <v>-1</v>
          </cell>
          <cell r="L178">
            <v>-1</v>
          </cell>
          <cell r="M178">
            <v>-1</v>
          </cell>
          <cell r="N178">
            <v>1.4</v>
          </cell>
          <cell r="O178">
            <v>-1</v>
          </cell>
          <cell r="P178">
            <v>-1</v>
          </cell>
        </row>
        <row r="179">
          <cell r="A179" t="str">
            <v>NETH_TRA_OTS_L</v>
          </cell>
          <cell r="B179" t="str">
            <v>NETH</v>
          </cell>
          <cell r="C179" t="str">
            <v>WHOL</v>
          </cell>
          <cell r="D179" t="str">
            <v>TRA_OTS_L</v>
          </cell>
          <cell r="E179">
            <v>-1</v>
          </cell>
          <cell r="F179">
            <v>-1</v>
          </cell>
          <cell r="G179">
            <v>-1</v>
          </cell>
          <cell r="H179">
            <v>-1</v>
          </cell>
          <cell r="I179">
            <v>-1</v>
          </cell>
          <cell r="J179">
            <v>-1</v>
          </cell>
          <cell r="K179">
            <v>-1</v>
          </cell>
          <cell r="L179">
            <v>-1</v>
          </cell>
          <cell r="M179">
            <v>1.3</v>
          </cell>
          <cell r="N179">
            <v>1.4</v>
          </cell>
          <cell r="O179">
            <v>-1</v>
          </cell>
          <cell r="P179">
            <v>-1</v>
          </cell>
        </row>
        <row r="180">
          <cell r="A180" t="str">
            <v>NETH_IN_BO</v>
          </cell>
          <cell r="B180" t="str">
            <v>NETH</v>
          </cell>
          <cell r="C180" t="str">
            <v>WHOL</v>
          </cell>
          <cell r="D180" t="str">
            <v>IN_BO</v>
          </cell>
          <cell r="E180">
            <v>0.2</v>
          </cell>
          <cell r="F180">
            <v>0.2</v>
          </cell>
          <cell r="G180">
            <v>0.23</v>
          </cell>
          <cell r="H180">
            <v>0.23</v>
          </cell>
          <cell r="I180">
            <v>0.23</v>
          </cell>
          <cell r="J180">
            <v>0.14000000000000001</v>
          </cell>
          <cell r="K180">
            <v>0.13</v>
          </cell>
          <cell r="L180">
            <v>0.13</v>
          </cell>
          <cell r="M180">
            <v>0.15</v>
          </cell>
          <cell r="N180">
            <v>0.08</v>
          </cell>
          <cell r="O180">
            <v>7.0000000000000007E-2</v>
          </cell>
          <cell r="P180">
            <v>0.08</v>
          </cell>
        </row>
        <row r="181">
          <cell r="A181" t="str">
            <v>NETH_IN_OC</v>
          </cell>
          <cell r="B181" t="str">
            <v>NETH</v>
          </cell>
          <cell r="C181" t="str">
            <v>WHOL</v>
          </cell>
          <cell r="D181" t="str">
            <v>IN_OC</v>
          </cell>
          <cell r="E181">
            <v>0.2</v>
          </cell>
          <cell r="F181">
            <v>0.2</v>
          </cell>
          <cell r="G181">
            <v>0.23</v>
          </cell>
          <cell r="H181">
            <v>0.23</v>
          </cell>
          <cell r="I181">
            <v>0.23</v>
          </cell>
          <cell r="J181">
            <v>0.03</v>
          </cell>
          <cell r="K181">
            <v>0.13</v>
          </cell>
          <cell r="L181">
            <v>0.13</v>
          </cell>
          <cell r="M181">
            <v>0.16</v>
          </cell>
          <cell r="N181">
            <v>0.08</v>
          </cell>
          <cell r="O181">
            <v>7.0000000000000007E-2</v>
          </cell>
          <cell r="P181">
            <v>7.0000000000000007E-2</v>
          </cell>
        </row>
        <row r="182">
          <cell r="A182" t="str">
            <v>NORW_CON_COMB</v>
          </cell>
          <cell r="B182" t="str">
            <v>NORW</v>
          </cell>
          <cell r="C182" t="str">
            <v>WHOL</v>
          </cell>
          <cell r="D182" t="str">
            <v>CON_COMB</v>
          </cell>
          <cell r="E182">
            <v>0.2</v>
          </cell>
          <cell r="F182">
            <v>0.2</v>
          </cell>
          <cell r="G182">
            <v>0.23</v>
          </cell>
          <cell r="H182">
            <v>0.23</v>
          </cell>
          <cell r="I182">
            <v>0.23</v>
          </cell>
          <cell r="J182">
            <v>0.14000000000000001</v>
          </cell>
          <cell r="K182">
            <v>0.13</v>
          </cell>
          <cell r="L182">
            <v>0.13</v>
          </cell>
          <cell r="M182">
            <v>0.17</v>
          </cell>
          <cell r="N182">
            <v>0.08</v>
          </cell>
          <cell r="O182">
            <v>7.0000000000000007E-2</v>
          </cell>
          <cell r="P182">
            <v>7.0000000000000007E-2</v>
          </cell>
        </row>
        <row r="183">
          <cell r="A183" t="str">
            <v>NORW_PP_EX_WB</v>
          </cell>
          <cell r="B183" t="str">
            <v>NORW</v>
          </cell>
          <cell r="C183" t="str">
            <v>WHOL</v>
          </cell>
          <cell r="D183" t="str">
            <v>PP_EX_WB</v>
          </cell>
          <cell r="E183">
            <v>-1</v>
          </cell>
          <cell r="F183">
            <v>-1</v>
          </cell>
          <cell r="G183">
            <v>0.42</v>
          </cell>
          <cell r="H183">
            <v>0.42</v>
          </cell>
          <cell r="I183">
            <v>0.42</v>
          </cell>
          <cell r="J183">
            <v>-1</v>
          </cell>
          <cell r="K183">
            <v>-1</v>
          </cell>
          <cell r="L183">
            <v>-1</v>
          </cell>
          <cell r="M183">
            <v>-1</v>
          </cell>
          <cell r="N183">
            <v>-1</v>
          </cell>
          <cell r="O183">
            <v>-1</v>
          </cell>
          <cell r="P183">
            <v>-1</v>
          </cell>
        </row>
        <row r="184">
          <cell r="A184" t="str">
            <v>NORW_PP_EX_OTH</v>
          </cell>
          <cell r="B184" t="str">
            <v>NORW</v>
          </cell>
          <cell r="C184" t="str">
            <v>WHOL</v>
          </cell>
          <cell r="D184" t="str">
            <v>PP_EX_OTH</v>
          </cell>
          <cell r="E184">
            <v>0.27</v>
          </cell>
          <cell r="F184">
            <v>0.27</v>
          </cell>
          <cell r="G184">
            <v>0.3</v>
          </cell>
          <cell r="H184">
            <v>0.3</v>
          </cell>
          <cell r="I184">
            <v>0.3</v>
          </cell>
          <cell r="J184">
            <v>0.14000000000000001</v>
          </cell>
          <cell r="K184">
            <v>0.13</v>
          </cell>
          <cell r="L184">
            <v>0.13</v>
          </cell>
          <cell r="M184">
            <v>0.2</v>
          </cell>
          <cell r="N184">
            <v>1.1299999999999999</v>
          </cell>
          <cell r="O184">
            <v>7.0000000000000007E-2</v>
          </cell>
          <cell r="P184">
            <v>0.15</v>
          </cell>
        </row>
        <row r="185">
          <cell r="A185" t="str">
            <v>NORW_PP_NEW</v>
          </cell>
          <cell r="B185" t="str">
            <v>NORW</v>
          </cell>
          <cell r="C185" t="str">
            <v>WHOL</v>
          </cell>
          <cell r="D185" t="str">
            <v>PP_NEW</v>
          </cell>
          <cell r="E185">
            <v>0.1</v>
          </cell>
          <cell r="F185">
            <v>0.1</v>
          </cell>
          <cell r="G185">
            <v>0.15</v>
          </cell>
          <cell r="H185">
            <v>0.15</v>
          </cell>
          <cell r="I185">
            <v>0.15</v>
          </cell>
          <cell r="J185">
            <v>7.0000000000000007E-2</v>
          </cell>
          <cell r="K185">
            <v>7.0000000000000007E-2</v>
          </cell>
          <cell r="L185">
            <v>7.0000000000000007E-2</v>
          </cell>
          <cell r="M185">
            <v>0.1</v>
          </cell>
          <cell r="N185">
            <v>0.1</v>
          </cell>
          <cell r="O185">
            <v>7.0000000000000007E-2</v>
          </cell>
          <cell r="P185">
            <v>0.05</v>
          </cell>
        </row>
        <row r="186">
          <cell r="A186" t="str">
            <v>NORW_DOM</v>
          </cell>
          <cell r="B186" t="str">
            <v>NORW</v>
          </cell>
          <cell r="C186" t="str">
            <v>WHOL</v>
          </cell>
          <cell r="D186" t="str">
            <v>DOM</v>
          </cell>
          <cell r="E186">
            <v>7.0000000000000007E-2</v>
          </cell>
          <cell r="F186">
            <v>7.0000000000000007E-2</v>
          </cell>
          <cell r="G186">
            <v>0.08</v>
          </cell>
          <cell r="H186">
            <v>0.08</v>
          </cell>
          <cell r="I186">
            <v>0.08</v>
          </cell>
          <cell r="J186">
            <v>7.0000000000000007E-2</v>
          </cell>
          <cell r="K186">
            <v>0.05</v>
          </cell>
          <cell r="L186">
            <v>0.05</v>
          </cell>
          <cell r="M186">
            <v>0.16</v>
          </cell>
          <cell r="N186">
            <v>0.06</v>
          </cell>
          <cell r="O186">
            <v>0.06</v>
          </cell>
          <cell r="P186">
            <v>0.05</v>
          </cell>
        </row>
        <row r="187">
          <cell r="A187" t="str">
            <v>NORW_TRA_RD_LD2</v>
          </cell>
          <cell r="B187" t="str">
            <v>NORW</v>
          </cell>
          <cell r="C187" t="str">
            <v>WHOL</v>
          </cell>
          <cell r="D187" t="str">
            <v>TRA_RD_LD2</v>
          </cell>
          <cell r="E187">
            <v>-1</v>
          </cell>
          <cell r="F187">
            <v>-1</v>
          </cell>
          <cell r="G187">
            <v>-1</v>
          </cell>
          <cell r="H187">
            <v>-1</v>
          </cell>
          <cell r="I187">
            <v>-1</v>
          </cell>
          <cell r="J187">
            <v>-1</v>
          </cell>
          <cell r="K187">
            <v>-1</v>
          </cell>
          <cell r="L187">
            <v>-1</v>
          </cell>
          <cell r="M187">
            <v>-1</v>
          </cell>
          <cell r="N187">
            <v>-1</v>
          </cell>
          <cell r="O187">
            <v>0.2</v>
          </cell>
          <cell r="P187">
            <v>-1</v>
          </cell>
        </row>
        <row r="188">
          <cell r="A188" t="str">
            <v>NORW_TRA_RD_LD4</v>
          </cell>
          <cell r="B188" t="str">
            <v>NORW</v>
          </cell>
          <cell r="C188" t="str">
            <v>WHOL</v>
          </cell>
          <cell r="D188" t="str">
            <v>TRA_RD_LD4</v>
          </cell>
          <cell r="E188">
            <v>-1</v>
          </cell>
          <cell r="F188">
            <v>-1</v>
          </cell>
          <cell r="G188">
            <v>-1</v>
          </cell>
          <cell r="H188">
            <v>-1</v>
          </cell>
          <cell r="I188">
            <v>-1</v>
          </cell>
          <cell r="J188">
            <v>-1</v>
          </cell>
          <cell r="K188">
            <v>-1</v>
          </cell>
          <cell r="L188">
            <v>-1</v>
          </cell>
          <cell r="M188">
            <v>-1</v>
          </cell>
          <cell r="N188">
            <v>0.35</v>
          </cell>
          <cell r="O188">
            <v>0.75</v>
          </cell>
          <cell r="P188">
            <v>0.65</v>
          </cell>
        </row>
        <row r="189">
          <cell r="A189" t="str">
            <v>NORW_TRA_RD_HD</v>
          </cell>
          <cell r="B189" t="str">
            <v>NORW</v>
          </cell>
          <cell r="C189" t="str">
            <v>WHOL</v>
          </cell>
          <cell r="D189" t="str">
            <v>TRA_RD_HD</v>
          </cell>
          <cell r="E189">
            <v>-1</v>
          </cell>
          <cell r="F189">
            <v>-1</v>
          </cell>
          <cell r="G189">
            <v>-1</v>
          </cell>
          <cell r="H189">
            <v>-1</v>
          </cell>
          <cell r="I189">
            <v>-1</v>
          </cell>
          <cell r="J189">
            <v>-1</v>
          </cell>
          <cell r="K189">
            <v>-1</v>
          </cell>
          <cell r="L189">
            <v>-1</v>
          </cell>
          <cell r="M189">
            <v>-1</v>
          </cell>
          <cell r="N189">
            <v>1.2</v>
          </cell>
          <cell r="O189">
            <v>0.75</v>
          </cell>
          <cell r="P189">
            <v>0.65</v>
          </cell>
        </row>
        <row r="190">
          <cell r="A190" t="str">
            <v>NORW_TRA_OT</v>
          </cell>
          <cell r="B190" t="str">
            <v>NORW</v>
          </cell>
          <cell r="C190" t="str">
            <v>WHOL</v>
          </cell>
          <cell r="D190" t="str">
            <v>TRA_OT</v>
          </cell>
          <cell r="E190">
            <v>0.08</v>
          </cell>
          <cell r="F190">
            <v>0.08</v>
          </cell>
          <cell r="G190">
            <v>0.08</v>
          </cell>
          <cell r="H190">
            <v>0.08</v>
          </cell>
          <cell r="I190">
            <v>0.08</v>
          </cell>
          <cell r="J190">
            <v>7.0000000000000007E-2</v>
          </cell>
          <cell r="K190">
            <v>0.05</v>
          </cell>
          <cell r="L190">
            <v>0.05</v>
          </cell>
          <cell r="M190">
            <v>0.16</v>
          </cell>
          <cell r="N190">
            <v>1.2</v>
          </cell>
          <cell r="O190">
            <v>0.75</v>
          </cell>
          <cell r="P190">
            <v>0.05</v>
          </cell>
        </row>
        <row r="191">
          <cell r="A191" t="str">
            <v>NORW_TRA_OT_LD2</v>
          </cell>
          <cell r="B191" t="str">
            <v>NORW</v>
          </cell>
          <cell r="C191" t="str">
            <v>WHOL</v>
          </cell>
          <cell r="D191" t="str">
            <v>TRA_OT_LD2</v>
          </cell>
          <cell r="E191">
            <v>-1</v>
          </cell>
          <cell r="F191">
            <v>-1</v>
          </cell>
          <cell r="G191">
            <v>-1</v>
          </cell>
          <cell r="H191">
            <v>-1</v>
          </cell>
          <cell r="I191">
            <v>-1</v>
          </cell>
          <cell r="J191">
            <v>-1</v>
          </cell>
          <cell r="K191">
            <v>-1</v>
          </cell>
          <cell r="L191">
            <v>-1</v>
          </cell>
          <cell r="M191">
            <v>-1</v>
          </cell>
          <cell r="N191">
            <v>-1</v>
          </cell>
          <cell r="O191">
            <v>0.2</v>
          </cell>
          <cell r="P191">
            <v>-1</v>
          </cell>
        </row>
        <row r="192">
          <cell r="A192" t="str">
            <v>NORW_TRA_OT_LB</v>
          </cell>
          <cell r="B192" t="str">
            <v>NORW</v>
          </cell>
          <cell r="C192" t="str">
            <v>WHOL</v>
          </cell>
          <cell r="D192" t="str">
            <v>TRA_OT_LB</v>
          </cell>
          <cell r="E192">
            <v>0.08</v>
          </cell>
          <cell r="F192">
            <v>0.08</v>
          </cell>
          <cell r="G192">
            <v>0.08</v>
          </cell>
          <cell r="H192">
            <v>0.08</v>
          </cell>
          <cell r="I192">
            <v>0.08</v>
          </cell>
          <cell r="J192">
            <v>7.0000000000000007E-2</v>
          </cell>
          <cell r="K192">
            <v>0.05</v>
          </cell>
          <cell r="L192">
            <v>0.05</v>
          </cell>
          <cell r="M192">
            <v>0.16</v>
          </cell>
          <cell r="N192">
            <v>1.2</v>
          </cell>
          <cell r="O192">
            <v>0.75</v>
          </cell>
          <cell r="P192">
            <v>0.05</v>
          </cell>
        </row>
        <row r="193">
          <cell r="A193" t="str">
            <v>NORW_TRA_OTS_M</v>
          </cell>
          <cell r="B193" t="str">
            <v>NORW</v>
          </cell>
          <cell r="C193" t="str">
            <v>WHOL</v>
          </cell>
          <cell r="D193" t="str">
            <v>TRA_OTS_M</v>
          </cell>
          <cell r="E193">
            <v>-1</v>
          </cell>
          <cell r="F193">
            <v>-1</v>
          </cell>
          <cell r="G193">
            <v>-1</v>
          </cell>
          <cell r="H193">
            <v>-1</v>
          </cell>
          <cell r="I193">
            <v>-1</v>
          </cell>
          <cell r="J193">
            <v>-1</v>
          </cell>
          <cell r="K193">
            <v>-1</v>
          </cell>
          <cell r="L193">
            <v>-1</v>
          </cell>
          <cell r="M193">
            <v>-1</v>
          </cell>
          <cell r="N193">
            <v>1.6</v>
          </cell>
          <cell r="O193">
            <v>-1</v>
          </cell>
          <cell r="P193">
            <v>-1</v>
          </cell>
        </row>
        <row r="194">
          <cell r="A194" t="str">
            <v>NORW_TRA_OTS_L</v>
          </cell>
          <cell r="B194" t="str">
            <v>NORW</v>
          </cell>
          <cell r="C194" t="str">
            <v>WHOL</v>
          </cell>
          <cell r="D194" t="str">
            <v>TRA_OTS_L</v>
          </cell>
          <cell r="E194">
            <v>-1</v>
          </cell>
          <cell r="F194">
            <v>-1</v>
          </cell>
          <cell r="G194">
            <v>-1</v>
          </cell>
          <cell r="H194">
            <v>-1</v>
          </cell>
          <cell r="I194">
            <v>-1</v>
          </cell>
          <cell r="J194">
            <v>-1</v>
          </cell>
          <cell r="K194">
            <v>-1</v>
          </cell>
          <cell r="L194">
            <v>-1</v>
          </cell>
          <cell r="M194">
            <v>1.6</v>
          </cell>
          <cell r="N194">
            <v>1.6</v>
          </cell>
          <cell r="O194">
            <v>-1</v>
          </cell>
          <cell r="P194">
            <v>-1</v>
          </cell>
        </row>
        <row r="195">
          <cell r="A195" t="str">
            <v>NORW_IN_BO</v>
          </cell>
          <cell r="B195" t="str">
            <v>NORW</v>
          </cell>
          <cell r="C195" t="str">
            <v>WHOL</v>
          </cell>
          <cell r="D195" t="str">
            <v>IN_BO</v>
          </cell>
          <cell r="E195">
            <v>0.2</v>
          </cell>
          <cell r="F195">
            <v>0.2</v>
          </cell>
          <cell r="G195">
            <v>0.23</v>
          </cell>
          <cell r="H195">
            <v>0.23</v>
          </cell>
          <cell r="I195">
            <v>0.23</v>
          </cell>
          <cell r="J195">
            <v>0.14000000000000001</v>
          </cell>
          <cell r="K195">
            <v>0.13</v>
          </cell>
          <cell r="L195">
            <v>0.13</v>
          </cell>
          <cell r="M195">
            <v>0.17</v>
          </cell>
          <cell r="N195">
            <v>0.2</v>
          </cell>
          <cell r="O195">
            <v>7.0000000000000007E-2</v>
          </cell>
          <cell r="P195">
            <v>0.18</v>
          </cell>
        </row>
        <row r="196">
          <cell r="A196" t="str">
            <v>NORW_IN_OC</v>
          </cell>
          <cell r="B196" t="str">
            <v>NORW</v>
          </cell>
          <cell r="C196" t="str">
            <v>WHOL</v>
          </cell>
          <cell r="D196" t="str">
            <v>IN_OC</v>
          </cell>
          <cell r="E196">
            <v>0.2</v>
          </cell>
          <cell r="F196">
            <v>0.2</v>
          </cell>
          <cell r="G196">
            <v>0.23</v>
          </cell>
          <cell r="H196">
            <v>0.23</v>
          </cell>
          <cell r="I196">
            <v>0.23</v>
          </cell>
          <cell r="J196">
            <v>0.03</v>
          </cell>
          <cell r="K196">
            <v>0.13</v>
          </cell>
          <cell r="L196">
            <v>0.13</v>
          </cell>
          <cell r="M196">
            <v>0.17</v>
          </cell>
          <cell r="N196">
            <v>0.1</v>
          </cell>
          <cell r="O196">
            <v>7.0000000000000007E-2</v>
          </cell>
          <cell r="P196">
            <v>7.0000000000000007E-2</v>
          </cell>
        </row>
        <row r="197">
          <cell r="A197" t="str">
            <v>PORT_CON_COMB</v>
          </cell>
          <cell r="B197" t="str">
            <v>PORT</v>
          </cell>
          <cell r="C197" t="str">
            <v>WHOL</v>
          </cell>
          <cell r="D197" t="str">
            <v>CON_COMB</v>
          </cell>
          <cell r="E197">
            <v>0.2</v>
          </cell>
          <cell r="F197">
            <v>0.2</v>
          </cell>
          <cell r="G197">
            <v>0.25</v>
          </cell>
          <cell r="H197">
            <v>0.23</v>
          </cell>
          <cell r="I197">
            <v>0.23</v>
          </cell>
          <cell r="J197">
            <v>0.14000000000000001</v>
          </cell>
          <cell r="K197">
            <v>0.13</v>
          </cell>
          <cell r="L197">
            <v>0.13</v>
          </cell>
          <cell r="M197">
            <v>0.25</v>
          </cell>
          <cell r="N197">
            <v>0.15</v>
          </cell>
          <cell r="O197">
            <v>0.1</v>
          </cell>
          <cell r="P197">
            <v>7.0000000000000007E-2</v>
          </cell>
        </row>
        <row r="198">
          <cell r="A198" t="str">
            <v>PORT_PP_EX_WB</v>
          </cell>
          <cell r="B198" t="str">
            <v>PORT</v>
          </cell>
          <cell r="C198" t="str">
            <v>WHOL</v>
          </cell>
          <cell r="D198" t="str">
            <v>PP_EX_WB</v>
          </cell>
          <cell r="E198">
            <v>-1</v>
          </cell>
          <cell r="F198">
            <v>-1</v>
          </cell>
          <cell r="G198">
            <v>0.42</v>
          </cell>
          <cell r="H198">
            <v>0.42</v>
          </cell>
          <cell r="I198">
            <v>0.42</v>
          </cell>
          <cell r="J198">
            <v>-1</v>
          </cell>
          <cell r="K198">
            <v>-1</v>
          </cell>
          <cell r="L198">
            <v>-1</v>
          </cell>
          <cell r="M198">
            <v>-1</v>
          </cell>
          <cell r="N198">
            <v>-1</v>
          </cell>
          <cell r="O198">
            <v>-1</v>
          </cell>
          <cell r="P198">
            <v>-1</v>
          </cell>
        </row>
        <row r="199">
          <cell r="A199" t="str">
            <v>PORT_PP_EX_OTH</v>
          </cell>
          <cell r="B199" t="str">
            <v>PORT</v>
          </cell>
          <cell r="C199" t="str">
            <v>WHOL</v>
          </cell>
          <cell r="D199" t="str">
            <v>PP_EX_OTH</v>
          </cell>
          <cell r="E199">
            <v>0.27</v>
          </cell>
          <cell r="F199">
            <v>0.27</v>
          </cell>
          <cell r="G199">
            <v>0.39</v>
          </cell>
          <cell r="H199">
            <v>0.3</v>
          </cell>
          <cell r="I199">
            <v>0.3</v>
          </cell>
          <cell r="J199">
            <v>0.14000000000000001</v>
          </cell>
          <cell r="K199">
            <v>0.16</v>
          </cell>
          <cell r="L199">
            <v>0.16</v>
          </cell>
          <cell r="M199">
            <v>0.34</v>
          </cell>
          <cell r="N199">
            <v>0.9</v>
          </cell>
          <cell r="O199">
            <v>0.1</v>
          </cell>
          <cell r="P199">
            <v>0.3</v>
          </cell>
        </row>
        <row r="200">
          <cell r="A200" t="str">
            <v>PORT_PP_NEW</v>
          </cell>
          <cell r="B200" t="str">
            <v>PORT</v>
          </cell>
          <cell r="C200" t="str">
            <v>WHOL</v>
          </cell>
          <cell r="D200" t="str">
            <v>PP_NEW</v>
          </cell>
          <cell r="E200">
            <v>0.1</v>
          </cell>
          <cell r="F200">
            <v>0.1</v>
          </cell>
          <cell r="G200">
            <v>0.15</v>
          </cell>
          <cell r="H200">
            <v>0.15</v>
          </cell>
          <cell r="I200">
            <v>0.15</v>
          </cell>
          <cell r="J200">
            <v>7.0000000000000007E-2</v>
          </cell>
          <cell r="K200">
            <v>7.0000000000000007E-2</v>
          </cell>
          <cell r="L200">
            <v>7.0000000000000007E-2</v>
          </cell>
          <cell r="M200">
            <v>0.1</v>
          </cell>
          <cell r="N200">
            <v>0.05</v>
          </cell>
          <cell r="O200">
            <v>7.0000000000000007E-2</v>
          </cell>
          <cell r="P200">
            <v>0.05</v>
          </cell>
        </row>
        <row r="201">
          <cell r="A201" t="str">
            <v>PORT_DOM</v>
          </cell>
          <cell r="B201" t="str">
            <v>PORT</v>
          </cell>
          <cell r="C201" t="str">
            <v>WHOL</v>
          </cell>
          <cell r="D201" t="str">
            <v>DOM</v>
          </cell>
          <cell r="E201">
            <v>7.0000000000000007E-2</v>
          </cell>
          <cell r="F201">
            <v>7.0000000000000007E-2</v>
          </cell>
          <cell r="G201">
            <v>0.1</v>
          </cell>
          <cell r="H201">
            <v>0.08</v>
          </cell>
          <cell r="I201">
            <v>0.08</v>
          </cell>
          <cell r="J201">
            <v>7.0000000000000007E-2</v>
          </cell>
          <cell r="K201">
            <v>0.1</v>
          </cell>
          <cell r="L201">
            <v>0.05</v>
          </cell>
          <cell r="M201">
            <v>0.17</v>
          </cell>
          <cell r="N201">
            <v>0.08</v>
          </cell>
          <cell r="O201">
            <v>0.1</v>
          </cell>
          <cell r="P201">
            <v>0.05</v>
          </cell>
        </row>
        <row r="202">
          <cell r="A202" t="str">
            <v>PORT_TRA_RD_LD2</v>
          </cell>
          <cell r="B202" t="str">
            <v>PORT</v>
          </cell>
          <cell r="C202" t="str">
            <v>WHOL</v>
          </cell>
          <cell r="D202" t="str">
            <v>TRA_RD_LD2</v>
          </cell>
          <cell r="E202">
            <v>-1</v>
          </cell>
          <cell r="F202">
            <v>-1</v>
          </cell>
          <cell r="G202">
            <v>-1</v>
          </cell>
          <cell r="H202">
            <v>-1</v>
          </cell>
          <cell r="I202">
            <v>-1</v>
          </cell>
          <cell r="J202">
            <v>-1</v>
          </cell>
          <cell r="K202">
            <v>-1</v>
          </cell>
          <cell r="L202">
            <v>-1</v>
          </cell>
          <cell r="M202">
            <v>-1</v>
          </cell>
          <cell r="N202">
            <v>-1</v>
          </cell>
          <cell r="O202">
            <v>0.1</v>
          </cell>
          <cell r="P202">
            <v>-1</v>
          </cell>
        </row>
        <row r="203">
          <cell r="A203" t="str">
            <v>PORT_TRA_RD_LD4</v>
          </cell>
          <cell r="B203" t="str">
            <v>PORT</v>
          </cell>
          <cell r="C203" t="str">
            <v>WHOL</v>
          </cell>
          <cell r="D203" t="str">
            <v>TRA_RD_LD4</v>
          </cell>
          <cell r="E203">
            <v>-1</v>
          </cell>
          <cell r="F203">
            <v>-1</v>
          </cell>
          <cell r="G203">
            <v>-1</v>
          </cell>
          <cell r="H203">
            <v>-1</v>
          </cell>
          <cell r="I203">
            <v>-1</v>
          </cell>
          <cell r="J203">
            <v>-1</v>
          </cell>
          <cell r="K203">
            <v>-1</v>
          </cell>
          <cell r="L203">
            <v>-1</v>
          </cell>
          <cell r="M203">
            <v>-1</v>
          </cell>
          <cell r="N203">
            <v>0.35</v>
          </cell>
          <cell r="O203">
            <v>0.72</v>
          </cell>
          <cell r="P203">
            <v>0.65</v>
          </cell>
        </row>
        <row r="204">
          <cell r="A204" t="str">
            <v>PORT_TRA_RD_HD</v>
          </cell>
          <cell r="B204" t="str">
            <v>PORT</v>
          </cell>
          <cell r="C204" t="str">
            <v>WHOL</v>
          </cell>
          <cell r="D204" t="str">
            <v>TRA_RD_HD</v>
          </cell>
          <cell r="E204">
            <v>-1</v>
          </cell>
          <cell r="F204">
            <v>-1</v>
          </cell>
          <cell r="G204">
            <v>-1</v>
          </cell>
          <cell r="H204">
            <v>-1</v>
          </cell>
          <cell r="I204">
            <v>-1</v>
          </cell>
          <cell r="J204">
            <v>-1</v>
          </cell>
          <cell r="K204">
            <v>-1</v>
          </cell>
          <cell r="L204">
            <v>-1</v>
          </cell>
          <cell r="M204">
            <v>-1</v>
          </cell>
          <cell r="N204">
            <v>1.55</v>
          </cell>
          <cell r="O204">
            <v>0.8</v>
          </cell>
          <cell r="P204">
            <v>0.65</v>
          </cell>
        </row>
        <row r="205">
          <cell r="A205" t="str">
            <v>PORT_TRA_OT</v>
          </cell>
          <cell r="B205" t="str">
            <v>PORT</v>
          </cell>
          <cell r="C205" t="str">
            <v>WHOL</v>
          </cell>
          <cell r="D205" t="str">
            <v>TRA_OT</v>
          </cell>
          <cell r="E205">
            <v>0.08</v>
          </cell>
          <cell r="F205">
            <v>0.08</v>
          </cell>
          <cell r="G205">
            <v>0.08</v>
          </cell>
          <cell r="H205">
            <v>0.08</v>
          </cell>
          <cell r="I205">
            <v>0.08</v>
          </cell>
          <cell r="J205">
            <v>7.0000000000000007E-2</v>
          </cell>
          <cell r="K205">
            <v>0.05</v>
          </cell>
          <cell r="L205">
            <v>0.05</v>
          </cell>
          <cell r="M205">
            <v>0.16</v>
          </cell>
          <cell r="N205">
            <v>1.1000000000000001</v>
          </cell>
          <cell r="O205">
            <v>0.8</v>
          </cell>
          <cell r="P205">
            <v>0.05</v>
          </cell>
        </row>
        <row r="206">
          <cell r="A206" t="str">
            <v>PORT_TRA_OT_LD2</v>
          </cell>
          <cell r="B206" t="str">
            <v>PORT</v>
          </cell>
          <cell r="C206" t="str">
            <v>WHOL</v>
          </cell>
          <cell r="D206" t="str">
            <v>TRA_OT_LD2</v>
          </cell>
          <cell r="E206">
            <v>-1</v>
          </cell>
          <cell r="F206">
            <v>-1</v>
          </cell>
          <cell r="G206">
            <v>-1</v>
          </cell>
          <cell r="H206">
            <v>-1</v>
          </cell>
          <cell r="I206">
            <v>-1</v>
          </cell>
          <cell r="J206">
            <v>-1</v>
          </cell>
          <cell r="K206">
            <v>-1</v>
          </cell>
          <cell r="L206">
            <v>-1</v>
          </cell>
          <cell r="M206">
            <v>-1</v>
          </cell>
          <cell r="N206">
            <v>-1</v>
          </cell>
          <cell r="O206">
            <v>0.1</v>
          </cell>
          <cell r="P206">
            <v>-1</v>
          </cell>
        </row>
        <row r="207">
          <cell r="A207" t="str">
            <v>PORT_TRA_OT_LB</v>
          </cell>
          <cell r="B207" t="str">
            <v>PORT</v>
          </cell>
          <cell r="C207" t="str">
            <v>WHOL</v>
          </cell>
          <cell r="D207" t="str">
            <v>TRA_OT_LB</v>
          </cell>
          <cell r="E207">
            <v>0.08</v>
          </cell>
          <cell r="F207">
            <v>0.08</v>
          </cell>
          <cell r="G207">
            <v>0.08</v>
          </cell>
          <cell r="H207">
            <v>0.08</v>
          </cell>
          <cell r="I207">
            <v>0.08</v>
          </cell>
          <cell r="J207">
            <v>7.0000000000000007E-2</v>
          </cell>
          <cell r="K207">
            <v>0.05</v>
          </cell>
          <cell r="L207">
            <v>0.05</v>
          </cell>
          <cell r="M207">
            <v>0.16</v>
          </cell>
          <cell r="N207">
            <v>1.26</v>
          </cell>
          <cell r="O207">
            <v>0.8</v>
          </cell>
          <cell r="P207">
            <v>0.05</v>
          </cell>
        </row>
        <row r="208">
          <cell r="A208" t="str">
            <v>PORT_TRA_OTS_M</v>
          </cell>
          <cell r="B208" t="str">
            <v>PORT</v>
          </cell>
          <cell r="C208" t="str">
            <v>WHOL</v>
          </cell>
          <cell r="D208" t="str">
            <v>TRA_OTS_M</v>
          </cell>
          <cell r="E208">
            <v>-1</v>
          </cell>
          <cell r="F208">
            <v>-1</v>
          </cell>
          <cell r="G208">
            <v>-1</v>
          </cell>
          <cell r="H208">
            <v>-1</v>
          </cell>
          <cell r="I208">
            <v>-1</v>
          </cell>
          <cell r="J208">
            <v>-1</v>
          </cell>
          <cell r="K208">
            <v>-1</v>
          </cell>
          <cell r="L208">
            <v>-1</v>
          </cell>
          <cell r="M208">
            <v>-1</v>
          </cell>
          <cell r="N208">
            <v>1.4</v>
          </cell>
          <cell r="O208">
            <v>-1</v>
          </cell>
          <cell r="P208">
            <v>-1</v>
          </cell>
        </row>
        <row r="209">
          <cell r="A209" t="str">
            <v>PORT_TRA_OTS_L</v>
          </cell>
          <cell r="B209" t="str">
            <v>PORT</v>
          </cell>
          <cell r="C209" t="str">
            <v>WHOL</v>
          </cell>
          <cell r="D209" t="str">
            <v>TRA_OTS_L</v>
          </cell>
          <cell r="E209">
            <v>-1</v>
          </cell>
          <cell r="F209">
            <v>-1</v>
          </cell>
          <cell r="G209">
            <v>-1</v>
          </cell>
          <cell r="H209">
            <v>-1</v>
          </cell>
          <cell r="I209">
            <v>-1</v>
          </cell>
          <cell r="J209">
            <v>-1</v>
          </cell>
          <cell r="K209">
            <v>-1</v>
          </cell>
          <cell r="L209">
            <v>-1</v>
          </cell>
          <cell r="M209">
            <v>1.4</v>
          </cell>
          <cell r="N209">
            <v>1.4</v>
          </cell>
          <cell r="O209">
            <v>-1</v>
          </cell>
          <cell r="P209">
            <v>-1</v>
          </cell>
        </row>
        <row r="210">
          <cell r="A210" t="str">
            <v>PORT_IN_BO</v>
          </cell>
          <cell r="B210" t="str">
            <v>PORT</v>
          </cell>
          <cell r="C210" t="str">
            <v>WHOL</v>
          </cell>
          <cell r="D210" t="str">
            <v>IN_BO</v>
          </cell>
          <cell r="E210">
            <v>0.2</v>
          </cell>
          <cell r="F210">
            <v>0.2</v>
          </cell>
          <cell r="G210">
            <v>0.26</v>
          </cell>
          <cell r="H210">
            <v>0.26</v>
          </cell>
          <cell r="I210">
            <v>0.23</v>
          </cell>
          <cell r="J210">
            <v>0.14000000000000001</v>
          </cell>
          <cell r="K210">
            <v>0.13</v>
          </cell>
          <cell r="L210">
            <v>0.13</v>
          </cell>
          <cell r="M210">
            <v>0.25</v>
          </cell>
          <cell r="N210">
            <v>0.15</v>
          </cell>
          <cell r="O210">
            <v>0.1</v>
          </cell>
          <cell r="P210">
            <v>7.0000000000000007E-2</v>
          </cell>
        </row>
        <row r="211">
          <cell r="A211" t="str">
            <v>PORT_IN_OC</v>
          </cell>
          <cell r="B211" t="str">
            <v>PORT</v>
          </cell>
          <cell r="C211" t="str">
            <v>WHOL</v>
          </cell>
          <cell r="D211" t="str">
            <v>IN_OC</v>
          </cell>
          <cell r="E211">
            <v>0.2</v>
          </cell>
          <cell r="F211">
            <v>0.2</v>
          </cell>
          <cell r="G211">
            <v>0.26</v>
          </cell>
          <cell r="H211">
            <v>0.26</v>
          </cell>
          <cell r="I211">
            <v>0.23</v>
          </cell>
          <cell r="J211">
            <v>0.03</v>
          </cell>
          <cell r="K211">
            <v>0.13</v>
          </cell>
          <cell r="L211">
            <v>0.13</v>
          </cell>
          <cell r="M211">
            <v>0.25</v>
          </cell>
          <cell r="N211">
            <v>0.15</v>
          </cell>
          <cell r="O211">
            <v>0.1</v>
          </cell>
          <cell r="P211">
            <v>7.0000000000000007E-2</v>
          </cell>
        </row>
        <row r="212">
          <cell r="A212" t="str">
            <v>SPAI_CON_COMB</v>
          </cell>
          <cell r="B212" t="str">
            <v>SPAI</v>
          </cell>
          <cell r="C212" t="str">
            <v>WHOL</v>
          </cell>
          <cell r="D212" t="str">
            <v>CON_COMB</v>
          </cell>
          <cell r="E212">
            <v>0.2</v>
          </cell>
          <cell r="F212">
            <v>0.2</v>
          </cell>
          <cell r="G212">
            <v>0.23</v>
          </cell>
          <cell r="H212">
            <v>0.23</v>
          </cell>
          <cell r="I212">
            <v>0.23</v>
          </cell>
          <cell r="J212">
            <v>0.14000000000000001</v>
          </cell>
          <cell r="K212">
            <v>0.13</v>
          </cell>
          <cell r="L212">
            <v>0.13</v>
          </cell>
          <cell r="M212">
            <v>0.17</v>
          </cell>
          <cell r="N212">
            <v>0.08</v>
          </cell>
          <cell r="O212">
            <v>7.0000000000000007E-2</v>
          </cell>
          <cell r="P212">
            <v>7.0000000000000007E-2</v>
          </cell>
        </row>
        <row r="213">
          <cell r="A213" t="str">
            <v>SPAI_PP_EX_WB</v>
          </cell>
          <cell r="B213" t="str">
            <v>SPAI</v>
          </cell>
          <cell r="C213" t="str">
            <v>WHOL</v>
          </cell>
          <cell r="D213" t="str">
            <v>PP_EX_WB</v>
          </cell>
          <cell r="E213">
            <v>-1</v>
          </cell>
          <cell r="F213">
            <v>-1</v>
          </cell>
          <cell r="G213">
            <v>0.42</v>
          </cell>
          <cell r="H213">
            <v>0.42</v>
          </cell>
          <cell r="I213">
            <v>0.42</v>
          </cell>
          <cell r="J213">
            <v>-1</v>
          </cell>
          <cell r="K213">
            <v>-1</v>
          </cell>
          <cell r="L213">
            <v>-1</v>
          </cell>
          <cell r="M213">
            <v>-1</v>
          </cell>
          <cell r="N213">
            <v>-1</v>
          </cell>
          <cell r="O213">
            <v>-1</v>
          </cell>
          <cell r="P213">
            <v>-1</v>
          </cell>
        </row>
        <row r="214">
          <cell r="A214" t="str">
            <v>SPAI_PP_EX_OTH</v>
          </cell>
          <cell r="B214" t="str">
            <v>SPAI</v>
          </cell>
          <cell r="C214" t="str">
            <v>WHOL</v>
          </cell>
          <cell r="D214" t="str">
            <v>PP_EX_OTH</v>
          </cell>
          <cell r="E214">
            <v>0.3</v>
          </cell>
          <cell r="F214">
            <v>0.3</v>
          </cell>
          <cell r="G214">
            <v>0.33</v>
          </cell>
          <cell r="H214">
            <v>0.33</v>
          </cell>
          <cell r="I214">
            <v>0.33</v>
          </cell>
          <cell r="J214">
            <v>0.14000000000000001</v>
          </cell>
          <cell r="K214">
            <v>0.13</v>
          </cell>
          <cell r="L214">
            <v>0.13</v>
          </cell>
          <cell r="M214">
            <v>0.22</v>
          </cell>
          <cell r="N214">
            <v>0.08</v>
          </cell>
          <cell r="O214">
            <v>7.0000000000000007E-2</v>
          </cell>
          <cell r="P214">
            <v>0.2</v>
          </cell>
        </row>
        <row r="215">
          <cell r="A215" t="str">
            <v>SPAI_PP_NEW</v>
          </cell>
          <cell r="B215" t="str">
            <v>SPAI</v>
          </cell>
          <cell r="C215" t="str">
            <v>WHOL</v>
          </cell>
          <cell r="D215" t="str">
            <v>PP_NEW</v>
          </cell>
          <cell r="E215">
            <v>0.1</v>
          </cell>
          <cell r="F215">
            <v>0.1</v>
          </cell>
          <cell r="G215">
            <v>0.15</v>
          </cell>
          <cell r="H215">
            <v>0.15</v>
          </cell>
          <cell r="I215">
            <v>0.15</v>
          </cell>
          <cell r="J215">
            <v>7.0000000000000007E-2</v>
          </cell>
          <cell r="K215">
            <v>7.0000000000000007E-2</v>
          </cell>
          <cell r="L215">
            <v>7.0000000000000007E-2</v>
          </cell>
          <cell r="M215">
            <v>0.1</v>
          </cell>
          <cell r="N215">
            <v>0.05</v>
          </cell>
          <cell r="O215">
            <v>7.0000000000000007E-2</v>
          </cell>
          <cell r="P215">
            <v>0.05</v>
          </cell>
        </row>
        <row r="216">
          <cell r="A216" t="str">
            <v>SPAI_DOM</v>
          </cell>
          <cell r="B216" t="str">
            <v>SPAI</v>
          </cell>
          <cell r="C216" t="str">
            <v>WHOL</v>
          </cell>
          <cell r="D216" t="str">
            <v>DOM</v>
          </cell>
          <cell r="E216">
            <v>7.0000000000000007E-2</v>
          </cell>
          <cell r="F216">
            <v>7.0000000000000007E-2</v>
          </cell>
          <cell r="G216">
            <v>0.08</v>
          </cell>
          <cell r="H216">
            <v>0.08</v>
          </cell>
          <cell r="I216">
            <v>0.08</v>
          </cell>
          <cell r="J216">
            <v>7.0000000000000007E-2</v>
          </cell>
          <cell r="K216">
            <v>0.05</v>
          </cell>
          <cell r="L216">
            <v>0.05</v>
          </cell>
          <cell r="M216">
            <v>0.16</v>
          </cell>
          <cell r="N216">
            <v>0.06</v>
          </cell>
          <cell r="O216">
            <v>0.06</v>
          </cell>
          <cell r="P216">
            <v>0.05</v>
          </cell>
        </row>
        <row r="217">
          <cell r="A217" t="str">
            <v>SPAI_TRA_RD_LD2</v>
          </cell>
          <cell r="B217" t="str">
            <v>SPAI</v>
          </cell>
          <cell r="C217" t="str">
            <v>WHOL</v>
          </cell>
          <cell r="D217" t="str">
            <v>TRA_RD_LD2</v>
          </cell>
          <cell r="E217">
            <v>-1</v>
          </cell>
          <cell r="F217">
            <v>-1</v>
          </cell>
          <cell r="G217">
            <v>-1</v>
          </cell>
          <cell r="H217">
            <v>-1</v>
          </cell>
          <cell r="I217">
            <v>-1</v>
          </cell>
          <cell r="J217">
            <v>-1</v>
          </cell>
          <cell r="K217">
            <v>-1</v>
          </cell>
          <cell r="L217">
            <v>-1</v>
          </cell>
          <cell r="M217">
            <v>-1</v>
          </cell>
          <cell r="N217">
            <v>-1</v>
          </cell>
          <cell r="O217">
            <v>0.2</v>
          </cell>
          <cell r="P217">
            <v>-1</v>
          </cell>
        </row>
        <row r="218">
          <cell r="A218" t="str">
            <v>SPAI_TRA_RD_LD4</v>
          </cell>
          <cell r="B218" t="str">
            <v>SPAI</v>
          </cell>
          <cell r="C218" t="str">
            <v>WHOL</v>
          </cell>
          <cell r="D218" t="str">
            <v>TRA_RD_LD4</v>
          </cell>
          <cell r="E218">
            <v>-1</v>
          </cell>
          <cell r="F218">
            <v>-1</v>
          </cell>
          <cell r="G218">
            <v>-1</v>
          </cell>
          <cell r="H218">
            <v>-1</v>
          </cell>
          <cell r="I218">
            <v>-1</v>
          </cell>
          <cell r="J218">
            <v>-1</v>
          </cell>
          <cell r="K218">
            <v>-1</v>
          </cell>
          <cell r="L218">
            <v>-1</v>
          </cell>
          <cell r="M218">
            <v>-1</v>
          </cell>
          <cell r="N218">
            <v>0.35</v>
          </cell>
          <cell r="O218">
            <v>0.77</v>
          </cell>
          <cell r="P218">
            <v>0.65</v>
          </cell>
        </row>
        <row r="219">
          <cell r="A219" t="str">
            <v>SPAI_TRA_RD_HD</v>
          </cell>
          <cell r="B219" t="str">
            <v>SPAI</v>
          </cell>
          <cell r="C219" t="str">
            <v>WHOL</v>
          </cell>
          <cell r="D219" t="str">
            <v>TRA_RD_HD</v>
          </cell>
          <cell r="E219">
            <v>-1</v>
          </cell>
          <cell r="F219">
            <v>-1</v>
          </cell>
          <cell r="G219">
            <v>-1</v>
          </cell>
          <cell r="H219">
            <v>-1</v>
          </cell>
          <cell r="I219">
            <v>-1</v>
          </cell>
          <cell r="J219">
            <v>-1</v>
          </cell>
          <cell r="K219">
            <v>-1</v>
          </cell>
          <cell r="L219">
            <v>-1</v>
          </cell>
          <cell r="M219">
            <v>-1</v>
          </cell>
          <cell r="N219">
            <v>1.1399999999999999</v>
          </cell>
          <cell r="O219">
            <v>0.86</v>
          </cell>
          <cell r="P219">
            <v>0.65</v>
          </cell>
        </row>
        <row r="220">
          <cell r="A220" t="str">
            <v>SPAI_TRA_OT</v>
          </cell>
          <cell r="B220" t="str">
            <v>SPAI</v>
          </cell>
          <cell r="C220" t="str">
            <v>WHOL</v>
          </cell>
          <cell r="D220" t="str">
            <v>TRA_OT</v>
          </cell>
          <cell r="E220">
            <v>0.08</v>
          </cell>
          <cell r="F220">
            <v>0.08</v>
          </cell>
          <cell r="G220">
            <v>0.08</v>
          </cell>
          <cell r="H220">
            <v>0.08</v>
          </cell>
          <cell r="I220">
            <v>0.08</v>
          </cell>
          <cell r="J220">
            <v>7.0000000000000007E-2</v>
          </cell>
          <cell r="K220">
            <v>0.05</v>
          </cell>
          <cell r="L220">
            <v>0.05</v>
          </cell>
          <cell r="M220">
            <v>0.16</v>
          </cell>
          <cell r="N220">
            <v>1.5</v>
          </cell>
          <cell r="O220">
            <v>0.86</v>
          </cell>
          <cell r="P220">
            <v>0.05</v>
          </cell>
        </row>
        <row r="221">
          <cell r="A221" t="str">
            <v>SPAI_TRA_OT_LD2</v>
          </cell>
          <cell r="B221" t="str">
            <v>SPAI</v>
          </cell>
          <cell r="C221" t="str">
            <v>WHOL</v>
          </cell>
          <cell r="D221" t="str">
            <v>TRA_OT_LD2</v>
          </cell>
          <cell r="E221">
            <v>-1</v>
          </cell>
          <cell r="F221">
            <v>-1</v>
          </cell>
          <cell r="G221">
            <v>-1</v>
          </cell>
          <cell r="H221">
            <v>-1</v>
          </cell>
          <cell r="I221">
            <v>-1</v>
          </cell>
          <cell r="J221">
            <v>-1</v>
          </cell>
          <cell r="K221">
            <v>-1</v>
          </cell>
          <cell r="L221">
            <v>-1</v>
          </cell>
          <cell r="M221">
            <v>-1</v>
          </cell>
          <cell r="N221">
            <v>-1</v>
          </cell>
          <cell r="O221">
            <v>0.2</v>
          </cell>
          <cell r="P221">
            <v>-1</v>
          </cell>
        </row>
        <row r="222">
          <cell r="A222" t="str">
            <v>SPAI_TRA_OT_LB</v>
          </cell>
          <cell r="B222" t="str">
            <v>SPAI</v>
          </cell>
          <cell r="C222" t="str">
            <v>WHOL</v>
          </cell>
          <cell r="D222" t="str">
            <v>TRA_OT_LB</v>
          </cell>
          <cell r="E222">
            <v>0.08</v>
          </cell>
          <cell r="F222">
            <v>0.08</v>
          </cell>
          <cell r="G222">
            <v>0.08</v>
          </cell>
          <cell r="H222">
            <v>0.08</v>
          </cell>
          <cell r="I222">
            <v>0.08</v>
          </cell>
          <cell r="J222">
            <v>7.0000000000000007E-2</v>
          </cell>
          <cell r="K222">
            <v>0.05</v>
          </cell>
          <cell r="L222">
            <v>0.05</v>
          </cell>
          <cell r="M222">
            <v>0.16</v>
          </cell>
          <cell r="N222">
            <v>1.5</v>
          </cell>
          <cell r="O222">
            <v>0.86</v>
          </cell>
          <cell r="P222">
            <v>0.05</v>
          </cell>
        </row>
        <row r="223">
          <cell r="A223" t="str">
            <v>SPAI_TRA_OTS_M</v>
          </cell>
          <cell r="B223" t="str">
            <v>SPAI</v>
          </cell>
          <cell r="C223" t="str">
            <v>WHOL</v>
          </cell>
          <cell r="D223" t="str">
            <v>TRA_OTS_M</v>
          </cell>
          <cell r="E223">
            <v>-1</v>
          </cell>
          <cell r="F223">
            <v>-1</v>
          </cell>
          <cell r="G223">
            <v>-1</v>
          </cell>
          <cell r="H223">
            <v>-1</v>
          </cell>
          <cell r="I223">
            <v>-1</v>
          </cell>
          <cell r="J223">
            <v>-1</v>
          </cell>
          <cell r="K223">
            <v>-1</v>
          </cell>
          <cell r="L223">
            <v>-1</v>
          </cell>
          <cell r="M223">
            <v>-1</v>
          </cell>
          <cell r="N223">
            <v>1.4</v>
          </cell>
          <cell r="O223">
            <v>-1</v>
          </cell>
          <cell r="P223">
            <v>-1</v>
          </cell>
        </row>
        <row r="224">
          <cell r="A224" t="str">
            <v>SPAI_TRA_OTS_L</v>
          </cell>
          <cell r="B224" t="str">
            <v>SPAI</v>
          </cell>
          <cell r="C224" t="str">
            <v>WHOL</v>
          </cell>
          <cell r="D224" t="str">
            <v>TRA_OTS_L</v>
          </cell>
          <cell r="E224">
            <v>-1</v>
          </cell>
          <cell r="F224">
            <v>-1</v>
          </cell>
          <cell r="G224">
            <v>-1</v>
          </cell>
          <cell r="H224">
            <v>-1</v>
          </cell>
          <cell r="I224">
            <v>-1</v>
          </cell>
          <cell r="J224">
            <v>-1</v>
          </cell>
          <cell r="K224">
            <v>-1</v>
          </cell>
          <cell r="L224">
            <v>-1</v>
          </cell>
          <cell r="M224">
            <v>1.4</v>
          </cell>
          <cell r="N224">
            <v>1.4</v>
          </cell>
          <cell r="O224">
            <v>-1</v>
          </cell>
          <cell r="P224">
            <v>-1</v>
          </cell>
        </row>
        <row r="225">
          <cell r="A225" t="str">
            <v>SPAI_IN_BO</v>
          </cell>
          <cell r="B225" t="str">
            <v>SPAI</v>
          </cell>
          <cell r="C225" t="str">
            <v>WHOL</v>
          </cell>
          <cell r="D225" t="str">
            <v>IN_BO</v>
          </cell>
          <cell r="E225">
            <v>0.23</v>
          </cell>
          <cell r="F225">
            <v>0.23</v>
          </cell>
          <cell r="G225">
            <v>0.26</v>
          </cell>
          <cell r="H225">
            <v>0.26</v>
          </cell>
          <cell r="I225">
            <v>0.26</v>
          </cell>
          <cell r="J225">
            <v>0.03</v>
          </cell>
          <cell r="K225">
            <v>0.15</v>
          </cell>
          <cell r="L225">
            <v>0.16</v>
          </cell>
          <cell r="M225">
            <v>0.17</v>
          </cell>
          <cell r="N225">
            <v>0.08</v>
          </cell>
          <cell r="O225">
            <v>7.0000000000000007E-2</v>
          </cell>
          <cell r="P225">
            <v>0.1</v>
          </cell>
        </row>
        <row r="226">
          <cell r="A226" t="str">
            <v>SPAI_IN_OC</v>
          </cell>
          <cell r="B226" t="str">
            <v>SPAI</v>
          </cell>
          <cell r="C226" t="str">
            <v>WHOL</v>
          </cell>
          <cell r="D226" t="str">
            <v>IN_OC</v>
          </cell>
          <cell r="E226">
            <v>0.23</v>
          </cell>
          <cell r="F226">
            <v>0.23</v>
          </cell>
          <cell r="G226">
            <v>0.26</v>
          </cell>
          <cell r="H226">
            <v>0.26</v>
          </cell>
          <cell r="I226">
            <v>0.26</v>
          </cell>
          <cell r="J226">
            <v>0.03</v>
          </cell>
          <cell r="K226">
            <v>0.15</v>
          </cell>
          <cell r="L226">
            <v>0.16</v>
          </cell>
          <cell r="M226">
            <v>0.17</v>
          </cell>
          <cell r="N226">
            <v>0.08</v>
          </cell>
          <cell r="O226">
            <v>7.0000000000000007E-2</v>
          </cell>
          <cell r="P226">
            <v>0.1</v>
          </cell>
        </row>
        <row r="227">
          <cell r="A227" t="str">
            <v>SWED_CON_COMB</v>
          </cell>
          <cell r="B227" t="str">
            <v>SWED</v>
          </cell>
          <cell r="C227" t="str">
            <v>WHOL</v>
          </cell>
          <cell r="D227" t="str">
            <v>CON_COMB</v>
          </cell>
          <cell r="E227">
            <v>0.2</v>
          </cell>
          <cell r="F227">
            <v>0.2</v>
          </cell>
          <cell r="G227">
            <v>0.23</v>
          </cell>
          <cell r="H227">
            <v>0.23</v>
          </cell>
          <cell r="I227">
            <v>0.23</v>
          </cell>
          <cell r="J227">
            <v>0.14000000000000001</v>
          </cell>
          <cell r="K227">
            <v>0.13</v>
          </cell>
          <cell r="L227">
            <v>0.13</v>
          </cell>
          <cell r="M227">
            <v>0.17</v>
          </cell>
          <cell r="N227">
            <v>0.08</v>
          </cell>
          <cell r="O227">
            <v>7.0000000000000007E-2</v>
          </cell>
          <cell r="P227">
            <v>7.0000000000000007E-2</v>
          </cell>
        </row>
        <row r="228">
          <cell r="A228" t="str">
            <v>SWED_PP_EX_WB</v>
          </cell>
          <cell r="B228" t="str">
            <v>SWED</v>
          </cell>
          <cell r="C228" t="str">
            <v>WHOL</v>
          </cell>
          <cell r="D228" t="str">
            <v>PP_EX_WB</v>
          </cell>
          <cell r="E228">
            <v>-1</v>
          </cell>
          <cell r="F228">
            <v>-1</v>
          </cell>
          <cell r="G228">
            <v>0.42</v>
          </cell>
          <cell r="H228">
            <v>0.42</v>
          </cell>
          <cell r="I228">
            <v>0.42</v>
          </cell>
          <cell r="J228">
            <v>-1</v>
          </cell>
          <cell r="K228">
            <v>-1</v>
          </cell>
          <cell r="L228">
            <v>-1</v>
          </cell>
          <cell r="M228">
            <v>-1</v>
          </cell>
          <cell r="N228">
            <v>-1</v>
          </cell>
          <cell r="O228">
            <v>-1</v>
          </cell>
          <cell r="P228">
            <v>-1</v>
          </cell>
        </row>
        <row r="229">
          <cell r="A229" t="str">
            <v>SWED_PP_EX_OTH</v>
          </cell>
          <cell r="B229" t="str">
            <v>SWED</v>
          </cell>
          <cell r="C229" t="str">
            <v>WHOL</v>
          </cell>
          <cell r="D229" t="str">
            <v>PP_EX_OTH</v>
          </cell>
          <cell r="E229">
            <v>0.27</v>
          </cell>
          <cell r="F229">
            <v>0.27</v>
          </cell>
          <cell r="G229">
            <v>0.3</v>
          </cell>
          <cell r="H229">
            <v>0.3</v>
          </cell>
          <cell r="I229">
            <v>0.3</v>
          </cell>
          <cell r="J229">
            <v>0.14000000000000001</v>
          </cell>
          <cell r="K229">
            <v>0.13</v>
          </cell>
          <cell r="L229">
            <v>0.13</v>
          </cell>
          <cell r="M229">
            <v>0.2</v>
          </cell>
          <cell r="N229">
            <v>0.08</v>
          </cell>
          <cell r="O229">
            <v>7.0000000000000007E-2</v>
          </cell>
          <cell r="P229">
            <v>0.15</v>
          </cell>
        </row>
        <row r="230">
          <cell r="A230" t="str">
            <v>SWED_PP_NEW</v>
          </cell>
          <cell r="B230" t="str">
            <v>SWED</v>
          </cell>
          <cell r="C230" t="str">
            <v>WHOL</v>
          </cell>
          <cell r="D230" t="str">
            <v>PP_NEW</v>
          </cell>
          <cell r="E230">
            <v>0.1</v>
          </cell>
          <cell r="F230">
            <v>0.1</v>
          </cell>
          <cell r="G230">
            <v>0.15</v>
          </cell>
          <cell r="H230">
            <v>0.15</v>
          </cell>
          <cell r="I230">
            <v>0.15</v>
          </cell>
          <cell r="J230">
            <v>7.0000000000000007E-2</v>
          </cell>
          <cell r="K230">
            <v>7.0000000000000007E-2</v>
          </cell>
          <cell r="L230">
            <v>7.0000000000000007E-2</v>
          </cell>
          <cell r="M230">
            <v>0.1</v>
          </cell>
          <cell r="N230">
            <v>0.05</v>
          </cell>
          <cell r="O230">
            <v>7.0000000000000007E-2</v>
          </cell>
          <cell r="P230">
            <v>0.05</v>
          </cell>
        </row>
        <row r="231">
          <cell r="A231" t="str">
            <v>SWED_DOM</v>
          </cell>
          <cell r="B231" t="str">
            <v>SWED</v>
          </cell>
          <cell r="C231" t="str">
            <v>WHOL</v>
          </cell>
          <cell r="D231" t="str">
            <v>DOM</v>
          </cell>
          <cell r="E231">
            <v>7.0000000000000007E-2</v>
          </cell>
          <cell r="F231">
            <v>7.0000000000000007E-2</v>
          </cell>
          <cell r="G231">
            <v>0.08</v>
          </cell>
          <cell r="H231">
            <v>0.08</v>
          </cell>
          <cell r="I231">
            <v>0.08</v>
          </cell>
          <cell r="J231">
            <v>7.0000000000000007E-2</v>
          </cell>
          <cell r="K231">
            <v>0.05</v>
          </cell>
          <cell r="L231">
            <v>0.05</v>
          </cell>
          <cell r="M231">
            <v>0.16</v>
          </cell>
          <cell r="N231">
            <v>0.06</v>
          </cell>
          <cell r="O231">
            <v>0.06</v>
          </cell>
          <cell r="P231">
            <v>0.05</v>
          </cell>
        </row>
        <row r="232">
          <cell r="A232" t="str">
            <v>SWED_TRA_RD_LD2</v>
          </cell>
          <cell r="B232" t="str">
            <v>SWED</v>
          </cell>
          <cell r="C232" t="str">
            <v>WHOL</v>
          </cell>
          <cell r="D232" t="str">
            <v>TRA_RD_LD2</v>
          </cell>
          <cell r="E232">
            <v>-1</v>
          </cell>
          <cell r="F232">
            <v>-1</v>
          </cell>
          <cell r="G232">
            <v>-1</v>
          </cell>
          <cell r="H232">
            <v>-1</v>
          </cell>
          <cell r="I232">
            <v>-1</v>
          </cell>
          <cell r="J232">
            <v>-1</v>
          </cell>
          <cell r="K232">
            <v>-1</v>
          </cell>
          <cell r="L232">
            <v>-1</v>
          </cell>
          <cell r="M232">
            <v>-1</v>
          </cell>
          <cell r="N232">
            <v>-1</v>
          </cell>
          <cell r="O232">
            <v>0.2</v>
          </cell>
          <cell r="P232">
            <v>-1</v>
          </cell>
        </row>
        <row r="233">
          <cell r="A233" t="str">
            <v>SWED_TRA_RD_LD4</v>
          </cell>
          <cell r="B233" t="str">
            <v>SWED</v>
          </cell>
          <cell r="C233" t="str">
            <v>WHOL</v>
          </cell>
          <cell r="D233" t="str">
            <v>TRA_RD_LD4</v>
          </cell>
          <cell r="E233">
            <v>-1</v>
          </cell>
          <cell r="F233">
            <v>-1</v>
          </cell>
          <cell r="G233">
            <v>-1</v>
          </cell>
          <cell r="H233">
            <v>-1</v>
          </cell>
          <cell r="I233">
            <v>-1</v>
          </cell>
          <cell r="J233">
            <v>-1</v>
          </cell>
          <cell r="K233">
            <v>-1</v>
          </cell>
          <cell r="L233">
            <v>-1</v>
          </cell>
          <cell r="M233">
            <v>-1</v>
          </cell>
          <cell r="N233">
            <v>0.35</v>
          </cell>
          <cell r="O233">
            <v>0.75</v>
          </cell>
          <cell r="P233">
            <v>0.65</v>
          </cell>
        </row>
        <row r="234">
          <cell r="A234" t="str">
            <v>SWED_TRA_RD_HD</v>
          </cell>
          <cell r="B234" t="str">
            <v>SWED</v>
          </cell>
          <cell r="C234" t="str">
            <v>WHOL</v>
          </cell>
          <cell r="D234" t="str">
            <v>TRA_RD_HD</v>
          </cell>
          <cell r="E234">
            <v>-1</v>
          </cell>
          <cell r="F234">
            <v>-1</v>
          </cell>
          <cell r="G234">
            <v>-1</v>
          </cell>
          <cell r="H234">
            <v>-1</v>
          </cell>
          <cell r="I234">
            <v>-1</v>
          </cell>
          <cell r="J234">
            <v>-1</v>
          </cell>
          <cell r="K234">
            <v>-1</v>
          </cell>
          <cell r="L234">
            <v>-1</v>
          </cell>
          <cell r="M234">
            <v>-1</v>
          </cell>
          <cell r="N234">
            <v>1.2</v>
          </cell>
          <cell r="O234">
            <v>0.86</v>
          </cell>
          <cell r="P234">
            <v>0.65</v>
          </cell>
        </row>
        <row r="235">
          <cell r="A235" t="str">
            <v>SWED_TRA_OT</v>
          </cell>
          <cell r="B235" t="str">
            <v>SWED</v>
          </cell>
          <cell r="C235" t="str">
            <v>WHOL</v>
          </cell>
          <cell r="D235" t="str">
            <v>TRA_OT</v>
          </cell>
          <cell r="E235">
            <v>0.08</v>
          </cell>
          <cell r="F235">
            <v>0.08</v>
          </cell>
          <cell r="G235">
            <v>0.08</v>
          </cell>
          <cell r="H235">
            <v>0.08</v>
          </cell>
          <cell r="I235">
            <v>0.08</v>
          </cell>
          <cell r="J235">
            <v>7.0000000000000007E-2</v>
          </cell>
          <cell r="K235">
            <v>0.05</v>
          </cell>
          <cell r="L235">
            <v>0.05</v>
          </cell>
          <cell r="M235">
            <v>0.16</v>
          </cell>
          <cell r="N235">
            <v>1.45</v>
          </cell>
          <cell r="O235">
            <v>0.86</v>
          </cell>
          <cell r="P235">
            <v>0.05</v>
          </cell>
        </row>
        <row r="236">
          <cell r="A236" t="str">
            <v>SWED_TRA_OT_LD2</v>
          </cell>
          <cell r="B236" t="str">
            <v>SWED</v>
          </cell>
          <cell r="C236" t="str">
            <v>WHOL</v>
          </cell>
          <cell r="D236" t="str">
            <v>TRA_OT_LD2</v>
          </cell>
          <cell r="E236">
            <v>-1</v>
          </cell>
          <cell r="F236">
            <v>-1</v>
          </cell>
          <cell r="G236">
            <v>-1</v>
          </cell>
          <cell r="H236">
            <v>-1</v>
          </cell>
          <cell r="I236">
            <v>-1</v>
          </cell>
          <cell r="J236">
            <v>-1</v>
          </cell>
          <cell r="K236">
            <v>-1</v>
          </cell>
          <cell r="L236">
            <v>-1</v>
          </cell>
          <cell r="M236">
            <v>-1</v>
          </cell>
          <cell r="N236">
            <v>-1</v>
          </cell>
          <cell r="O236">
            <v>0.2</v>
          </cell>
          <cell r="P236">
            <v>-1</v>
          </cell>
        </row>
        <row r="237">
          <cell r="A237" t="str">
            <v>SWED_TRA_OT_LB</v>
          </cell>
          <cell r="B237" t="str">
            <v>SWED</v>
          </cell>
          <cell r="C237" t="str">
            <v>WHOL</v>
          </cell>
          <cell r="D237" t="str">
            <v>TRA_OT_LB</v>
          </cell>
          <cell r="E237">
            <v>0.08</v>
          </cell>
          <cell r="F237">
            <v>0.08</v>
          </cell>
          <cell r="G237">
            <v>0.08</v>
          </cell>
          <cell r="H237">
            <v>0.08</v>
          </cell>
          <cell r="I237">
            <v>0.08</v>
          </cell>
          <cell r="J237">
            <v>7.0000000000000007E-2</v>
          </cell>
          <cell r="K237">
            <v>0.05</v>
          </cell>
          <cell r="L237">
            <v>0.05</v>
          </cell>
          <cell r="M237">
            <v>0.16</v>
          </cell>
          <cell r="N237">
            <v>1.45</v>
          </cell>
          <cell r="O237">
            <v>0.86</v>
          </cell>
          <cell r="P237">
            <v>0.05</v>
          </cell>
        </row>
        <row r="238">
          <cell r="A238" t="str">
            <v>SWED_TRA_OTS_M</v>
          </cell>
          <cell r="B238" t="str">
            <v>SWED</v>
          </cell>
          <cell r="C238" t="str">
            <v>WHOL</v>
          </cell>
          <cell r="D238" t="str">
            <v>TRA_OTS_M</v>
          </cell>
          <cell r="E238">
            <v>-1</v>
          </cell>
          <cell r="F238">
            <v>-1</v>
          </cell>
          <cell r="G238">
            <v>-1</v>
          </cell>
          <cell r="H238">
            <v>-1</v>
          </cell>
          <cell r="I238">
            <v>-1</v>
          </cell>
          <cell r="J238">
            <v>-1</v>
          </cell>
          <cell r="K238">
            <v>-1</v>
          </cell>
          <cell r="L238">
            <v>-1</v>
          </cell>
          <cell r="M238">
            <v>-1</v>
          </cell>
          <cell r="N238">
            <v>1.3</v>
          </cell>
          <cell r="O238">
            <v>-1</v>
          </cell>
          <cell r="P238">
            <v>-1</v>
          </cell>
        </row>
        <row r="239">
          <cell r="A239" t="str">
            <v>SWED_TRA_OTS_L</v>
          </cell>
          <cell r="B239" t="str">
            <v>SWED</v>
          </cell>
          <cell r="C239" t="str">
            <v>WHOL</v>
          </cell>
          <cell r="D239" t="str">
            <v>TRA_OTS_L</v>
          </cell>
          <cell r="E239">
            <v>-1</v>
          </cell>
          <cell r="F239">
            <v>-1</v>
          </cell>
          <cell r="G239">
            <v>-1</v>
          </cell>
          <cell r="H239">
            <v>-1</v>
          </cell>
          <cell r="I239">
            <v>-1</v>
          </cell>
          <cell r="J239">
            <v>-1</v>
          </cell>
          <cell r="K239">
            <v>-1</v>
          </cell>
          <cell r="L239">
            <v>-1</v>
          </cell>
          <cell r="M239">
            <v>1.3</v>
          </cell>
          <cell r="N239">
            <v>1.3</v>
          </cell>
          <cell r="O239">
            <v>-1</v>
          </cell>
          <cell r="P239">
            <v>-1</v>
          </cell>
        </row>
        <row r="240">
          <cell r="A240" t="str">
            <v>SWED_IN_BO</v>
          </cell>
          <cell r="B240" t="str">
            <v>SWED</v>
          </cell>
          <cell r="C240" t="str">
            <v>WHOL</v>
          </cell>
          <cell r="D240" t="str">
            <v>IN_BO</v>
          </cell>
          <cell r="E240">
            <v>0.2</v>
          </cell>
          <cell r="F240">
            <v>0.2</v>
          </cell>
          <cell r="G240">
            <v>0.23</v>
          </cell>
          <cell r="H240">
            <v>0.23</v>
          </cell>
          <cell r="I240">
            <v>0.23</v>
          </cell>
          <cell r="J240">
            <v>0.14000000000000001</v>
          </cell>
          <cell r="K240">
            <v>0.13</v>
          </cell>
          <cell r="L240">
            <v>0.13</v>
          </cell>
          <cell r="M240">
            <v>0.17</v>
          </cell>
          <cell r="N240">
            <v>0.08</v>
          </cell>
          <cell r="O240">
            <v>7.0000000000000007E-2</v>
          </cell>
          <cell r="P240">
            <v>7.0000000000000007E-2</v>
          </cell>
        </row>
        <row r="241">
          <cell r="A241" t="str">
            <v>SWED_IN_OC</v>
          </cell>
          <cell r="B241" t="str">
            <v>SWED</v>
          </cell>
          <cell r="C241" t="str">
            <v>WHOL</v>
          </cell>
          <cell r="D241" t="str">
            <v>IN_OC</v>
          </cell>
          <cell r="E241">
            <v>0.2</v>
          </cell>
          <cell r="F241">
            <v>0.2</v>
          </cell>
          <cell r="G241">
            <v>0.23</v>
          </cell>
          <cell r="H241">
            <v>0.23</v>
          </cell>
          <cell r="I241">
            <v>0.23</v>
          </cell>
          <cell r="J241">
            <v>0.03</v>
          </cell>
          <cell r="K241">
            <v>0.13</v>
          </cell>
          <cell r="L241">
            <v>0.13</v>
          </cell>
          <cell r="M241">
            <v>0.17</v>
          </cell>
          <cell r="N241">
            <v>0.08</v>
          </cell>
          <cell r="O241">
            <v>7.0000000000000007E-2</v>
          </cell>
          <cell r="P241">
            <v>7.0000000000000007E-2</v>
          </cell>
        </row>
        <row r="242">
          <cell r="A242" t="str">
            <v>UNKI_CON_COMB</v>
          </cell>
          <cell r="B242" t="str">
            <v>UNKI</v>
          </cell>
          <cell r="C242" t="str">
            <v>WHOL</v>
          </cell>
          <cell r="D242" t="str">
            <v>CON_COMB</v>
          </cell>
          <cell r="E242">
            <v>0.2</v>
          </cell>
          <cell r="F242">
            <v>0.2</v>
          </cell>
          <cell r="G242">
            <v>0.23</v>
          </cell>
          <cell r="H242">
            <v>0.23</v>
          </cell>
          <cell r="I242">
            <v>0.23</v>
          </cell>
          <cell r="J242">
            <v>0.14000000000000001</v>
          </cell>
          <cell r="K242">
            <v>0.13</v>
          </cell>
          <cell r="L242">
            <v>0.13</v>
          </cell>
          <cell r="M242">
            <v>0.18</v>
          </cell>
          <cell r="N242">
            <v>0.08</v>
          </cell>
          <cell r="O242">
            <v>7.0000000000000007E-2</v>
          </cell>
          <cell r="P242">
            <v>0.08</v>
          </cell>
        </row>
        <row r="243">
          <cell r="A243" t="str">
            <v>UNKI_PP_EX_WB</v>
          </cell>
          <cell r="B243" t="str">
            <v>UNKI</v>
          </cell>
          <cell r="C243" t="str">
            <v>WHOL</v>
          </cell>
          <cell r="D243" t="str">
            <v>PP_EX_WB</v>
          </cell>
          <cell r="E243">
            <v>-1</v>
          </cell>
          <cell r="F243">
            <v>-1</v>
          </cell>
          <cell r="G243">
            <v>0.42</v>
          </cell>
          <cell r="H243">
            <v>0.42</v>
          </cell>
          <cell r="I243">
            <v>0.42</v>
          </cell>
          <cell r="J243">
            <v>-1</v>
          </cell>
          <cell r="K243">
            <v>-1</v>
          </cell>
          <cell r="L243">
            <v>-1</v>
          </cell>
          <cell r="M243">
            <v>-1</v>
          </cell>
          <cell r="N243">
            <v>-1</v>
          </cell>
          <cell r="O243">
            <v>-1</v>
          </cell>
          <cell r="P243">
            <v>-1</v>
          </cell>
        </row>
        <row r="244">
          <cell r="A244" t="str">
            <v>UNKI_PP_EX_OTH</v>
          </cell>
          <cell r="B244" t="str">
            <v>UNKI</v>
          </cell>
          <cell r="C244" t="str">
            <v>WHOL</v>
          </cell>
          <cell r="D244" t="str">
            <v>PP_EX_OTH</v>
          </cell>
          <cell r="E244">
            <v>0.27</v>
          </cell>
          <cell r="F244">
            <v>0.27</v>
          </cell>
          <cell r="G244">
            <v>0.35</v>
          </cell>
          <cell r="H244">
            <v>0.35</v>
          </cell>
          <cell r="I244">
            <v>0.35</v>
          </cell>
          <cell r="J244">
            <v>0.14000000000000001</v>
          </cell>
          <cell r="K244">
            <v>0.13</v>
          </cell>
          <cell r="L244">
            <v>0.13</v>
          </cell>
          <cell r="M244">
            <v>0.23</v>
          </cell>
          <cell r="N244">
            <v>0.08</v>
          </cell>
          <cell r="O244">
            <v>7.0000000000000007E-2</v>
          </cell>
          <cell r="P244">
            <v>0.15</v>
          </cell>
        </row>
        <row r="245">
          <cell r="A245" t="str">
            <v>UNKI_PP_NEW</v>
          </cell>
          <cell r="B245" t="str">
            <v>UNKI</v>
          </cell>
          <cell r="C245" t="str">
            <v>WHOL</v>
          </cell>
          <cell r="D245" t="str">
            <v>PP_NEW</v>
          </cell>
          <cell r="E245">
            <v>0.1</v>
          </cell>
          <cell r="F245">
            <v>0.1</v>
          </cell>
          <cell r="G245">
            <v>0.15</v>
          </cell>
          <cell r="H245">
            <v>0.15</v>
          </cell>
          <cell r="I245">
            <v>0.15</v>
          </cell>
          <cell r="J245">
            <v>7.0000000000000007E-2</v>
          </cell>
          <cell r="K245">
            <v>7.0000000000000007E-2</v>
          </cell>
          <cell r="L245">
            <v>7.0000000000000007E-2</v>
          </cell>
          <cell r="M245">
            <v>0.1</v>
          </cell>
          <cell r="N245">
            <v>0.05</v>
          </cell>
          <cell r="O245">
            <v>7.0000000000000007E-2</v>
          </cell>
          <cell r="P245">
            <v>0.05</v>
          </cell>
        </row>
        <row r="246">
          <cell r="A246" t="str">
            <v>UNKI_DOM</v>
          </cell>
          <cell r="B246" t="str">
            <v>UNKI</v>
          </cell>
          <cell r="C246" t="str">
            <v>WHOL</v>
          </cell>
          <cell r="D246" t="str">
            <v>DOM</v>
          </cell>
          <cell r="E246">
            <v>7.0000000000000007E-2</v>
          </cell>
          <cell r="F246">
            <v>7.0000000000000007E-2</v>
          </cell>
          <cell r="G246">
            <v>0.08</v>
          </cell>
          <cell r="H246">
            <v>0.08</v>
          </cell>
          <cell r="I246">
            <v>0.08</v>
          </cell>
          <cell r="J246">
            <v>7.0000000000000007E-2</v>
          </cell>
          <cell r="K246">
            <v>0.05</v>
          </cell>
          <cell r="L246">
            <v>0.05</v>
          </cell>
          <cell r="M246">
            <v>0.16</v>
          </cell>
          <cell r="N246">
            <v>0.06</v>
          </cell>
          <cell r="O246">
            <v>0.06</v>
          </cell>
          <cell r="P246">
            <v>0.05</v>
          </cell>
        </row>
        <row r="247">
          <cell r="A247" t="str">
            <v>UNKI_TRA_RD_LD2</v>
          </cell>
          <cell r="B247" t="str">
            <v>UNKI</v>
          </cell>
          <cell r="C247" t="str">
            <v>WHOL</v>
          </cell>
          <cell r="D247" t="str">
            <v>TRA_RD_LD2</v>
          </cell>
          <cell r="E247">
            <v>-1</v>
          </cell>
          <cell r="F247">
            <v>-1</v>
          </cell>
          <cell r="G247">
            <v>-1</v>
          </cell>
          <cell r="H247">
            <v>-1</v>
          </cell>
          <cell r="I247">
            <v>-1</v>
          </cell>
          <cell r="J247">
            <v>-1</v>
          </cell>
          <cell r="K247">
            <v>-1</v>
          </cell>
          <cell r="L247">
            <v>-1</v>
          </cell>
          <cell r="M247">
            <v>-1</v>
          </cell>
          <cell r="N247">
            <v>-1</v>
          </cell>
          <cell r="O247">
            <v>0.2</v>
          </cell>
          <cell r="P247">
            <v>-1</v>
          </cell>
        </row>
        <row r="248">
          <cell r="A248" t="str">
            <v>UNKI_TRA_RD_LD4</v>
          </cell>
          <cell r="B248" t="str">
            <v>UNKI</v>
          </cell>
          <cell r="C248" t="str">
            <v>WHOL</v>
          </cell>
          <cell r="D248" t="str">
            <v>TRA_RD_LD4</v>
          </cell>
          <cell r="E248">
            <v>-1</v>
          </cell>
          <cell r="F248">
            <v>-1</v>
          </cell>
          <cell r="G248">
            <v>-1</v>
          </cell>
          <cell r="H248">
            <v>-1</v>
          </cell>
          <cell r="I248">
            <v>-1</v>
          </cell>
          <cell r="J248">
            <v>-1</v>
          </cell>
          <cell r="K248">
            <v>-1</v>
          </cell>
          <cell r="L248">
            <v>-1</v>
          </cell>
          <cell r="M248">
            <v>-1</v>
          </cell>
          <cell r="N248">
            <v>0.35</v>
          </cell>
          <cell r="O248">
            <v>0.72</v>
          </cell>
          <cell r="P248">
            <v>0.65</v>
          </cell>
        </row>
        <row r="249">
          <cell r="A249" t="str">
            <v>UNKI_TRA_RD_HD</v>
          </cell>
          <cell r="B249" t="str">
            <v>UNKI</v>
          </cell>
          <cell r="C249" t="str">
            <v>WHOL</v>
          </cell>
          <cell r="D249" t="str">
            <v>TRA_RD_HD</v>
          </cell>
          <cell r="E249">
            <v>-1</v>
          </cell>
          <cell r="F249">
            <v>-1</v>
          </cell>
          <cell r="G249">
            <v>-1</v>
          </cell>
          <cell r="H249">
            <v>-1</v>
          </cell>
          <cell r="I249">
            <v>-1</v>
          </cell>
          <cell r="J249">
            <v>-1</v>
          </cell>
          <cell r="K249">
            <v>-1</v>
          </cell>
          <cell r="L249">
            <v>-1</v>
          </cell>
          <cell r="M249">
            <v>-1</v>
          </cell>
          <cell r="N249">
            <v>1.47</v>
          </cell>
          <cell r="O249">
            <v>0.86</v>
          </cell>
          <cell r="P249">
            <v>0.65</v>
          </cell>
        </row>
        <row r="250">
          <cell r="A250" t="str">
            <v>UNKI_TRA_OT</v>
          </cell>
          <cell r="B250" t="str">
            <v>UNKI</v>
          </cell>
          <cell r="C250" t="str">
            <v>WHOL</v>
          </cell>
          <cell r="D250" t="str">
            <v>TRA_OT</v>
          </cell>
          <cell r="E250">
            <v>0.08</v>
          </cell>
          <cell r="F250">
            <v>0.08</v>
          </cell>
          <cell r="G250">
            <v>0.08</v>
          </cell>
          <cell r="H250">
            <v>0.08</v>
          </cell>
          <cell r="I250">
            <v>0.08</v>
          </cell>
          <cell r="J250">
            <v>7.0000000000000007E-2</v>
          </cell>
          <cell r="K250">
            <v>0.05</v>
          </cell>
          <cell r="L250">
            <v>0.05</v>
          </cell>
          <cell r="M250">
            <v>0.16</v>
          </cell>
          <cell r="N250">
            <v>1.5</v>
          </cell>
          <cell r="O250">
            <v>0.8</v>
          </cell>
          <cell r="P250">
            <v>0.05</v>
          </cell>
        </row>
        <row r="251">
          <cell r="A251" t="str">
            <v>UNKI_TRA_OT_LD2</v>
          </cell>
          <cell r="B251" t="str">
            <v>UNKI</v>
          </cell>
          <cell r="C251" t="str">
            <v>WHOL</v>
          </cell>
          <cell r="D251" t="str">
            <v>TRA_OT_LD2</v>
          </cell>
          <cell r="E251">
            <v>-1</v>
          </cell>
          <cell r="F251">
            <v>-1</v>
          </cell>
          <cell r="G251">
            <v>-1</v>
          </cell>
          <cell r="H251">
            <v>-1</v>
          </cell>
          <cell r="I251">
            <v>-1</v>
          </cell>
          <cell r="J251">
            <v>-1</v>
          </cell>
          <cell r="K251">
            <v>-1</v>
          </cell>
          <cell r="L251">
            <v>-1</v>
          </cell>
          <cell r="M251">
            <v>-1</v>
          </cell>
          <cell r="N251">
            <v>-1</v>
          </cell>
          <cell r="O251">
            <v>0.2</v>
          </cell>
          <cell r="P251">
            <v>-1</v>
          </cell>
        </row>
        <row r="252">
          <cell r="A252" t="str">
            <v>UNKI_TRA_OT_LB</v>
          </cell>
          <cell r="B252" t="str">
            <v>UNKI</v>
          </cell>
          <cell r="C252" t="str">
            <v>WHOL</v>
          </cell>
          <cell r="D252" t="str">
            <v>TRA_OT_LB</v>
          </cell>
          <cell r="E252">
            <v>0.08</v>
          </cell>
          <cell r="F252">
            <v>0.08</v>
          </cell>
          <cell r="G252">
            <v>0.08</v>
          </cell>
          <cell r="H252">
            <v>0.08</v>
          </cell>
          <cell r="I252">
            <v>0.08</v>
          </cell>
          <cell r="J252">
            <v>7.0000000000000007E-2</v>
          </cell>
          <cell r="K252">
            <v>0.05</v>
          </cell>
          <cell r="L252">
            <v>0.05</v>
          </cell>
          <cell r="M252">
            <v>0.16</v>
          </cell>
          <cell r="N252">
            <v>1.5</v>
          </cell>
          <cell r="O252">
            <v>0.8</v>
          </cell>
          <cell r="P252">
            <v>0.05</v>
          </cell>
        </row>
        <row r="253">
          <cell r="A253" t="str">
            <v>UNKI_TRA_OTS_M</v>
          </cell>
          <cell r="B253" t="str">
            <v>UNKI</v>
          </cell>
          <cell r="C253" t="str">
            <v>WHOL</v>
          </cell>
          <cell r="D253" t="str">
            <v>TRA_OTS_M</v>
          </cell>
          <cell r="E253">
            <v>-1</v>
          </cell>
          <cell r="F253">
            <v>-1</v>
          </cell>
          <cell r="G253">
            <v>-1</v>
          </cell>
          <cell r="H253">
            <v>-1</v>
          </cell>
          <cell r="I253">
            <v>-1</v>
          </cell>
          <cell r="J253">
            <v>-1</v>
          </cell>
          <cell r="K253">
            <v>-1</v>
          </cell>
          <cell r="L253">
            <v>-1</v>
          </cell>
          <cell r="M253">
            <v>-1</v>
          </cell>
          <cell r="N253">
            <v>1.4</v>
          </cell>
          <cell r="O253">
            <v>-1</v>
          </cell>
          <cell r="P253">
            <v>-1</v>
          </cell>
        </row>
        <row r="254">
          <cell r="A254" t="str">
            <v>UNKI_TRA_OTS_L</v>
          </cell>
          <cell r="B254" t="str">
            <v>UNKI</v>
          </cell>
          <cell r="C254" t="str">
            <v>WHOL</v>
          </cell>
          <cell r="D254" t="str">
            <v>TRA_OTS_L</v>
          </cell>
          <cell r="E254">
            <v>-1</v>
          </cell>
          <cell r="F254">
            <v>-1</v>
          </cell>
          <cell r="G254">
            <v>-1</v>
          </cell>
          <cell r="H254">
            <v>-1</v>
          </cell>
          <cell r="I254">
            <v>-1</v>
          </cell>
          <cell r="J254">
            <v>-1</v>
          </cell>
          <cell r="K254">
            <v>-1</v>
          </cell>
          <cell r="L254">
            <v>-1</v>
          </cell>
          <cell r="M254">
            <v>1.5</v>
          </cell>
          <cell r="N254">
            <v>1.5</v>
          </cell>
          <cell r="O254">
            <v>-1</v>
          </cell>
          <cell r="P254">
            <v>-1</v>
          </cell>
        </row>
        <row r="255">
          <cell r="A255" t="str">
            <v>UNKI_IN_BO</v>
          </cell>
          <cell r="B255" t="str">
            <v>UNKI</v>
          </cell>
          <cell r="C255" t="str">
            <v>WHOL</v>
          </cell>
          <cell r="D255" t="str">
            <v>IN_BO</v>
          </cell>
          <cell r="E255">
            <v>0.2</v>
          </cell>
          <cell r="F255">
            <v>0.2</v>
          </cell>
          <cell r="G255">
            <v>0.24</v>
          </cell>
          <cell r="H255">
            <v>0.24</v>
          </cell>
          <cell r="I255">
            <v>0.24</v>
          </cell>
          <cell r="J255">
            <v>0.14000000000000001</v>
          </cell>
          <cell r="K255">
            <v>0.13</v>
          </cell>
          <cell r="L255">
            <v>0.13</v>
          </cell>
          <cell r="M255">
            <v>0.18</v>
          </cell>
          <cell r="N255">
            <v>0.08</v>
          </cell>
          <cell r="O255">
            <v>7.0000000000000007E-2</v>
          </cell>
          <cell r="P255">
            <v>0.09</v>
          </cell>
        </row>
        <row r="256">
          <cell r="A256" t="str">
            <v>UNKI_IN_OC</v>
          </cell>
          <cell r="B256" t="str">
            <v>UNKI</v>
          </cell>
          <cell r="C256" t="str">
            <v>WHOL</v>
          </cell>
          <cell r="D256" t="str">
            <v>IN_OC</v>
          </cell>
          <cell r="E256">
            <v>0.2</v>
          </cell>
          <cell r="F256">
            <v>0.2</v>
          </cell>
          <cell r="G256">
            <v>0.26</v>
          </cell>
          <cell r="H256">
            <v>0.26</v>
          </cell>
          <cell r="I256">
            <v>0.26</v>
          </cell>
          <cell r="J256">
            <v>0.03</v>
          </cell>
          <cell r="K256">
            <v>0.13</v>
          </cell>
          <cell r="L256">
            <v>0.13</v>
          </cell>
          <cell r="M256">
            <v>0.2</v>
          </cell>
          <cell r="N256">
            <v>0.08</v>
          </cell>
          <cell r="O256">
            <v>7.0000000000000007E-2</v>
          </cell>
          <cell r="P256">
            <v>0.09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10"/>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lleg0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lleg01"/>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78"/>
      <sheetName val="p83"/>
      <sheetName val="p86"/>
      <sheetName val="p94"/>
      <sheetName val="p99"/>
      <sheetName val="p105"/>
      <sheetName val="p110"/>
      <sheetName val="p115"/>
      <sheetName val="p118"/>
      <sheetName val="p122"/>
      <sheetName val="p126"/>
      <sheetName val="p140"/>
      <sheetName val="p147"/>
      <sheetName val="p152"/>
      <sheetName val="p159"/>
      <sheetName val="p162"/>
      <sheetName val="p231"/>
      <sheetName val="p246"/>
      <sheetName val="p276"/>
      <sheetName val="p297"/>
      <sheetName val="p337"/>
      <sheetName val="p352"/>
      <sheetName val="p360"/>
      <sheetName val="p370"/>
      <sheetName val="p1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78"/>
      <sheetName val="p83"/>
      <sheetName val="p86"/>
      <sheetName val="p94"/>
      <sheetName val="p99"/>
      <sheetName val="p105"/>
      <sheetName val="p110"/>
      <sheetName val="p115"/>
      <sheetName val="p118"/>
      <sheetName val="p122"/>
      <sheetName val="p126"/>
      <sheetName val="p140"/>
      <sheetName val="p147"/>
      <sheetName val="p152"/>
      <sheetName val="p159"/>
      <sheetName val="p162"/>
      <sheetName val="p231"/>
      <sheetName val="p246"/>
      <sheetName val="p276"/>
      <sheetName val="p297"/>
      <sheetName val="p337"/>
      <sheetName val="p352"/>
      <sheetName val="p360"/>
      <sheetName val="p370"/>
      <sheetName val="p1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NE1"/>
      <sheetName val="CARNE2"/>
      <sheetName val="CARNE3"/>
      <sheetName val="CARNE4"/>
      <sheetName val="CARNE5"/>
      <sheetName val="CARNE6"/>
      <sheetName val="CARNE7"/>
      <sheetName val="CARNE8"/>
      <sheetName val="CARNE9"/>
      <sheetName val="CARNE10"/>
      <sheetName val="CARNE11"/>
      <sheetName val="CARNE12"/>
      <sheetName val="CARNE13"/>
      <sheetName val="CARNE14"/>
      <sheetName val="CARNE15"/>
      <sheetName val="CARNE16"/>
      <sheetName val="CARNE17"/>
      <sheetName val="CARNE18"/>
      <sheetName val="CARNE19"/>
      <sheetName val="CARNE20"/>
      <sheetName val="CARNE21"/>
      <sheetName val="CARNE22"/>
      <sheetName val="CARNE23"/>
      <sheetName val="CARNE24"/>
      <sheetName val="CARNE26"/>
      <sheetName val="CARNE27"/>
      <sheetName val="CARNE28"/>
    </sheetNames>
    <sheetDataSet>
      <sheetData sheetId="0">
        <row r="44">
          <cell r="B44" t="str">
            <v>|</v>
          </cell>
        </row>
      </sheetData>
      <sheetData sheetId="1" refreshError="1"/>
      <sheetData sheetId="2" refreshError="1"/>
      <sheetData sheetId="3" refreshError="1"/>
      <sheetData sheetId="4" refreshError="1"/>
      <sheetData sheetId="5" refreshError="1"/>
      <sheetData sheetId="6">
        <row r="11">
          <cell r="G11" t="str">
            <v>Vacas</v>
          </cell>
        </row>
        <row r="12">
          <cell r="G12" t="str">
            <v>-</v>
          </cell>
        </row>
        <row r="13">
          <cell r="G13">
            <v>42433</v>
          </cell>
        </row>
        <row r="14">
          <cell r="G14">
            <v>19336</v>
          </cell>
        </row>
        <row r="15">
          <cell r="G15">
            <v>25589</v>
          </cell>
        </row>
        <row r="16">
          <cell r="G16">
            <v>5496</v>
          </cell>
        </row>
        <row r="17">
          <cell r="G17">
            <v>92854</v>
          </cell>
        </row>
        <row r="19">
          <cell r="G19">
            <v>13998</v>
          </cell>
        </row>
        <row r="21">
          <cell r="G21">
            <v>29121</v>
          </cell>
        </row>
        <row r="23">
          <cell r="G23">
            <v>3889</v>
          </cell>
        </row>
        <row r="24">
          <cell r="G24">
            <v>7992</v>
          </cell>
        </row>
        <row r="25">
          <cell r="G25">
            <v>20936</v>
          </cell>
        </row>
        <row r="26">
          <cell r="G26">
            <v>32817</v>
          </cell>
        </row>
        <row r="28">
          <cell r="G28">
            <v>3236</v>
          </cell>
        </row>
        <row r="30">
          <cell r="G30">
            <v>1911</v>
          </cell>
        </row>
        <row r="32">
          <cell r="G32">
            <v>464</v>
          </cell>
        </row>
        <row r="33">
          <cell r="G33">
            <v>1286</v>
          </cell>
        </row>
        <row r="34">
          <cell r="G34">
            <v>134</v>
          </cell>
        </row>
        <row r="35">
          <cell r="G35">
            <v>1884</v>
          </cell>
        </row>
        <row r="37">
          <cell r="G37">
            <v>11684</v>
          </cell>
        </row>
        <row r="38">
          <cell r="G38">
            <v>6986</v>
          </cell>
        </row>
        <row r="39">
          <cell r="G39">
            <v>4754</v>
          </cell>
        </row>
        <row r="40">
          <cell r="G40">
            <v>44</v>
          </cell>
        </row>
        <row r="41">
          <cell r="G41">
            <v>23468</v>
          </cell>
        </row>
        <row r="43">
          <cell r="G43">
            <v>4358</v>
          </cell>
        </row>
        <row r="45">
          <cell r="G45">
            <v>932</v>
          </cell>
        </row>
        <row r="46">
          <cell r="G46">
            <v>21500</v>
          </cell>
        </row>
        <row r="47">
          <cell r="G47">
            <v>16130</v>
          </cell>
        </row>
        <row r="48">
          <cell r="G48">
            <v>6343</v>
          </cell>
        </row>
        <row r="49">
          <cell r="G49">
            <v>35900</v>
          </cell>
        </row>
        <row r="50">
          <cell r="G50">
            <v>655</v>
          </cell>
        </row>
        <row r="51">
          <cell r="G51">
            <v>114</v>
          </cell>
        </row>
        <row r="52">
          <cell r="G52">
            <v>4819</v>
          </cell>
        </row>
        <row r="53">
          <cell r="G53">
            <v>5101</v>
          </cell>
        </row>
        <row r="54">
          <cell r="G54">
            <v>91494</v>
          </cell>
        </row>
        <row r="56">
          <cell r="G56">
            <v>15792</v>
          </cell>
        </row>
        <row r="58">
          <cell r="G58">
            <v>6974</v>
          </cell>
        </row>
        <row r="59">
          <cell r="G59">
            <v>3766</v>
          </cell>
        </row>
        <row r="60">
          <cell r="G60" t="str">
            <v>--</v>
          </cell>
        </row>
        <row r="61">
          <cell r="G61" t="str">
            <v>--</v>
          </cell>
        </row>
        <row r="62">
          <cell r="G62">
            <v>5176</v>
          </cell>
        </row>
        <row r="63">
          <cell r="G63">
            <v>15916</v>
          </cell>
        </row>
        <row r="65">
          <cell r="G65" t="str">
            <v>--</v>
          </cell>
        </row>
        <row r="66">
          <cell r="G66">
            <v>26</v>
          </cell>
        </row>
        <row r="67">
          <cell r="G67">
            <v>3747</v>
          </cell>
        </row>
        <row r="68">
          <cell r="G68">
            <v>3773</v>
          </cell>
        </row>
        <row r="70">
          <cell r="G70">
            <v>78</v>
          </cell>
        </row>
        <row r="72">
          <cell r="G72">
            <v>4790</v>
          </cell>
        </row>
        <row r="73">
          <cell r="G73">
            <v>88</v>
          </cell>
        </row>
        <row r="74">
          <cell r="G74">
            <v>4878</v>
          </cell>
        </row>
        <row r="76">
          <cell r="G76">
            <v>33</v>
          </cell>
        </row>
        <row r="77">
          <cell r="G77">
            <v>2615</v>
          </cell>
        </row>
        <row r="78">
          <cell r="G78">
            <v>31</v>
          </cell>
        </row>
        <row r="79">
          <cell r="G79" t="str">
            <v>--</v>
          </cell>
        </row>
        <row r="80">
          <cell r="G80">
            <v>14</v>
          </cell>
        </row>
        <row r="81">
          <cell r="G81">
            <v>61</v>
          </cell>
        </row>
        <row r="82">
          <cell r="G82">
            <v>4283</v>
          </cell>
        </row>
        <row r="83">
          <cell r="G83">
            <v>13002</v>
          </cell>
        </row>
        <row r="84">
          <cell r="G84">
            <v>20039</v>
          </cell>
        </row>
        <row r="86">
          <cell r="G86">
            <v>2299</v>
          </cell>
        </row>
        <row r="87">
          <cell r="G87">
            <v>1817</v>
          </cell>
        </row>
        <row r="88">
          <cell r="G88">
            <v>4116</v>
          </cell>
        </row>
        <row r="90">
          <cell r="G90">
            <v>359733</v>
          </cell>
        </row>
        <row r="91">
          <cell r="G91" t="str">
            <v>--</v>
          </cell>
        </row>
        <row r="93">
          <cell r="G93">
            <v>359733</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9.xml.rels><?xml version="1.0" encoding="UTF-8" standalone="yes"?>
<Relationships xmlns="http://schemas.openxmlformats.org/package/2006/relationships"><Relationship Id="rId1" Type="http://schemas.openxmlformats.org/officeDocument/2006/relationships/hyperlink" Target="https://www.mscbs.gob.es/profesionales/saludPublica/saludAmbLaboral/calidadAguas/aguasBanno/publicaciones.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81.xml.rels><?xml version="1.0" encoding="UTF-8" standalone="yes"?>
<Relationships xmlns="http://schemas.openxmlformats.org/package/2006/relationships"><Relationship Id="rId13" Type="http://schemas.openxmlformats.org/officeDocument/2006/relationships/hyperlink" Target="http://extremambiente.juntaex.es/" TargetMode="External"/><Relationship Id="rId18" Type="http://schemas.openxmlformats.org/officeDocument/2006/relationships/hyperlink" Target="https://www.ihobe.eus/publicaciones/estado-y-perspectivas-medio-ambiente-en-euskadi020-3" TargetMode="External"/><Relationship Id="rId26" Type="http://schemas.openxmlformats.org/officeDocument/2006/relationships/hyperlink" Target="https://www.cantabria.es/web/direccion-general-de-biodiversidad-medio-ambiente-y-cambio-climatico" TargetMode="External"/><Relationship Id="rId39" Type="http://schemas.openxmlformats.org/officeDocument/2006/relationships/hyperlink" Target="https://medioambiente.jcyl.es/web/jcyl/MedioAmbiente/es/Plantilla100Detalle/1284211843825/Publicacion/1285245122820/Redaccion" TargetMode="External"/><Relationship Id="rId21" Type="http://schemas.openxmlformats.org/officeDocument/2006/relationships/hyperlink" Target="https://www.carm.es/web/pagina?IDCONTENIDO=64&amp;IDTIPO=140&amp;RASTRO=c$m27801" TargetMode="External"/><Relationship Id="rId34" Type="http://schemas.openxmlformats.org/officeDocument/2006/relationships/hyperlink" Target="https://www.castillalamancha.es/tema/medio-ambiente/calidad-ambiental" TargetMode="External"/><Relationship Id="rId42" Type="http://schemas.openxmlformats.org/officeDocument/2006/relationships/hyperlink" Target="https://mediambient.gencat.cat/es/dades-documentacio/estadistica/publicacions-estadistiques/informe-anual/" TargetMode="External"/><Relationship Id="rId47" Type="http://schemas.openxmlformats.org/officeDocument/2006/relationships/printerSettings" Target="../printerSettings/printerSettings35.bin"/><Relationship Id="rId7" Type="http://schemas.openxmlformats.org/officeDocument/2006/relationships/hyperlink" Target="https://www.comunidad.madrid/sites/default/files/diagnostico_ambiental_2022.pdf" TargetMode="External"/><Relationship Id="rId2" Type="http://schemas.openxmlformats.org/officeDocument/2006/relationships/hyperlink" Target="https://www.juntadeandalucia.es/medioambiente/portal/web/guest/home?categoryVal=" TargetMode="External"/><Relationship Id="rId16" Type="http://schemas.openxmlformats.org/officeDocument/2006/relationships/hyperlink" Target="https://www.euskadi.eus/gobierno-vasco/medio-ambiente/" TargetMode="External"/><Relationship Id="rId29" Type="http://schemas.openxmlformats.org/officeDocument/2006/relationships/hyperlink" Target="http://www.lineaverdeceutatrace.com/lv/consejos-ambientales.asp" TargetMode="External"/><Relationship Id="rId1" Type="http://schemas.openxmlformats.org/officeDocument/2006/relationships/hyperlink" Target="https://www.miteco.gob.es/es/" TargetMode="External"/><Relationship Id="rId6" Type="http://schemas.openxmlformats.org/officeDocument/2006/relationships/hyperlink" Target="https://mediambient.gencat.cat/ca/05_ambits_dactuacio/" TargetMode="External"/><Relationship Id="rId11" Type="http://schemas.openxmlformats.org/officeDocument/2006/relationships/hyperlink" Target="https://mediambient.gva.es/documents/20552612/90528229/Informe+del+Estado+del+Medio+Ambiente+en+la+Comunitat+Valenciana.+Informe+de+coyuntura+2017-2020.pdf/77e34988-5890-91b6-2562-d275af1a8174?t=1666016722570" TargetMode="External"/><Relationship Id="rId24" Type="http://schemas.openxmlformats.org/officeDocument/2006/relationships/hyperlink" Target="https://www.larioja.org/medio-ambiente/es/publicaciones/revista-paginas-informacion-ambiental" TargetMode="External"/><Relationship Id="rId32" Type="http://schemas.openxmlformats.org/officeDocument/2006/relationships/hyperlink" Target="https://www.aragon.es/documents/20127/14563452/AGMA_INFORME_MA_2020.pdf/096d9842-10c8-d0bf-0e52-072138c73e76?t=1646740446349" TargetMode="External"/><Relationship Id="rId37" Type="http://schemas.openxmlformats.org/officeDocument/2006/relationships/hyperlink" Target="https://bideoak2.euskadi.eus/2021/06/01/news_69532/EstadoMedioAmbienteEuskadi2020_cast.pdf?msclkid=70c497f0cf8e11ec8bf4b49b4ad3669c" TargetMode="External"/><Relationship Id="rId40" Type="http://schemas.openxmlformats.org/officeDocument/2006/relationships/hyperlink" Target="https://medioambiente.jcyl.es/web/es/planificacion-indicadores-cartografia/informe-sostenibilidad-ambiental.html" TargetMode="External"/><Relationship Id="rId45" Type="http://schemas.openxmlformats.org/officeDocument/2006/relationships/hyperlink" Target="http://www.navarra.es/home_es/Temas/Medio+Ambiente/Observatorio+Ambiental+de+Navarra.htm" TargetMode="External"/><Relationship Id="rId5" Type="http://schemas.openxmlformats.org/officeDocument/2006/relationships/hyperlink" Target="https://web.gencat.cat/es/temes/mediambient/" TargetMode="External"/><Relationship Id="rId15" Type="http://schemas.openxmlformats.org/officeDocument/2006/relationships/hyperlink" Target="http://www.caib.es/sites/informesmediambient/es/informe_2016-2017_conjuntura/" TargetMode="External"/><Relationship Id="rId23" Type="http://schemas.openxmlformats.org/officeDocument/2006/relationships/hyperlink" Target="https://cmatv.xunta.gal/medio-ambiente-e-sostibilidade" TargetMode="External"/><Relationship Id="rId28" Type="http://schemas.openxmlformats.org/officeDocument/2006/relationships/hyperlink" Target="https://medioambientemelilla.es/" TargetMode="External"/><Relationship Id="rId36" Type="http://schemas.openxmlformats.org/officeDocument/2006/relationships/hyperlink" Target="http://extremambiente.juntaex.es/files/IA2021Corto%20V1.pdf" TargetMode="External"/><Relationship Id="rId10" Type="http://schemas.openxmlformats.org/officeDocument/2006/relationships/hyperlink" Target="http://www.navarra.es/home_es/Temas/Medio+Ambiente/" TargetMode="External"/><Relationship Id="rId19" Type="http://schemas.openxmlformats.org/officeDocument/2006/relationships/hyperlink" Target="https://medioambiente.asturias.es/inicio" TargetMode="External"/><Relationship Id="rId31" Type="http://schemas.openxmlformats.org/officeDocument/2006/relationships/hyperlink" Target="https://www.juntadeandalucia.es/medioambiente/portal/acceso-rediam/informe-medio-ambiente/informe-medio-ambiente-andalucia-edicion-2022" TargetMode="External"/><Relationship Id="rId44" Type="http://schemas.openxmlformats.org/officeDocument/2006/relationships/hyperlink" Target="https://medioambiente.asturias.es/general/-/categories/765610" TargetMode="External"/><Relationship Id="rId4" Type="http://schemas.openxmlformats.org/officeDocument/2006/relationships/hyperlink" Target="https://medioambiente.jcyl.es/web/es/medio-ambiente.html" TargetMode="External"/><Relationship Id="rId9" Type="http://schemas.openxmlformats.org/officeDocument/2006/relationships/hyperlink" Target="http://www.navarra.es/home_es/Temas/Medio+Ambiente/Observatorio+Ambiental+de+Navarra.htm" TargetMode="External"/><Relationship Id="rId14" Type="http://schemas.openxmlformats.org/officeDocument/2006/relationships/hyperlink" Target="http://www.caib.es/govern/organigrama/area.do?coduo=2390691&amp;lang=es" TargetMode="External"/><Relationship Id="rId22" Type="http://schemas.openxmlformats.org/officeDocument/2006/relationships/hyperlink" Target="https://gaia.xunta.es/plataforma/" TargetMode="External"/><Relationship Id="rId27" Type="http://schemas.openxmlformats.org/officeDocument/2006/relationships/hyperlink" Target="https://www.larioja.org/medio-ambiente/es" TargetMode="External"/><Relationship Id="rId30" Type="http://schemas.openxmlformats.org/officeDocument/2006/relationships/hyperlink" Target="https://www.ceuta.es/ceuta/por-servicios/sede-electronica/47-paginas/paginas/consejerias/46-medio-ambiente-servicios-comunitarios-y-barriadas" TargetMode="External"/><Relationship Id="rId35" Type="http://schemas.openxmlformats.org/officeDocument/2006/relationships/hyperlink" Target="https://www.castillalamancha.es/sites/default/files/documentos/pdf/20230621/revista_medio_ambiente_35.pdf" TargetMode="External"/><Relationship Id="rId43" Type="http://schemas.openxmlformats.org/officeDocument/2006/relationships/hyperlink" Target="https://mediambient.gencat.cat/web/.content/home/dades-documentacio/estadistica/publicacions-estadistiques/dades_ma_cat/cat_es/2022-es.pdf" TargetMode="External"/><Relationship Id="rId48" Type="http://schemas.openxmlformats.org/officeDocument/2006/relationships/drawing" Target="../drawings/drawing10.xml"/><Relationship Id="rId8" Type="http://schemas.openxmlformats.org/officeDocument/2006/relationships/hyperlink" Target="https://www.comunidad.madrid/servicios/urbanismo-medio-ambiente" TargetMode="External"/><Relationship Id="rId3" Type="http://schemas.openxmlformats.org/officeDocument/2006/relationships/hyperlink" Target="https://www.aragon.es/temas/medio-ambiente" TargetMode="External"/><Relationship Id="rId12" Type="http://schemas.openxmlformats.org/officeDocument/2006/relationships/hyperlink" Target="https://agroambient.gva.es/es" TargetMode="External"/><Relationship Id="rId17" Type="http://schemas.openxmlformats.org/officeDocument/2006/relationships/hyperlink" Target="https://www.ihobe.eus/publicaciones" TargetMode="External"/><Relationship Id="rId25" Type="http://schemas.openxmlformats.org/officeDocument/2006/relationships/hyperlink" Target="https://www.youtube.com/channel/UCtn2--9UPg_CfL0uzZ6NjHA/videos" TargetMode="External"/><Relationship Id="rId33" Type="http://schemas.openxmlformats.org/officeDocument/2006/relationships/hyperlink" Target="https://www.gobiernodecanarias.org/medioambiente/descargas/Cambio_climatico/INFORMES-COYUNTURA/2021/InformedeCoyunturaAmbientaldeCanarias2021.pdf" TargetMode="External"/><Relationship Id="rId38" Type="http://schemas.openxmlformats.org/officeDocument/2006/relationships/hyperlink" Target="https://www.miteco.gob.es/content/dam/miteco/es/ministerio/servicios/informacion/pae2021_es_tcm30-549292.pdf" TargetMode="External"/><Relationship Id="rId46" Type="http://schemas.openxmlformats.org/officeDocument/2006/relationships/hyperlink" Target="https://asturaire.asturias.es/" TargetMode="External"/><Relationship Id="rId20" Type="http://schemas.openxmlformats.org/officeDocument/2006/relationships/hyperlink" Target="https://transparencia.carm.es/transparencia-en-materia-de-medio-ambiente" TargetMode="External"/><Relationship Id="rId41" Type="http://schemas.openxmlformats.org/officeDocument/2006/relationships/hyperlink" Target="https://www.gobiernodecanarias.org/medioambiente/?msclkid=437876c1cf9411eca690938f9846f54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81"/>
  <sheetViews>
    <sheetView tabSelected="1" zoomScale="85" zoomScaleNormal="85" workbookViewId="0"/>
  </sheetViews>
  <sheetFormatPr baseColWidth="10" defaultRowHeight="15"/>
  <cols>
    <col min="1" max="1" width="5.140625" style="63" customWidth="1"/>
    <col min="2" max="2" width="148.85546875" style="63" customWidth="1"/>
    <col min="3" max="16384" width="11.42578125" style="63"/>
  </cols>
  <sheetData>
    <row r="1" spans="1:2" ht="21">
      <c r="A1" s="62" t="s">
        <v>202</v>
      </c>
    </row>
    <row r="2" spans="1:2">
      <c r="A2" s="63">
        <v>1</v>
      </c>
      <c r="B2" s="64" t="s">
        <v>203</v>
      </c>
    </row>
    <row r="3" spans="1:2" ht="18">
      <c r="A3" s="63">
        <f>1+A2</f>
        <v>2</v>
      </c>
      <c r="B3" s="64" t="s">
        <v>1138</v>
      </c>
    </row>
    <row r="4" spans="1:2">
      <c r="A4" s="63">
        <f t="shared" ref="A4:A67" si="0">1+A3</f>
        <v>3</v>
      </c>
      <c r="B4" s="64" t="s">
        <v>204</v>
      </c>
    </row>
    <row r="5" spans="1:2" ht="18">
      <c r="A5" s="63">
        <f t="shared" si="0"/>
        <v>4</v>
      </c>
      <c r="B5" s="64" t="s">
        <v>1139</v>
      </c>
    </row>
    <row r="6" spans="1:2">
      <c r="A6" s="63">
        <f t="shared" si="0"/>
        <v>5</v>
      </c>
      <c r="B6" s="64" t="s">
        <v>248</v>
      </c>
    </row>
    <row r="7" spans="1:2">
      <c r="A7" s="63">
        <f t="shared" si="0"/>
        <v>6</v>
      </c>
      <c r="B7" s="64" t="s">
        <v>247</v>
      </c>
    </row>
    <row r="8" spans="1:2">
      <c r="A8" s="63">
        <f t="shared" si="0"/>
        <v>7</v>
      </c>
      <c r="B8" s="64" t="s">
        <v>205</v>
      </c>
    </row>
    <row r="9" spans="1:2">
      <c r="A9" s="63">
        <f t="shared" si="0"/>
        <v>8</v>
      </c>
      <c r="B9" s="64" t="s">
        <v>206</v>
      </c>
    </row>
    <row r="10" spans="1:2">
      <c r="A10" s="63">
        <f t="shared" si="0"/>
        <v>9</v>
      </c>
      <c r="B10" s="64" t="s">
        <v>207</v>
      </c>
    </row>
    <row r="11" spans="1:2">
      <c r="A11" s="63">
        <f t="shared" si="0"/>
        <v>10</v>
      </c>
      <c r="B11" s="64" t="s">
        <v>310</v>
      </c>
    </row>
    <row r="12" spans="1:2">
      <c r="A12" s="63">
        <f t="shared" si="0"/>
        <v>11</v>
      </c>
      <c r="B12" s="64" t="s">
        <v>629</v>
      </c>
    </row>
    <row r="13" spans="1:2">
      <c r="A13" s="63">
        <f t="shared" si="0"/>
        <v>12</v>
      </c>
      <c r="B13" s="64" t="s">
        <v>631</v>
      </c>
    </row>
    <row r="14" spans="1:2">
      <c r="A14" s="63">
        <f t="shared" si="0"/>
        <v>13</v>
      </c>
      <c r="B14" s="64" t="s">
        <v>635</v>
      </c>
    </row>
    <row r="15" spans="1:2">
      <c r="A15" s="63">
        <f t="shared" si="0"/>
        <v>14</v>
      </c>
      <c r="B15" s="64" t="s">
        <v>638</v>
      </c>
    </row>
    <row r="16" spans="1:2">
      <c r="A16" s="63">
        <f t="shared" si="0"/>
        <v>15</v>
      </c>
      <c r="B16" s="64" t="s">
        <v>249</v>
      </c>
    </row>
    <row r="17" spans="1:2">
      <c r="A17" s="63">
        <f t="shared" si="0"/>
        <v>16</v>
      </c>
      <c r="B17" s="64" t="s">
        <v>754</v>
      </c>
    </row>
    <row r="18" spans="1:2">
      <c r="A18" s="63">
        <f t="shared" si="0"/>
        <v>17</v>
      </c>
      <c r="B18" s="64" t="s">
        <v>208</v>
      </c>
    </row>
    <row r="19" spans="1:2">
      <c r="A19" s="63">
        <f t="shared" si="0"/>
        <v>18</v>
      </c>
      <c r="B19" s="64" t="s">
        <v>209</v>
      </c>
    </row>
    <row r="20" spans="1:2">
      <c r="A20" s="63">
        <f t="shared" si="0"/>
        <v>19</v>
      </c>
      <c r="B20" s="64" t="s">
        <v>250</v>
      </c>
    </row>
    <row r="21" spans="1:2">
      <c r="A21" s="63">
        <f t="shared" si="0"/>
        <v>20</v>
      </c>
      <c r="B21" s="64" t="s">
        <v>210</v>
      </c>
    </row>
    <row r="22" spans="1:2">
      <c r="A22" s="63">
        <f t="shared" si="0"/>
        <v>21</v>
      </c>
      <c r="B22" s="64" t="s">
        <v>211</v>
      </c>
    </row>
    <row r="23" spans="1:2">
      <c r="A23" s="63">
        <f t="shared" si="0"/>
        <v>22</v>
      </c>
      <c r="B23" s="64" t="s">
        <v>212</v>
      </c>
    </row>
    <row r="24" spans="1:2">
      <c r="A24" s="63">
        <f t="shared" si="0"/>
        <v>23</v>
      </c>
      <c r="B24" s="64" t="s">
        <v>213</v>
      </c>
    </row>
    <row r="25" spans="1:2">
      <c r="A25" s="63">
        <f t="shared" si="0"/>
        <v>24</v>
      </c>
      <c r="B25" s="64" t="s">
        <v>251</v>
      </c>
    </row>
    <row r="26" spans="1:2">
      <c r="A26" s="63">
        <f t="shared" si="0"/>
        <v>25</v>
      </c>
      <c r="B26" s="64" t="s">
        <v>214</v>
      </c>
    </row>
    <row r="27" spans="1:2">
      <c r="A27" s="63">
        <f t="shared" si="0"/>
        <v>26</v>
      </c>
      <c r="B27" s="64" t="s">
        <v>252</v>
      </c>
    </row>
    <row r="28" spans="1:2">
      <c r="A28" s="63">
        <f t="shared" si="0"/>
        <v>27</v>
      </c>
      <c r="B28" s="64" t="s">
        <v>215</v>
      </c>
    </row>
    <row r="29" spans="1:2">
      <c r="A29" s="63">
        <f t="shared" si="0"/>
        <v>28</v>
      </c>
      <c r="B29" s="64" t="s">
        <v>216</v>
      </c>
    </row>
    <row r="30" spans="1:2">
      <c r="A30" s="63">
        <f t="shared" si="0"/>
        <v>29</v>
      </c>
      <c r="B30" s="64" t="s">
        <v>217</v>
      </c>
    </row>
    <row r="31" spans="1:2">
      <c r="A31" s="63">
        <f t="shared" si="0"/>
        <v>30</v>
      </c>
      <c r="B31" s="64" t="s">
        <v>218</v>
      </c>
    </row>
    <row r="32" spans="1:2">
      <c r="A32" s="63">
        <f t="shared" si="0"/>
        <v>31</v>
      </c>
      <c r="B32" s="64" t="s">
        <v>219</v>
      </c>
    </row>
    <row r="33" spans="1:2">
      <c r="A33" s="63">
        <f t="shared" si="0"/>
        <v>32</v>
      </c>
      <c r="B33" s="64" t="s">
        <v>220</v>
      </c>
    </row>
    <row r="34" spans="1:2">
      <c r="A34" s="63">
        <f t="shared" si="0"/>
        <v>33</v>
      </c>
      <c r="B34" s="64" t="s">
        <v>221</v>
      </c>
    </row>
    <row r="35" spans="1:2">
      <c r="A35" s="63">
        <f t="shared" si="0"/>
        <v>34</v>
      </c>
      <c r="B35" s="64" t="s">
        <v>222</v>
      </c>
    </row>
    <row r="36" spans="1:2">
      <c r="A36" s="63">
        <f t="shared" si="0"/>
        <v>35</v>
      </c>
      <c r="B36" s="64" t="s">
        <v>223</v>
      </c>
    </row>
    <row r="37" spans="1:2">
      <c r="A37" s="63">
        <f t="shared" si="0"/>
        <v>36</v>
      </c>
      <c r="B37" s="64" t="s">
        <v>224</v>
      </c>
    </row>
    <row r="38" spans="1:2">
      <c r="A38" s="63">
        <f t="shared" si="0"/>
        <v>37</v>
      </c>
      <c r="B38" s="64" t="s">
        <v>225</v>
      </c>
    </row>
    <row r="39" spans="1:2">
      <c r="A39" s="63">
        <f t="shared" si="0"/>
        <v>38</v>
      </c>
      <c r="B39" s="64" t="s">
        <v>226</v>
      </c>
    </row>
    <row r="40" spans="1:2">
      <c r="A40" s="63">
        <f t="shared" si="0"/>
        <v>39</v>
      </c>
      <c r="B40" s="64" t="s">
        <v>1963</v>
      </c>
    </row>
    <row r="41" spans="1:2">
      <c r="A41" s="63">
        <f t="shared" si="0"/>
        <v>40</v>
      </c>
      <c r="B41" s="64" t="s">
        <v>227</v>
      </c>
    </row>
    <row r="42" spans="1:2">
      <c r="A42" s="63">
        <f t="shared" si="0"/>
        <v>41</v>
      </c>
      <c r="B42" s="64" t="s">
        <v>228</v>
      </c>
    </row>
    <row r="43" spans="1:2">
      <c r="A43" s="63">
        <f t="shared" si="0"/>
        <v>42</v>
      </c>
      <c r="B43" s="64" t="s">
        <v>2093</v>
      </c>
    </row>
    <row r="44" spans="1:2">
      <c r="A44" s="63">
        <f t="shared" si="0"/>
        <v>43</v>
      </c>
      <c r="B44" s="64" t="s">
        <v>1459</v>
      </c>
    </row>
    <row r="45" spans="1:2">
      <c r="A45" s="63">
        <f t="shared" si="0"/>
        <v>44</v>
      </c>
      <c r="B45" s="64" t="s">
        <v>253</v>
      </c>
    </row>
    <row r="46" spans="1:2">
      <c r="A46" s="63">
        <f t="shared" si="0"/>
        <v>45</v>
      </c>
      <c r="B46" s="64" t="s">
        <v>254</v>
      </c>
    </row>
    <row r="47" spans="1:2">
      <c r="A47" s="63">
        <f t="shared" si="0"/>
        <v>46</v>
      </c>
      <c r="B47" s="64" t="s">
        <v>255</v>
      </c>
    </row>
    <row r="48" spans="1:2">
      <c r="A48" s="63">
        <f t="shared" si="0"/>
        <v>47</v>
      </c>
      <c r="B48" s="64" t="s">
        <v>256</v>
      </c>
    </row>
    <row r="49" spans="1:2">
      <c r="A49" s="63">
        <f t="shared" si="0"/>
        <v>48</v>
      </c>
      <c r="B49" s="64" t="s">
        <v>257</v>
      </c>
    </row>
    <row r="50" spans="1:2">
      <c r="A50" s="63">
        <f t="shared" si="0"/>
        <v>49</v>
      </c>
      <c r="B50" s="64" t="s">
        <v>1495</v>
      </c>
    </row>
    <row r="51" spans="1:2">
      <c r="A51" s="63">
        <f t="shared" si="0"/>
        <v>50</v>
      </c>
      <c r="B51" s="1" t="s">
        <v>258</v>
      </c>
    </row>
    <row r="52" spans="1:2">
      <c r="A52" s="63">
        <f t="shared" si="0"/>
        <v>51</v>
      </c>
      <c r="B52" s="64" t="s">
        <v>259</v>
      </c>
    </row>
    <row r="53" spans="1:2">
      <c r="A53" s="63">
        <f t="shared" si="0"/>
        <v>52</v>
      </c>
      <c r="B53" s="64" t="s">
        <v>260</v>
      </c>
    </row>
    <row r="54" spans="1:2">
      <c r="A54" s="63">
        <f t="shared" si="0"/>
        <v>53</v>
      </c>
      <c r="B54" s="64" t="s">
        <v>261</v>
      </c>
    </row>
    <row r="55" spans="1:2">
      <c r="A55" s="63">
        <f t="shared" si="0"/>
        <v>54</v>
      </c>
      <c r="B55" s="64" t="s">
        <v>262</v>
      </c>
    </row>
    <row r="56" spans="1:2">
      <c r="A56" s="63">
        <f t="shared" si="0"/>
        <v>55</v>
      </c>
      <c r="B56" s="64" t="s">
        <v>229</v>
      </c>
    </row>
    <row r="57" spans="1:2">
      <c r="A57" s="63">
        <f t="shared" si="0"/>
        <v>56</v>
      </c>
      <c r="B57" s="64" t="s">
        <v>263</v>
      </c>
    </row>
    <row r="58" spans="1:2">
      <c r="A58" s="63">
        <f t="shared" si="0"/>
        <v>57</v>
      </c>
      <c r="B58" s="64" t="s">
        <v>230</v>
      </c>
    </row>
    <row r="59" spans="1:2">
      <c r="A59" s="63">
        <f t="shared" si="0"/>
        <v>58</v>
      </c>
      <c r="B59" s="64" t="s">
        <v>264</v>
      </c>
    </row>
    <row r="60" spans="1:2">
      <c r="A60" s="63">
        <f t="shared" si="0"/>
        <v>59</v>
      </c>
      <c r="B60" s="64" t="s">
        <v>265</v>
      </c>
    </row>
    <row r="61" spans="1:2">
      <c r="A61" s="63">
        <f t="shared" si="0"/>
        <v>60</v>
      </c>
      <c r="B61" s="64" t="s">
        <v>231</v>
      </c>
    </row>
    <row r="62" spans="1:2">
      <c r="A62" s="63">
        <f t="shared" si="0"/>
        <v>61</v>
      </c>
      <c r="B62" s="64" t="s">
        <v>232</v>
      </c>
    </row>
    <row r="63" spans="1:2">
      <c r="A63" s="63">
        <f t="shared" si="0"/>
        <v>62</v>
      </c>
      <c r="B63" s="64" t="s">
        <v>233</v>
      </c>
    </row>
    <row r="64" spans="1:2">
      <c r="A64" s="63">
        <f t="shared" si="0"/>
        <v>63</v>
      </c>
      <c r="B64" s="64" t="s">
        <v>234</v>
      </c>
    </row>
    <row r="65" spans="1:2">
      <c r="A65" s="63">
        <f t="shared" si="0"/>
        <v>64</v>
      </c>
      <c r="B65" s="64" t="s">
        <v>235</v>
      </c>
    </row>
    <row r="66" spans="1:2">
      <c r="A66" s="63">
        <f t="shared" si="0"/>
        <v>65</v>
      </c>
      <c r="B66" s="64" t="s">
        <v>236</v>
      </c>
    </row>
    <row r="67" spans="1:2">
      <c r="A67" s="63">
        <f t="shared" si="0"/>
        <v>66</v>
      </c>
      <c r="B67" s="64" t="s">
        <v>237</v>
      </c>
    </row>
    <row r="68" spans="1:2">
      <c r="A68" s="63">
        <f t="shared" ref="A68:A75" si="1">1+A67</f>
        <v>67</v>
      </c>
      <c r="B68" s="64" t="s">
        <v>238</v>
      </c>
    </row>
    <row r="69" spans="1:2">
      <c r="A69" s="63">
        <f t="shared" si="1"/>
        <v>68</v>
      </c>
      <c r="B69" s="64" t="s">
        <v>239</v>
      </c>
    </row>
    <row r="70" spans="1:2">
      <c r="A70" s="63">
        <f t="shared" si="1"/>
        <v>69</v>
      </c>
      <c r="B70" s="64" t="s">
        <v>1780</v>
      </c>
    </row>
    <row r="71" spans="1:2">
      <c r="A71" s="63">
        <f t="shared" si="1"/>
        <v>70</v>
      </c>
      <c r="B71" s="64" t="s">
        <v>240</v>
      </c>
    </row>
    <row r="72" spans="1:2">
      <c r="A72" s="63">
        <f t="shared" si="1"/>
        <v>71</v>
      </c>
      <c r="B72" s="64" t="s">
        <v>241</v>
      </c>
    </row>
    <row r="73" spans="1:2">
      <c r="A73" s="63">
        <f t="shared" si="1"/>
        <v>72</v>
      </c>
      <c r="B73" s="64" t="s">
        <v>242</v>
      </c>
    </row>
    <row r="74" spans="1:2">
      <c r="A74" s="63">
        <f t="shared" si="1"/>
        <v>73</v>
      </c>
      <c r="B74" s="64" t="s">
        <v>266</v>
      </c>
    </row>
    <row r="75" spans="1:2">
      <c r="A75" s="63">
        <f t="shared" si="1"/>
        <v>74</v>
      </c>
      <c r="B75" s="64" t="s">
        <v>243</v>
      </c>
    </row>
    <row r="76" spans="1:2">
      <c r="A76" s="63">
        <f>1+A75</f>
        <v>75</v>
      </c>
      <c r="B76" s="64" t="s">
        <v>244</v>
      </c>
    </row>
    <row r="77" spans="1:2">
      <c r="A77" s="63">
        <f t="shared" ref="A77:A80" si="2">1+A76</f>
        <v>76</v>
      </c>
      <c r="B77" s="64" t="s">
        <v>1838</v>
      </c>
    </row>
    <row r="78" spans="1:2">
      <c r="A78" s="63">
        <f t="shared" si="2"/>
        <v>77</v>
      </c>
      <c r="B78" s="64" t="s">
        <v>1839</v>
      </c>
    </row>
    <row r="79" spans="1:2">
      <c r="A79" s="63">
        <f t="shared" si="2"/>
        <v>78</v>
      </c>
      <c r="B79" s="64" t="s">
        <v>1840</v>
      </c>
    </row>
    <row r="80" spans="1:2">
      <c r="A80" s="63">
        <f t="shared" si="2"/>
        <v>79</v>
      </c>
      <c r="B80" s="64" t="s">
        <v>1841</v>
      </c>
    </row>
    <row r="81" spans="2:2">
      <c r="B81" s="64" t="s">
        <v>245</v>
      </c>
    </row>
  </sheetData>
  <hyperlinks>
    <hyperlink ref="B2" location="'211. Emisiones de contaminantes'!A1" display="2.1.1 Emisiones de contaminantes atmosféricos"/>
    <hyperlink ref="B3" location="'211. NºZonasEvaluación'!A1" display="2.1.1 Número de zonas de evaluación de NO2, PM10 y O3 según valores límite y objetivo"/>
    <hyperlink ref="B4" location="'211. NivelMedioExpPM2.5'!A1" display="2.1.1 Nivel medio de exposición PM2,5 (IME PM2,5)"/>
    <hyperlink ref="B5" location="'211. CalidadAireFondo '!A1" display="2.1.1 Calidad del aire de fondo regional: concentraciones medias de SO2, NO2, PM2,5, PM10 y O3"/>
    <hyperlink ref="B6" location="'212. ConsumoIntensidadEnergía'!A1" display="2.1.2 Consumo e intensidad de energía primaria y final"/>
    <hyperlink ref="B7" location="'212.GeneraciónPotenciaRenovable'!A1" display="2.1.2 Generación de electricidad de origen renovable y potencia instalada de energía eléctrica de origen renovable"/>
    <hyperlink ref="B8" location="'212. GarantíasOrigenEtiquetado'!A1" display="2.1.2 Garantías de origen y etiquetado de electricidad "/>
    <hyperlink ref="B9" location="'212. Objetivo Renovables'!A1" display="2.1.2 Objetivo de renovables y objetivo en transporte (RED II)"/>
    <hyperlink ref="B10" location="'212. Dependencia exterior'!A1" display="2.1.2 Dependencia energética exterior"/>
    <hyperlink ref="B16" location="'221. Espacios protegidos'!A1" display="2.2.1 Evolución del número y superficie acumulada de espacios protegidos "/>
    <hyperlink ref="B18" location="'221. Alertas EEI'!A1" display="2.2.1 Número de alertas de especies exóticas invasoras"/>
    <hyperlink ref="B19" location="'221. Taxones amenazados'!A1" display="2.2.1 Número de taxones identificados por grupo taxonómico, con indicación del porcentaje de especies que tienen algún grado de amenaza"/>
    <hyperlink ref="B20" location="'221. Aves amenazadas'!A1" display="2.2.1 Índice de cambio de poblaciones de aves comunes en España"/>
    <hyperlink ref="B21" location="'221. Defoliación'!A1" display="2.2.1 Defoliación de masas forestales"/>
    <hyperlink ref="B22" location="'221. Incendios forestales'!A1" display="2.2.1 Incendios forestales: número de incendios y superficie afectada"/>
    <hyperlink ref="B23" location="'221. Superficies forestales'!A1" display="2.2.1 Bosques y otras superficies forestales"/>
    <hyperlink ref="B24" location="'221. DiversidadMasasForestales'!A1" display="2.2.1 Superficie de formaciones forestales arboladas y diversidad específica de las masas arboladas"/>
    <hyperlink ref="B25" location="'222. Sup. parcelas urbanas'!A1" display="2.2.2 Variación de la superficie de parcelas urbanas y de la superficie de parcelas edificadas entre 2010 y 2021 (%)"/>
    <hyperlink ref="B26" location="'222. Pérdida suelo erosión'!A1" display="2.2.2 Pérdida de suelo por erosión "/>
    <hyperlink ref="B27" location="'223. Expedientes sancionadores'!A1" display="2.2.3 Expedientes sancionadores en el dominio público marítimo-terrestre y recuperaciones posesorias del DPMT"/>
    <hyperlink ref="B28" location="'223. Basuras marinas en playas'!A1" display="2.2.3 Basuras marinas en playas"/>
    <hyperlink ref="B29" location="'223. Microplásticos en playas'!A1" display="2.2.3 Microplásticos en playas"/>
    <hyperlink ref="B30" location="'223. RID WISE-1'!A1" display="2.2.3 RID/WISE-1: descargas directas e indirectas desde ríos al mar, de contaminantes químicos y nutrientes"/>
    <hyperlink ref="B31" location="'223. Calidad aguas baño'!A1" display="2.2.3 Calidad de las aguas de baño marítimas"/>
    <hyperlink ref="B32" location="'224. Reservas de agua'!A1" display="2.2.4 Reservas de agua embalsada "/>
    <hyperlink ref="B33" location="'224. Agua en forma de nieve'!A1" display="2.2.4 Volumen de agua en forma de nieve"/>
    <hyperlink ref="B34" location="'224. Agua usos consuntivos'!A1" display="2.2.4 Volumen de agua utilizada en España para los principales usos consuntivos"/>
    <hyperlink ref="B35" location="'224. Fitobentos en ríos'!A1" display="2.2.4 Fitobentos en ríos"/>
    <hyperlink ref="B36" location="'224. Nitratos origen agrario'!A1" display="2.2.4 Contenido de nitratos de origen agrario en las aguas"/>
    <hyperlink ref="B37" location="'224. Plaguicidas en las aguas'!A1" display="2.2.4 Plaguicidas en las aguas"/>
    <hyperlink ref="B38" location="'224. Estado aguas sup y sub'!A1" display="2.2.4 Evolución del estado de las masas de agua superficial y subterránea"/>
    <hyperlink ref="B39" location="'224. Calidad aguas baño'!A1" display="2.2.4 Calidad de las aguas de baño continentales "/>
    <hyperlink ref="B40" location="'224. Intrusión salina'!A1" display="2.2.4 Identificación de la intrusión salina en aguas subterráneas"/>
    <hyperlink ref="B41" location="'224. Vertidos aguas residuales'!A1" display="2.2.4 Vertidos de aguas residuales"/>
    <hyperlink ref="B42" location="'224. Sequía y escasez'!A1" display="2.2.4 Situación de los sistemas hidrológicos respecto de la sequía prolongada y la escasez coyuntural"/>
    <hyperlink ref="B43" location="'231. Comerci fitosanitarios'!A1" display="2.3.1 Comercialización de productos fitosanitarios "/>
    <hyperlink ref="B45" location="'231. Consumo E.final industria'!A1" display="2.3.1 Consumo de energía final por el sector industrial "/>
    <hyperlink ref="B46" location="'231. Emisiones industria'!A1" display="2.3.1 Emisiones de contaminantes atmosféricos del sector industrial "/>
    <hyperlink ref="B47" location="'231. Emisiones transporte'!A1" display="2.3.1 Emisiones de contaminantes del transporte"/>
    <hyperlink ref="B48" location="'231. Parque turismos'!A1" display="2.3.1 Parque de turismos por tipo de combustible "/>
    <hyperlink ref="B49" location="'231. Consumo energía transpor'!A1" display="2.3.1 Consumo de energía final del transporte "/>
    <hyperlink ref="B52" location="'231. Consumo hogares'!A1" display="2.3.1 Consumo de energía final en el sector hogares"/>
    <hyperlink ref="B53" location="'231. Visitantes PPNN'!A1" display="2.3.1 Número de visitantes a los parques nacionales "/>
    <hyperlink ref="B54" location="'231. Turismo rural'!A1" display="2.3.1 Turismo rural: alojamientos, plazas, turistas y pernoctaciones "/>
    <hyperlink ref="B55" location="'231. Alojamientos Ecolabel'!A1" display="2.3.1 Número de alojamientos con etiqueta europea ecológica Ecolabel en España"/>
    <hyperlink ref="B56" location="'241. Población'!A1" display="2.4.1 Población "/>
    <hyperlink ref="B57" location="'241. Municipios pierden pobl.'!A1" display="2.4.1 Porcentaje de municipios que pierden población"/>
    <hyperlink ref="B58" location="'241. Áreas urb. pierden poblac'!A1" display="2.4.1 Porcentaje de áreas urbanas que pierden población en la última década"/>
    <hyperlink ref="B59" location="'241. Mun sup forestal y EN pob'!A1" display="2.4.1 Porcentaje de municipios que han perdido población en la última década:  municipios con más de la mitad de su superficie forestal y municipios con Espacios Naturales Protegidos"/>
    <hyperlink ref="B60" location="'241. Mun riesgo dem y RN'!A1" display="2.4.1 Porcentaje de municipios en riesgo demográfico y porcentaje de municipios de la Red Natura 2000 en riesgo demográfico"/>
    <hyperlink ref="B61" location="'241. Índice envejecimiento'!A1" display="2.4.1 Índice de envejecimiento "/>
    <hyperlink ref="B62" location="'241. Municipios masculinizados'!A1" display="2.4.1 Porcentaje de municipios masculinizados "/>
    <hyperlink ref="B63" location="'241. Riesgo pobreza'!A1" display="2.4.1 Población en riesgo de pobreza o exclusión social"/>
    <hyperlink ref="B64" location="'242. Generación de residuos'!A1" display="2.4.2 Generación de residuos municipales "/>
    <hyperlink ref="B65" location="'242. Tratamiento de residuos'!A1" display="2.4.2 Tratamiento de residuos municipales "/>
    <hyperlink ref="B66" location="'2.4.2 Productividad energía'!A1" display="2.4.2 Productividad de la energía "/>
    <hyperlink ref="B67" location="'242. Consumo nacional material'!A1" display="2.4.2 Consumo nacional de materiales "/>
    <hyperlink ref="B68" location="'2.4.2 Gasto reparac y mantenim'!A1" display="2.4.2 Gasto medio por hogar en la reparación y mantenimiento de los productos"/>
    <hyperlink ref="B69" location="'242. Tasa de circularidad'!A1" display="2.4.2 Tasa de circularidad"/>
    <hyperlink ref="B70" location="'2.4.2 Huella consumo'!A1" display="2.4.2 Huella de consumo"/>
    <hyperlink ref="B71" location="'242. Productos Ecolabel'!A1" display="2.4.2 Número de productos con etiqueta europea Ecolabel en España"/>
    <hyperlink ref="B72" location="'242. Sist.Gest. Ambiental EMAS'!A1" display="2.4.2 Número de organizaciones españolas que han implementado un sistema de gestión ambiental EMAS"/>
    <hyperlink ref="B73" location="'251. Mortalidad golpe calor'!A1" display="2.5.1 Mortalidad por golpe de calor"/>
    <hyperlink ref="B74" location="'251. Desastres naturales'!A1" display="2.5.1 Fallecimientos por desastres naturales "/>
    <hyperlink ref="B75" location="'251. Instalaciones util. conf '!A1" display="2.5.1 Número de solicitudes evaluadas de instalaciones de utilización confinada, para realizar actividades con OMG"/>
    <hyperlink ref="B76" location="'251. Liberación volunt OMG'!A1" display="2.5.1 Número de solicitudes evaluadas de liberaciones voluntarias de OMG"/>
    <hyperlink ref="B81" location="'3. CC. AA.'!A1" display="3. Información por comunidades autónomas: datos básicos"/>
    <hyperlink ref="B11:B13" location="'2.2.1 Espacios protegidos'!A1" display="2.2.1 Evolución del número y superficie acumulada de espacios protegidos "/>
    <hyperlink ref="B11" location="'213. EmisionesGEI'!A1" display="2.1.3. Emisiones de gases de efecto invernadero totales y por habitantes y PIB"/>
    <hyperlink ref="B12" location="'213. EvoluciónEmisionesGEI'!A1" display="2.1.3 Evolución de emisiones de GEI por sector agregado"/>
    <hyperlink ref="B13" location="'213. Períodos sequía'!A1" display="2.1.3 Periodos de sequía. Precipitación y temperatura media anual"/>
    <hyperlink ref="B14" location="'213. Registro huella carbono'!A1" display="2.1.3 Número de solicitudes de inscripción en el Registro de huella de carbono, compensación y Proyectos de absorción por tipos de sección del registro"/>
    <hyperlink ref="B15" location="'213. Precio derecho emisión'!A1" display="2.1.3 Precio del derecho de emisión en el Régimen de Comercio de Derechos de Emisión de la UE"/>
    <hyperlink ref="B17" location="'221. Distribución g.ecosistemas'!A1" display="2.2.1 Tendencia en la distribución de los grandes ecosistemas en relación con los espacios protegidos"/>
    <hyperlink ref="B44" location="'231. Riesgo armonizado'!A1" display="2.3.1 Riesgo de los productos fitosanitarios: HRI1 y HRI2"/>
    <hyperlink ref="B50" location="'231. Consumo transp. renovable'!A1" display="2.3.1 Consumo de energía final de origen renovable del transporte"/>
    <hyperlink ref="B77" location="'261. Empleo verde'!A1" display="2.6.1 Empleo verde"/>
    <hyperlink ref="B78" location="'2.6.1 GNPA'!A1" display="2.6.1 Gasto en protección del medio ambiente"/>
    <hyperlink ref="B79" location="'261. Impuestos ambientales'!A1" display="2.6.1 Impuestos ambientales"/>
    <hyperlink ref="B80" location="'261. Índice ecoinnovación'!A1" display="2.6.1 Índice de ecoinnovación"/>
    <hyperlink ref="B51" location="'231. Transporte urbano'!A1" display="2.3.1 Transporte público urbano"/>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X57"/>
  <sheetViews>
    <sheetView zoomScale="84" zoomScaleNormal="84" workbookViewId="0"/>
  </sheetViews>
  <sheetFormatPr baseColWidth="10" defaultRowHeight="15"/>
  <cols>
    <col min="1" max="1" width="11.42578125" style="60"/>
    <col min="2" max="2" width="21.140625" style="60" customWidth="1"/>
    <col min="3" max="3" width="15.140625" style="60" customWidth="1"/>
    <col min="4" max="16384" width="11.42578125" style="60"/>
  </cols>
  <sheetData>
    <row r="1" spans="1:23">
      <c r="A1" s="1" t="s">
        <v>246</v>
      </c>
    </row>
    <row r="2" spans="1:23" ht="21">
      <c r="B2" s="2" t="s">
        <v>0</v>
      </c>
    </row>
    <row r="3" spans="1:23" ht="21">
      <c r="B3" s="14" t="s">
        <v>1953</v>
      </c>
    </row>
    <row r="4" spans="1:23" ht="21">
      <c r="B4" s="14"/>
    </row>
    <row r="5" spans="1:23" ht="15.75">
      <c r="B5" s="19" t="s">
        <v>128</v>
      </c>
    </row>
    <row r="8" spans="1:23">
      <c r="B8" s="33" t="s">
        <v>128</v>
      </c>
    </row>
    <row r="9" spans="1:23">
      <c r="B9" s="65">
        <v>2000</v>
      </c>
      <c r="C9" s="65" t="s">
        <v>52</v>
      </c>
      <c r="D9" s="65" t="s">
        <v>53</v>
      </c>
      <c r="E9" s="65" t="s">
        <v>54</v>
      </c>
      <c r="F9" s="65" t="s">
        <v>55</v>
      </c>
      <c r="G9" s="65" t="s">
        <v>56</v>
      </c>
      <c r="H9" s="65" t="s">
        <v>57</v>
      </c>
      <c r="I9" s="65" t="s">
        <v>58</v>
      </c>
      <c r="J9" s="65" t="s">
        <v>59</v>
      </c>
      <c r="K9" s="65" t="s">
        <v>60</v>
      </c>
      <c r="L9" s="65" t="s">
        <v>61</v>
      </c>
      <c r="M9" s="65" t="s">
        <v>62</v>
      </c>
      <c r="N9" s="65" t="s">
        <v>63</v>
      </c>
      <c r="O9" s="65" t="s">
        <v>64</v>
      </c>
      <c r="P9" s="65" t="s">
        <v>65</v>
      </c>
      <c r="Q9" s="65" t="s">
        <v>66</v>
      </c>
      <c r="R9" s="65" t="s">
        <v>67</v>
      </c>
      <c r="S9" s="65" t="s">
        <v>68</v>
      </c>
      <c r="T9" s="65" t="s">
        <v>69</v>
      </c>
      <c r="U9" s="65" t="s">
        <v>70</v>
      </c>
      <c r="V9" s="65">
        <v>2020</v>
      </c>
      <c r="W9" s="65">
        <v>2021</v>
      </c>
    </row>
    <row r="10" spans="1:23">
      <c r="B10" s="37">
        <v>0.74745677440770342</v>
      </c>
      <c r="C10" s="37">
        <v>0.73887499127517908</v>
      </c>
      <c r="D10" s="37">
        <v>0.75984769780572248</v>
      </c>
      <c r="E10" s="37">
        <v>0.7581206910197329</v>
      </c>
      <c r="F10" s="37">
        <v>0.77146581351956223</v>
      </c>
      <c r="G10" s="37">
        <v>0.79233662627509083</v>
      </c>
      <c r="H10" s="37">
        <v>0.78393733636459062</v>
      </c>
      <c r="I10" s="37">
        <v>0.79483376275779949</v>
      </c>
      <c r="J10" s="37">
        <v>0.78694345709718982</v>
      </c>
      <c r="K10" s="37">
        <v>0.76571127178701592</v>
      </c>
      <c r="L10" s="37">
        <v>0.7344568444251236</v>
      </c>
      <c r="M10" s="37">
        <v>0.75182596807556701</v>
      </c>
      <c r="N10" s="37">
        <v>0.73962454322879401</v>
      </c>
      <c r="O10" s="37">
        <v>0.71131403289948714</v>
      </c>
      <c r="P10" s="37">
        <v>0.70110766029082294</v>
      </c>
      <c r="Q10" s="37">
        <v>0.72481838647345798</v>
      </c>
      <c r="R10" s="37">
        <v>0.72546645982813862</v>
      </c>
      <c r="S10" s="37">
        <v>0.7431585154198882</v>
      </c>
      <c r="T10" s="37">
        <v>0.74052988485985216</v>
      </c>
      <c r="U10" s="37">
        <v>0.73151224189300312</v>
      </c>
      <c r="V10" s="37">
        <v>0.68906179653882949</v>
      </c>
      <c r="W10" s="37">
        <v>0.70099999999999996</v>
      </c>
    </row>
    <row r="13" spans="1:23">
      <c r="B13" s="31" t="s">
        <v>11</v>
      </c>
    </row>
    <row r="14" spans="1:23">
      <c r="B14" s="21" t="s">
        <v>296</v>
      </c>
    </row>
    <row r="18" spans="2:24">
      <c r="B18" s="33" t="s">
        <v>1952</v>
      </c>
    </row>
    <row r="19" spans="2:24">
      <c r="B19" s="65" t="s">
        <v>136</v>
      </c>
      <c r="C19" s="65" t="s">
        <v>51</v>
      </c>
      <c r="D19" s="65" t="s">
        <v>52</v>
      </c>
      <c r="E19" s="65" t="s">
        <v>53</v>
      </c>
      <c r="F19" s="65" t="s">
        <v>54</v>
      </c>
      <c r="G19" s="65" t="s">
        <v>55</v>
      </c>
      <c r="H19" s="65" t="s">
        <v>56</v>
      </c>
      <c r="I19" s="65" t="s">
        <v>57</v>
      </c>
      <c r="J19" s="65" t="s">
        <v>58</v>
      </c>
      <c r="K19" s="65" t="s">
        <v>59</v>
      </c>
      <c r="L19" s="65" t="s">
        <v>60</v>
      </c>
      <c r="M19" s="65" t="s">
        <v>61</v>
      </c>
      <c r="N19" s="65" t="s">
        <v>62</v>
      </c>
      <c r="O19" s="65" t="s">
        <v>63</v>
      </c>
      <c r="P19" s="65" t="s">
        <v>64</v>
      </c>
      <c r="Q19" s="65" t="s">
        <v>65</v>
      </c>
      <c r="R19" s="65" t="s">
        <v>66</v>
      </c>
      <c r="S19" s="65" t="s">
        <v>67</v>
      </c>
      <c r="T19" s="65" t="s">
        <v>68</v>
      </c>
      <c r="U19" s="65" t="s">
        <v>69</v>
      </c>
      <c r="V19" s="65" t="s">
        <v>70</v>
      </c>
      <c r="W19" s="65" t="s">
        <v>98</v>
      </c>
      <c r="X19" s="65" t="s">
        <v>99</v>
      </c>
    </row>
    <row r="20" spans="2:24">
      <c r="B20" s="65" t="s">
        <v>147</v>
      </c>
      <c r="C20" s="509" t="s">
        <v>148</v>
      </c>
      <c r="D20" s="510"/>
      <c r="E20" s="510"/>
      <c r="F20" s="510"/>
      <c r="G20" s="510"/>
      <c r="H20" s="510"/>
      <c r="I20" s="510"/>
      <c r="J20" s="510"/>
      <c r="K20" s="510"/>
      <c r="L20" s="510"/>
      <c r="M20" s="510"/>
      <c r="N20" s="510"/>
      <c r="O20" s="510"/>
      <c r="P20" s="510"/>
      <c r="Q20" s="510"/>
      <c r="R20" s="510"/>
      <c r="S20" s="510"/>
      <c r="T20" s="510"/>
      <c r="U20" s="510"/>
      <c r="V20" s="510"/>
      <c r="W20" s="510"/>
      <c r="X20" s="511"/>
    </row>
    <row r="21" spans="2:24">
      <c r="B21" s="29" t="s">
        <v>149</v>
      </c>
      <c r="C21" s="41">
        <v>56.283999999999999</v>
      </c>
      <c r="D21" s="41">
        <v>55.768999999999998</v>
      </c>
      <c r="E21" s="41">
        <v>56.256</v>
      </c>
      <c r="F21" s="41">
        <v>56.878</v>
      </c>
      <c r="G21" s="41">
        <v>56.853999999999999</v>
      </c>
      <c r="H21" s="41">
        <v>57.819000000000003</v>
      </c>
      <c r="I21" s="41">
        <v>58.256999999999998</v>
      </c>
      <c r="J21" s="41">
        <v>57.219000000000001</v>
      </c>
      <c r="K21" s="41">
        <v>58.37</v>
      </c>
      <c r="L21" s="41">
        <v>57.174999999999997</v>
      </c>
      <c r="M21" s="41">
        <v>55.765999999999998</v>
      </c>
      <c r="N21" s="41">
        <v>56.359000000000002</v>
      </c>
      <c r="O21" s="41">
        <v>54.917999999999999</v>
      </c>
      <c r="P21" s="41">
        <v>53.939</v>
      </c>
      <c r="Q21" s="41">
        <v>54.420999999999999</v>
      </c>
      <c r="R21" s="41">
        <v>56.064</v>
      </c>
      <c r="S21" s="41">
        <v>56.16</v>
      </c>
      <c r="T21" s="41">
        <v>57.548000000000002</v>
      </c>
      <c r="U21" s="41">
        <v>58.136000000000003</v>
      </c>
      <c r="V21" s="41">
        <v>60.481999999999999</v>
      </c>
      <c r="W21" s="41">
        <v>57.454999999999998</v>
      </c>
      <c r="X21" s="41">
        <v>55.523000000000003</v>
      </c>
    </row>
    <row r="22" spans="2:24">
      <c r="B22" s="29" t="s">
        <v>150</v>
      </c>
      <c r="C22" s="29">
        <v>78.164000000000001</v>
      </c>
      <c r="D22" s="29">
        <v>80.692999999999998</v>
      </c>
      <c r="E22" s="29">
        <v>77.667000000000002</v>
      </c>
      <c r="F22" s="29">
        <v>79.703999999999994</v>
      </c>
      <c r="G22" s="29">
        <v>79.774000000000001</v>
      </c>
      <c r="H22" s="29">
        <v>79.912000000000006</v>
      </c>
      <c r="I22" s="29">
        <v>79.484999999999999</v>
      </c>
      <c r="J22" s="29">
        <v>76.882000000000005</v>
      </c>
      <c r="K22" s="29">
        <v>80.846000000000004</v>
      </c>
      <c r="L22" s="29">
        <v>75.921000000000006</v>
      </c>
      <c r="M22" s="29">
        <v>78.552999999999997</v>
      </c>
      <c r="N22" s="29">
        <v>76.463999999999999</v>
      </c>
      <c r="O22" s="29">
        <v>76.563000000000002</v>
      </c>
      <c r="P22" s="29">
        <v>77.777000000000001</v>
      </c>
      <c r="Q22" s="29">
        <v>80.102000000000004</v>
      </c>
      <c r="R22" s="29">
        <v>84.144999999999996</v>
      </c>
      <c r="S22" s="29">
        <v>75.891000000000005</v>
      </c>
      <c r="T22" s="29">
        <v>75.257000000000005</v>
      </c>
      <c r="U22" s="29">
        <v>82.968000000000004</v>
      </c>
      <c r="V22" s="29">
        <v>77.591999999999999</v>
      </c>
      <c r="W22" s="29">
        <v>78.043000000000006</v>
      </c>
      <c r="X22" s="29">
        <v>70.816999999999993</v>
      </c>
    </row>
    <row r="23" spans="2:24">
      <c r="B23" s="29" t="s">
        <v>151</v>
      </c>
      <c r="C23" s="42">
        <v>46.408999999999999</v>
      </c>
      <c r="D23" s="42">
        <v>46.198999999999998</v>
      </c>
      <c r="E23" s="42">
        <v>46.917000000000002</v>
      </c>
      <c r="F23" s="42">
        <v>46.65</v>
      </c>
      <c r="G23" s="42">
        <v>48.34</v>
      </c>
      <c r="H23" s="42">
        <v>47.343000000000004</v>
      </c>
      <c r="I23" s="42">
        <v>46.222999999999999</v>
      </c>
      <c r="J23" s="42">
        <v>51.232999999999997</v>
      </c>
      <c r="K23" s="42">
        <v>52.154000000000003</v>
      </c>
      <c r="L23" s="42">
        <v>45.393000000000001</v>
      </c>
      <c r="M23" s="42">
        <v>40.146000000000001</v>
      </c>
      <c r="N23" s="42">
        <v>36.731999999999999</v>
      </c>
      <c r="O23" s="42">
        <v>36.859000000000002</v>
      </c>
      <c r="P23" s="42">
        <v>38.313000000000002</v>
      </c>
      <c r="Q23" s="42">
        <v>35.170999999999999</v>
      </c>
      <c r="R23" s="42">
        <v>36.445999999999998</v>
      </c>
      <c r="S23" s="42">
        <v>38.472000000000001</v>
      </c>
      <c r="T23" s="42">
        <v>39.362000000000002</v>
      </c>
      <c r="U23" s="42">
        <v>36.325000000000003</v>
      </c>
      <c r="V23" s="42">
        <v>38.109000000000002</v>
      </c>
      <c r="W23" s="42">
        <v>37.884</v>
      </c>
      <c r="X23" s="42">
        <v>36.137</v>
      </c>
    </row>
    <row r="24" spans="2:24">
      <c r="B24" s="29" t="s">
        <v>152</v>
      </c>
      <c r="C24" s="29">
        <v>22.704000000000001</v>
      </c>
      <c r="D24" s="29">
        <v>25.012</v>
      </c>
      <c r="E24" s="29">
        <v>26.204000000000001</v>
      </c>
      <c r="F24" s="29">
        <v>24.928999999999998</v>
      </c>
      <c r="G24" s="29">
        <v>25.338000000000001</v>
      </c>
      <c r="H24" s="29">
        <v>27.846</v>
      </c>
      <c r="I24" s="29">
        <v>27.498000000000001</v>
      </c>
      <c r="J24" s="29">
        <v>24.989000000000001</v>
      </c>
      <c r="K24" s="29">
        <v>27.736000000000001</v>
      </c>
      <c r="L24" s="29">
        <v>26.866</v>
      </c>
      <c r="M24" s="29">
        <v>25.379000000000001</v>
      </c>
      <c r="N24" s="29">
        <v>28.831</v>
      </c>
      <c r="O24" s="29">
        <v>25.413</v>
      </c>
      <c r="P24" s="29">
        <v>27.58</v>
      </c>
      <c r="Q24" s="29">
        <v>30.227</v>
      </c>
      <c r="R24" s="29">
        <v>32.088999999999999</v>
      </c>
      <c r="S24" s="29">
        <v>32.799999999999997</v>
      </c>
      <c r="T24" s="29">
        <v>37.161999999999999</v>
      </c>
      <c r="U24" s="29">
        <v>36.878999999999998</v>
      </c>
      <c r="V24" s="29">
        <v>40.807000000000002</v>
      </c>
      <c r="W24" s="29">
        <v>38.762999999999998</v>
      </c>
      <c r="X24" s="29">
        <v>39.996000000000002</v>
      </c>
    </row>
    <row r="25" spans="2:24">
      <c r="B25" s="29" t="s">
        <v>153</v>
      </c>
      <c r="C25" s="42">
        <v>-35.917999999999999</v>
      </c>
      <c r="D25" s="42">
        <v>-28.63</v>
      </c>
      <c r="E25" s="42">
        <v>-42.286999999999999</v>
      </c>
      <c r="F25" s="42">
        <v>-31.541</v>
      </c>
      <c r="G25" s="42">
        <v>-47.12</v>
      </c>
      <c r="H25" s="42">
        <v>-50.618000000000002</v>
      </c>
      <c r="I25" s="42">
        <v>-35.491999999999997</v>
      </c>
      <c r="J25" s="42">
        <v>-24.247</v>
      </c>
      <c r="K25" s="42">
        <v>-21.129000000000001</v>
      </c>
      <c r="L25" s="42">
        <v>-18.8</v>
      </c>
      <c r="M25" s="42">
        <v>-16.234999999999999</v>
      </c>
      <c r="N25" s="42">
        <v>-6.3150000000000004</v>
      </c>
      <c r="O25" s="42">
        <v>-3.1760000000000002</v>
      </c>
      <c r="P25" s="42">
        <v>12.311999999999999</v>
      </c>
      <c r="Q25" s="42">
        <v>12.225</v>
      </c>
      <c r="R25" s="42">
        <v>13.077</v>
      </c>
      <c r="S25" s="42">
        <v>13.568</v>
      </c>
      <c r="T25" s="42">
        <v>11.343</v>
      </c>
      <c r="U25" s="42">
        <v>22.696999999999999</v>
      </c>
      <c r="V25" s="42">
        <v>38.868000000000002</v>
      </c>
      <c r="W25" s="42">
        <v>44.860999999999997</v>
      </c>
      <c r="X25" s="42">
        <v>32.274999999999999</v>
      </c>
    </row>
    <row r="26" spans="2:24">
      <c r="B26" s="29" t="s">
        <v>154</v>
      </c>
      <c r="C26" s="29">
        <v>59.441000000000003</v>
      </c>
      <c r="D26" s="29">
        <v>60.890999999999998</v>
      </c>
      <c r="E26" s="29">
        <v>60.125999999999998</v>
      </c>
      <c r="F26" s="29">
        <v>60.54</v>
      </c>
      <c r="G26" s="29">
        <v>61.158000000000001</v>
      </c>
      <c r="H26" s="29">
        <v>60.74</v>
      </c>
      <c r="I26" s="29">
        <v>60.981000000000002</v>
      </c>
      <c r="J26" s="29">
        <v>58.515999999999998</v>
      </c>
      <c r="K26" s="29">
        <v>60.768999999999998</v>
      </c>
      <c r="L26" s="29">
        <v>61.103000000000002</v>
      </c>
      <c r="M26" s="29">
        <v>59.991999999999997</v>
      </c>
      <c r="N26" s="29">
        <v>61.801000000000002</v>
      </c>
      <c r="O26" s="29">
        <v>61.215000000000003</v>
      </c>
      <c r="P26" s="29">
        <v>62.411000000000001</v>
      </c>
      <c r="Q26" s="29">
        <v>61.779000000000003</v>
      </c>
      <c r="R26" s="29">
        <v>62.131999999999998</v>
      </c>
      <c r="S26" s="29">
        <v>63.752000000000002</v>
      </c>
      <c r="T26" s="29">
        <v>63.959000000000003</v>
      </c>
      <c r="U26" s="29">
        <v>63.478000000000002</v>
      </c>
      <c r="V26" s="29">
        <v>67.055000000000007</v>
      </c>
      <c r="W26" s="29">
        <v>63.676000000000002</v>
      </c>
      <c r="X26" s="29">
        <v>63.491999999999997</v>
      </c>
    </row>
    <row r="27" spans="2:24">
      <c r="B27" s="29" t="s">
        <v>155</v>
      </c>
      <c r="C27" s="42">
        <v>33.984000000000002</v>
      </c>
      <c r="D27" s="42">
        <v>33.74</v>
      </c>
      <c r="E27" s="42">
        <v>32.106000000000002</v>
      </c>
      <c r="F27" s="42">
        <v>29.768000000000001</v>
      </c>
      <c r="G27" s="42">
        <v>30.108000000000001</v>
      </c>
      <c r="H27" s="42">
        <v>26.879000000000001</v>
      </c>
      <c r="I27" s="42">
        <v>30.030999999999999</v>
      </c>
      <c r="J27" s="42">
        <v>24.291</v>
      </c>
      <c r="K27" s="42">
        <v>27.215</v>
      </c>
      <c r="L27" s="42">
        <v>27.170999999999999</v>
      </c>
      <c r="M27" s="42">
        <v>14.68</v>
      </c>
      <c r="N27" s="42">
        <v>13.646000000000001</v>
      </c>
      <c r="O27" s="42">
        <v>20.646999999999998</v>
      </c>
      <c r="P27" s="42">
        <v>14.522</v>
      </c>
      <c r="Q27" s="42">
        <v>11.561999999999999</v>
      </c>
      <c r="R27" s="42">
        <v>11.180999999999999</v>
      </c>
      <c r="S27" s="42">
        <v>8.0690000000000008</v>
      </c>
      <c r="T27" s="42">
        <v>4.5839999999999996</v>
      </c>
      <c r="U27" s="42">
        <v>1.208</v>
      </c>
      <c r="V27" s="42">
        <v>4.7249999999999996</v>
      </c>
      <c r="W27" s="42">
        <v>10.525</v>
      </c>
      <c r="X27" s="42">
        <v>1.4119999999999999</v>
      </c>
    </row>
    <row r="28" spans="2:24">
      <c r="B28" s="29" t="s">
        <v>156</v>
      </c>
      <c r="C28" s="29">
        <v>85.433000000000007</v>
      </c>
      <c r="D28" s="29">
        <v>89.605000000000004</v>
      </c>
      <c r="E28" s="29">
        <v>88.085999999999999</v>
      </c>
      <c r="F28" s="29">
        <v>90.265000000000001</v>
      </c>
      <c r="G28" s="29">
        <v>91.614000000000004</v>
      </c>
      <c r="H28" s="29">
        <v>89.655000000000001</v>
      </c>
      <c r="I28" s="29">
        <v>90.757999999999996</v>
      </c>
      <c r="J28" s="29">
        <v>87.563000000000002</v>
      </c>
      <c r="K28" s="29">
        <v>90.01</v>
      </c>
      <c r="L28" s="29">
        <v>87.820999999999998</v>
      </c>
      <c r="M28" s="29">
        <v>87.483999999999995</v>
      </c>
      <c r="N28" s="29">
        <v>90.352000000000004</v>
      </c>
      <c r="O28" s="29">
        <v>83.71</v>
      </c>
      <c r="P28" s="29">
        <v>91.623999999999995</v>
      </c>
      <c r="Q28" s="29">
        <v>86.15</v>
      </c>
      <c r="R28" s="29">
        <v>88.777000000000001</v>
      </c>
      <c r="S28" s="29">
        <v>69.081999999999994</v>
      </c>
      <c r="T28" s="29">
        <v>66.87</v>
      </c>
      <c r="U28" s="29">
        <v>67.555999999999997</v>
      </c>
      <c r="V28" s="29">
        <v>68.631</v>
      </c>
      <c r="W28" s="29">
        <v>71.153000000000006</v>
      </c>
      <c r="X28" s="29">
        <v>76.962999999999994</v>
      </c>
    </row>
    <row r="29" spans="2:24">
      <c r="B29" s="29" t="s">
        <v>157</v>
      </c>
      <c r="C29" s="43">
        <v>69.055000000000007</v>
      </c>
      <c r="D29" s="43">
        <v>68.495000000000005</v>
      </c>
      <c r="E29" s="43">
        <v>71.063000000000002</v>
      </c>
      <c r="F29" s="43">
        <v>67.087999999999994</v>
      </c>
      <c r="G29" s="43">
        <v>72.259</v>
      </c>
      <c r="H29" s="43">
        <v>68.203000000000003</v>
      </c>
      <c r="I29" s="43">
        <v>71.418999999999997</v>
      </c>
      <c r="J29" s="43">
        <v>70.858000000000004</v>
      </c>
      <c r="K29" s="43">
        <v>72.915000000000006</v>
      </c>
      <c r="L29" s="43">
        <v>67.340999999999994</v>
      </c>
      <c r="M29" s="43">
        <v>68.584000000000003</v>
      </c>
      <c r="N29" s="43">
        <v>64.677000000000007</v>
      </c>
      <c r="O29" s="43">
        <v>65.888999999999996</v>
      </c>
      <c r="P29" s="43">
        <v>61.75</v>
      </c>
      <c r="Q29" s="43">
        <v>65.454999999999998</v>
      </c>
      <c r="R29" s="43">
        <v>71.046999999999997</v>
      </c>
      <c r="S29" s="43">
        <v>72.911000000000001</v>
      </c>
      <c r="T29" s="43">
        <v>71.281999999999996</v>
      </c>
      <c r="U29" s="43">
        <v>70.680999999999997</v>
      </c>
      <c r="V29" s="43">
        <v>74.102999999999994</v>
      </c>
      <c r="W29" s="43">
        <v>81.415000000000006</v>
      </c>
      <c r="X29" s="43">
        <v>73.819000000000003</v>
      </c>
    </row>
    <row r="30" spans="2:24">
      <c r="B30" s="29" t="s">
        <v>158</v>
      </c>
      <c r="C30" s="29">
        <v>76.796999999999997</v>
      </c>
      <c r="D30" s="29">
        <v>74.796999999999997</v>
      </c>
      <c r="E30" s="29">
        <v>78.641999999999996</v>
      </c>
      <c r="F30" s="29">
        <v>76.738</v>
      </c>
      <c r="G30" s="29">
        <v>77.652000000000001</v>
      </c>
      <c r="H30" s="29">
        <v>81.534000000000006</v>
      </c>
      <c r="I30" s="29">
        <v>81.504999999999995</v>
      </c>
      <c r="J30" s="29">
        <v>79.56</v>
      </c>
      <c r="K30" s="29">
        <v>81.605000000000004</v>
      </c>
      <c r="L30" s="29">
        <v>79.549000000000007</v>
      </c>
      <c r="M30" s="29">
        <v>77.003</v>
      </c>
      <c r="N30" s="29">
        <v>76.012</v>
      </c>
      <c r="O30" s="29">
        <v>72.798000000000002</v>
      </c>
      <c r="P30" s="29">
        <v>69.997</v>
      </c>
      <c r="Q30" s="29">
        <v>72.557000000000002</v>
      </c>
      <c r="R30" s="29">
        <v>72.741</v>
      </c>
      <c r="S30" s="29">
        <v>71.486000000000004</v>
      </c>
      <c r="T30" s="29">
        <v>73.885999999999996</v>
      </c>
      <c r="U30" s="29">
        <v>73.613</v>
      </c>
      <c r="V30" s="29">
        <v>75.034000000000006</v>
      </c>
      <c r="W30" s="29">
        <v>67.891999999999996</v>
      </c>
      <c r="X30" s="29">
        <v>69.093999999999994</v>
      </c>
    </row>
    <row r="31" spans="2:24">
      <c r="B31" s="29" t="s">
        <v>159</v>
      </c>
      <c r="C31" s="42">
        <v>51.274999999999999</v>
      </c>
      <c r="D31" s="42">
        <v>50.429000000000002</v>
      </c>
      <c r="E31" s="42">
        <v>50.817</v>
      </c>
      <c r="F31" s="42">
        <v>50.664999999999999</v>
      </c>
      <c r="G31" s="42">
        <v>50.86</v>
      </c>
      <c r="H31" s="42">
        <v>51.698</v>
      </c>
      <c r="I31" s="42">
        <v>51.518000000000001</v>
      </c>
      <c r="J31" s="42">
        <v>50.42</v>
      </c>
      <c r="K31" s="42">
        <v>50.747999999999998</v>
      </c>
      <c r="L31" s="42">
        <v>50.652000000000001</v>
      </c>
      <c r="M31" s="42">
        <v>48.667999999999999</v>
      </c>
      <c r="N31" s="42">
        <v>49.048999999999999</v>
      </c>
      <c r="O31" s="42">
        <v>48.198999999999998</v>
      </c>
      <c r="P31" s="42">
        <v>48.012999999999998</v>
      </c>
      <c r="Q31" s="42">
        <v>46.238999999999997</v>
      </c>
      <c r="R31" s="42">
        <v>45.929000000000002</v>
      </c>
      <c r="S31" s="42">
        <v>47.393999999999998</v>
      </c>
      <c r="T31" s="42">
        <v>48.792999999999999</v>
      </c>
      <c r="U31" s="42">
        <v>46.84</v>
      </c>
      <c r="V31" s="42">
        <v>47.548000000000002</v>
      </c>
      <c r="W31" s="42">
        <v>44.402000000000001</v>
      </c>
      <c r="X31" s="42">
        <v>44.173999999999999</v>
      </c>
    </row>
    <row r="32" spans="2:24">
      <c r="B32" s="29" t="s">
        <v>160</v>
      </c>
      <c r="C32" s="29">
        <v>48.344999999999999</v>
      </c>
      <c r="D32" s="29">
        <v>46.555999999999997</v>
      </c>
      <c r="E32" s="29">
        <v>54.45</v>
      </c>
      <c r="F32" s="29">
        <v>50.697000000000003</v>
      </c>
      <c r="G32" s="29">
        <v>51.875999999999998</v>
      </c>
      <c r="H32" s="29">
        <v>52.594999999999999</v>
      </c>
      <c r="I32" s="29">
        <v>49.17</v>
      </c>
      <c r="J32" s="29">
        <v>51.805</v>
      </c>
      <c r="K32" s="29">
        <v>54.755000000000003</v>
      </c>
      <c r="L32" s="29">
        <v>46.043999999999997</v>
      </c>
      <c r="M32" s="29">
        <v>46.695999999999998</v>
      </c>
      <c r="N32" s="29">
        <v>49.640999999999998</v>
      </c>
      <c r="O32" s="29">
        <v>49.847000000000001</v>
      </c>
      <c r="P32" s="29">
        <v>47.436</v>
      </c>
      <c r="Q32" s="29">
        <v>44.206000000000003</v>
      </c>
      <c r="R32" s="29">
        <v>48.790999999999997</v>
      </c>
      <c r="S32" s="29">
        <v>48.43</v>
      </c>
      <c r="T32" s="29">
        <v>53.156999999999996</v>
      </c>
      <c r="U32" s="29">
        <v>52.695</v>
      </c>
      <c r="V32" s="29">
        <v>56.216000000000001</v>
      </c>
      <c r="W32" s="29">
        <v>53.564</v>
      </c>
      <c r="X32" s="29">
        <v>54.539000000000001</v>
      </c>
    </row>
    <row r="33" spans="2:24">
      <c r="B33" s="29" t="s">
        <v>161</v>
      </c>
      <c r="C33" s="42">
        <v>86.522999999999996</v>
      </c>
      <c r="D33" s="42">
        <v>83.244</v>
      </c>
      <c r="E33" s="42">
        <v>85.588999999999999</v>
      </c>
      <c r="F33" s="42">
        <v>82.995000000000005</v>
      </c>
      <c r="G33" s="42">
        <v>84.36</v>
      </c>
      <c r="H33" s="42">
        <v>83.347999999999999</v>
      </c>
      <c r="I33" s="42">
        <v>85.867000000000004</v>
      </c>
      <c r="J33" s="42">
        <v>83.001999999999995</v>
      </c>
      <c r="K33" s="42">
        <v>82.804000000000002</v>
      </c>
      <c r="L33" s="42">
        <v>80.777000000000001</v>
      </c>
      <c r="M33" s="42">
        <v>82.570999999999998</v>
      </c>
      <c r="N33" s="42">
        <v>81.352999999999994</v>
      </c>
      <c r="O33" s="42">
        <v>79.108999999999995</v>
      </c>
      <c r="P33" s="42">
        <v>76.736000000000004</v>
      </c>
      <c r="Q33" s="42">
        <v>75.811000000000007</v>
      </c>
      <c r="R33" s="42">
        <v>77.03</v>
      </c>
      <c r="S33" s="42">
        <v>77.653000000000006</v>
      </c>
      <c r="T33" s="42">
        <v>76.978999999999999</v>
      </c>
      <c r="U33" s="42">
        <v>76.337999999999994</v>
      </c>
      <c r="V33" s="42">
        <v>77.483999999999995</v>
      </c>
      <c r="W33" s="42">
        <v>73.453999999999994</v>
      </c>
      <c r="X33" s="42">
        <v>73.537000000000006</v>
      </c>
    </row>
    <row r="34" spans="2:24">
      <c r="B34" s="29" t="s">
        <v>162</v>
      </c>
      <c r="C34" s="29">
        <v>98.632000000000005</v>
      </c>
      <c r="D34" s="29">
        <v>96.075000000000003</v>
      </c>
      <c r="E34" s="29">
        <v>100.557</v>
      </c>
      <c r="F34" s="29">
        <v>96.073999999999998</v>
      </c>
      <c r="G34" s="29">
        <v>95.456999999999994</v>
      </c>
      <c r="H34" s="29">
        <v>100.703</v>
      </c>
      <c r="I34" s="29">
        <v>102.508</v>
      </c>
      <c r="J34" s="29">
        <v>95.894000000000005</v>
      </c>
      <c r="K34" s="29">
        <v>97.427000000000007</v>
      </c>
      <c r="L34" s="29">
        <v>96.13</v>
      </c>
      <c r="M34" s="29">
        <v>100.636</v>
      </c>
      <c r="N34" s="29">
        <v>92.263000000000005</v>
      </c>
      <c r="O34" s="29">
        <v>96.748000000000005</v>
      </c>
      <c r="P34" s="29">
        <v>96.070999999999998</v>
      </c>
      <c r="Q34" s="29">
        <v>93.085999999999999</v>
      </c>
      <c r="R34" s="29">
        <v>97.319000000000003</v>
      </c>
      <c r="S34" s="29">
        <v>95.840999999999994</v>
      </c>
      <c r="T34" s="29">
        <v>95.927000000000007</v>
      </c>
      <c r="U34" s="29">
        <v>92.491</v>
      </c>
      <c r="V34" s="29">
        <v>92.792000000000002</v>
      </c>
      <c r="W34" s="29">
        <v>93.179000000000002</v>
      </c>
      <c r="X34" s="29">
        <v>89.524000000000001</v>
      </c>
    </row>
    <row r="35" spans="2:24">
      <c r="B35" s="29" t="s">
        <v>163</v>
      </c>
      <c r="C35" s="42">
        <v>61.01</v>
      </c>
      <c r="D35" s="42">
        <v>59.372</v>
      </c>
      <c r="E35" s="42">
        <v>58.76</v>
      </c>
      <c r="F35" s="42">
        <v>63.234999999999999</v>
      </c>
      <c r="G35" s="42">
        <v>69.421999999999997</v>
      </c>
      <c r="H35" s="42">
        <v>63.841000000000001</v>
      </c>
      <c r="I35" s="42">
        <v>66.706999999999994</v>
      </c>
      <c r="J35" s="42">
        <v>62.478000000000002</v>
      </c>
      <c r="K35" s="42">
        <v>58.825000000000003</v>
      </c>
      <c r="L35" s="42">
        <v>60.411000000000001</v>
      </c>
      <c r="M35" s="42">
        <v>45.545000000000002</v>
      </c>
      <c r="N35" s="42">
        <v>59.863</v>
      </c>
      <c r="O35" s="42">
        <v>56.387999999999998</v>
      </c>
      <c r="P35" s="42">
        <v>55.883000000000003</v>
      </c>
      <c r="Q35" s="42">
        <v>40.591999999999999</v>
      </c>
      <c r="R35" s="42">
        <v>51.179000000000002</v>
      </c>
      <c r="S35" s="42">
        <v>47.152000000000001</v>
      </c>
      <c r="T35" s="42">
        <v>44.052999999999997</v>
      </c>
      <c r="U35" s="42">
        <v>44.313000000000002</v>
      </c>
      <c r="V35" s="42">
        <v>43.912999999999997</v>
      </c>
      <c r="W35" s="42">
        <v>45.481000000000002</v>
      </c>
      <c r="X35" s="42">
        <v>38.332999999999998</v>
      </c>
    </row>
    <row r="36" spans="2:24">
      <c r="B36" s="29" t="s">
        <v>164</v>
      </c>
      <c r="C36" s="29">
        <v>57.776000000000003</v>
      </c>
      <c r="D36" s="29">
        <v>45.539000000000001</v>
      </c>
      <c r="E36" s="29">
        <v>40.61</v>
      </c>
      <c r="F36" s="29">
        <v>42.662999999999997</v>
      </c>
      <c r="G36" s="29">
        <v>45.521000000000001</v>
      </c>
      <c r="H36" s="29">
        <v>55.332000000000001</v>
      </c>
      <c r="I36" s="29">
        <v>60.350999999999999</v>
      </c>
      <c r="J36" s="29">
        <v>59.110999999999997</v>
      </c>
      <c r="K36" s="29">
        <v>56.015999999999998</v>
      </c>
      <c r="L36" s="29">
        <v>48.55</v>
      </c>
      <c r="M36" s="29">
        <v>79.045000000000002</v>
      </c>
      <c r="N36" s="29">
        <v>78.603999999999999</v>
      </c>
      <c r="O36" s="29">
        <v>77.534000000000006</v>
      </c>
      <c r="P36" s="29">
        <v>75.555999999999997</v>
      </c>
      <c r="Q36" s="29">
        <v>74.935000000000002</v>
      </c>
      <c r="R36" s="29">
        <v>75.451999999999998</v>
      </c>
      <c r="S36" s="29">
        <v>74.784000000000006</v>
      </c>
      <c r="T36" s="29">
        <v>71.965000000000003</v>
      </c>
      <c r="U36" s="29">
        <v>73.897000000000006</v>
      </c>
      <c r="V36" s="29">
        <v>75.201999999999998</v>
      </c>
      <c r="W36" s="29">
        <v>74.909000000000006</v>
      </c>
      <c r="X36" s="29">
        <v>73.272000000000006</v>
      </c>
    </row>
    <row r="37" spans="2:24">
      <c r="B37" s="29" t="s">
        <v>165</v>
      </c>
      <c r="C37" s="42">
        <v>99.597999999999999</v>
      </c>
      <c r="D37" s="42">
        <v>97.373999999999995</v>
      </c>
      <c r="E37" s="42">
        <v>98.61</v>
      </c>
      <c r="F37" s="42">
        <v>98.378</v>
      </c>
      <c r="G37" s="42">
        <v>97.891999999999996</v>
      </c>
      <c r="H37" s="42">
        <v>97.376000000000005</v>
      </c>
      <c r="I37" s="42">
        <v>98.231999999999999</v>
      </c>
      <c r="J37" s="42">
        <v>96.668000000000006</v>
      </c>
      <c r="K37" s="42">
        <v>97.445999999999998</v>
      </c>
      <c r="L37" s="42">
        <v>97.513999999999996</v>
      </c>
      <c r="M37" s="42">
        <v>97.069000000000003</v>
      </c>
      <c r="N37" s="42">
        <v>97.293000000000006</v>
      </c>
      <c r="O37" s="42">
        <v>97.51</v>
      </c>
      <c r="P37" s="42">
        <v>97.1</v>
      </c>
      <c r="Q37" s="42">
        <v>96.626000000000005</v>
      </c>
      <c r="R37" s="42">
        <v>95.957999999999998</v>
      </c>
      <c r="S37" s="42">
        <v>96.28</v>
      </c>
      <c r="T37" s="42">
        <v>95.558000000000007</v>
      </c>
      <c r="U37" s="42">
        <v>95.153000000000006</v>
      </c>
      <c r="V37" s="42">
        <v>95.006</v>
      </c>
      <c r="W37" s="42">
        <v>92.331000000000003</v>
      </c>
      <c r="X37" s="42">
        <v>92.468000000000004</v>
      </c>
    </row>
    <row r="38" spans="2:24">
      <c r="B38" s="29" t="s">
        <v>166</v>
      </c>
      <c r="C38" s="29">
        <v>54.978000000000002</v>
      </c>
      <c r="D38" s="29">
        <v>53.411000000000001</v>
      </c>
      <c r="E38" s="29">
        <v>56.884999999999998</v>
      </c>
      <c r="F38" s="29">
        <v>62.057000000000002</v>
      </c>
      <c r="G38" s="29">
        <v>60.954999999999998</v>
      </c>
      <c r="H38" s="29">
        <v>62.253999999999998</v>
      </c>
      <c r="I38" s="29">
        <v>61.819000000000003</v>
      </c>
      <c r="J38" s="29">
        <v>60.362000000000002</v>
      </c>
      <c r="K38" s="29">
        <v>62.588999999999999</v>
      </c>
      <c r="L38" s="29">
        <v>57.573999999999998</v>
      </c>
      <c r="M38" s="29">
        <v>56.93</v>
      </c>
      <c r="N38" s="29">
        <v>50.273000000000003</v>
      </c>
      <c r="O38" s="29">
        <v>50.146000000000001</v>
      </c>
      <c r="P38" s="29">
        <v>50.122</v>
      </c>
      <c r="Q38" s="29">
        <v>59.844999999999999</v>
      </c>
      <c r="R38" s="29">
        <v>53.875</v>
      </c>
      <c r="S38" s="29">
        <v>55.823</v>
      </c>
      <c r="T38" s="29">
        <v>62.645000000000003</v>
      </c>
      <c r="U38" s="29">
        <v>58.122999999999998</v>
      </c>
      <c r="V38" s="29">
        <v>69.712000000000003</v>
      </c>
      <c r="W38" s="29">
        <v>56.618000000000002</v>
      </c>
      <c r="X38" s="29">
        <v>54.11</v>
      </c>
    </row>
    <row r="39" spans="2:24">
      <c r="B39" s="29" t="s">
        <v>167</v>
      </c>
      <c r="C39" s="42">
        <v>100.246</v>
      </c>
      <c r="D39" s="42">
        <v>99.822000000000003</v>
      </c>
      <c r="E39" s="42">
        <v>99.802000000000007</v>
      </c>
      <c r="F39" s="42">
        <v>99.825999999999993</v>
      </c>
      <c r="G39" s="42">
        <v>99.828999999999994</v>
      </c>
      <c r="H39" s="42">
        <v>99.966999999999999</v>
      </c>
      <c r="I39" s="42">
        <v>99.962000000000003</v>
      </c>
      <c r="J39" s="42">
        <v>99.956000000000003</v>
      </c>
      <c r="K39" s="42">
        <v>99.951999999999998</v>
      </c>
      <c r="L39" s="42">
        <v>99.926000000000002</v>
      </c>
      <c r="M39" s="42">
        <v>99.036000000000001</v>
      </c>
      <c r="N39" s="42">
        <v>101.3</v>
      </c>
      <c r="O39" s="42">
        <v>100.973</v>
      </c>
      <c r="P39" s="42">
        <v>104.139</v>
      </c>
      <c r="Q39" s="42">
        <v>97.656999999999996</v>
      </c>
      <c r="R39" s="42">
        <v>97.296000000000006</v>
      </c>
      <c r="S39" s="42">
        <v>101.07599999999999</v>
      </c>
      <c r="T39" s="42">
        <v>103.05200000000001</v>
      </c>
      <c r="U39" s="42">
        <v>97.527000000000001</v>
      </c>
      <c r="V39" s="42">
        <v>97.274000000000001</v>
      </c>
      <c r="W39" s="42">
        <v>97.555000000000007</v>
      </c>
      <c r="X39" s="42">
        <v>97.058000000000007</v>
      </c>
    </row>
    <row r="40" spans="2:24">
      <c r="B40" s="29" t="s">
        <v>168</v>
      </c>
      <c r="C40" s="29">
        <v>38.267000000000003</v>
      </c>
      <c r="D40" s="29">
        <v>34.402999999999999</v>
      </c>
      <c r="E40" s="29">
        <v>35.084000000000003</v>
      </c>
      <c r="F40" s="29">
        <v>38.716999999999999</v>
      </c>
      <c r="G40" s="29">
        <v>32.149000000000001</v>
      </c>
      <c r="H40" s="29">
        <v>37.783999999999999</v>
      </c>
      <c r="I40" s="29">
        <v>38.561</v>
      </c>
      <c r="J40" s="29">
        <v>37.406999999999996</v>
      </c>
      <c r="K40" s="29">
        <v>33.555</v>
      </c>
      <c r="L40" s="29">
        <v>34.058999999999997</v>
      </c>
      <c r="M40" s="29">
        <v>28.279</v>
      </c>
      <c r="N40" s="29">
        <v>29.356999999999999</v>
      </c>
      <c r="O40" s="29">
        <v>30.635000000000002</v>
      </c>
      <c r="P40" s="29">
        <v>23.738</v>
      </c>
      <c r="Q40" s="29">
        <v>30.948</v>
      </c>
      <c r="R40" s="29">
        <v>48.997999999999998</v>
      </c>
      <c r="S40" s="29">
        <v>45.908999999999999</v>
      </c>
      <c r="T40" s="29">
        <v>51.789000000000001</v>
      </c>
      <c r="U40" s="29">
        <v>59.436</v>
      </c>
      <c r="V40" s="29">
        <v>64.358999999999995</v>
      </c>
      <c r="W40" s="29">
        <v>68.021000000000001</v>
      </c>
      <c r="X40" s="29">
        <v>58.378999999999998</v>
      </c>
    </row>
    <row r="41" spans="2:24">
      <c r="B41" s="29" t="s">
        <v>169</v>
      </c>
      <c r="C41" s="42">
        <v>65.543000000000006</v>
      </c>
      <c r="D41" s="42">
        <v>65.040000000000006</v>
      </c>
      <c r="E41" s="42">
        <v>68.022000000000006</v>
      </c>
      <c r="F41" s="42">
        <v>70.992999999999995</v>
      </c>
      <c r="G41" s="42">
        <v>71.450999999999993</v>
      </c>
      <c r="H41" s="42">
        <v>71.760999999999996</v>
      </c>
      <c r="I41" s="42">
        <v>72.248999999999995</v>
      </c>
      <c r="J41" s="42">
        <v>68.48</v>
      </c>
      <c r="K41" s="42">
        <v>68.738</v>
      </c>
      <c r="L41" s="42">
        <v>65.120999999999995</v>
      </c>
      <c r="M41" s="42">
        <v>62.779000000000003</v>
      </c>
      <c r="N41" s="42">
        <v>69.975999999999999</v>
      </c>
      <c r="O41" s="42">
        <v>63.781999999999996</v>
      </c>
      <c r="P41" s="42">
        <v>61.261000000000003</v>
      </c>
      <c r="Q41" s="42">
        <v>65.62</v>
      </c>
      <c r="R41" s="42">
        <v>60.371000000000002</v>
      </c>
      <c r="S41" s="42">
        <v>62.098999999999997</v>
      </c>
      <c r="T41" s="42">
        <v>63.927999999999997</v>
      </c>
      <c r="U41" s="42">
        <v>64.221000000000004</v>
      </c>
      <c r="V41" s="42">
        <v>71.596999999999994</v>
      </c>
      <c r="W41" s="42">
        <v>58.414999999999999</v>
      </c>
      <c r="X41" s="42">
        <v>51.951000000000001</v>
      </c>
    </row>
    <row r="42" spans="2:24">
      <c r="B42" s="29" t="s">
        <v>170</v>
      </c>
      <c r="C42" s="29">
        <v>10.722</v>
      </c>
      <c r="D42" s="29">
        <v>10.45</v>
      </c>
      <c r="E42" s="29">
        <v>11.439</v>
      </c>
      <c r="F42" s="29">
        <v>13.308999999999999</v>
      </c>
      <c r="G42" s="29">
        <v>14.727</v>
      </c>
      <c r="H42" s="29">
        <v>17.748000000000001</v>
      </c>
      <c r="I42" s="29">
        <v>20.149000000000001</v>
      </c>
      <c r="J42" s="29">
        <v>25.79</v>
      </c>
      <c r="K42" s="29">
        <v>30.861999999999998</v>
      </c>
      <c r="L42" s="29">
        <v>32.040999999999997</v>
      </c>
      <c r="M42" s="29">
        <v>31.568999999999999</v>
      </c>
      <c r="N42" s="29">
        <v>34.020000000000003</v>
      </c>
      <c r="O42" s="29">
        <v>31.628</v>
      </c>
      <c r="P42" s="29">
        <v>26.254000000000001</v>
      </c>
      <c r="Q42" s="29">
        <v>29.414999999999999</v>
      </c>
      <c r="R42" s="29">
        <v>29.847999999999999</v>
      </c>
      <c r="S42" s="29">
        <v>30.76</v>
      </c>
      <c r="T42" s="29">
        <v>38.268999999999998</v>
      </c>
      <c r="U42" s="29">
        <v>43.505000000000003</v>
      </c>
      <c r="V42" s="29">
        <v>45.237000000000002</v>
      </c>
      <c r="W42" s="29">
        <v>42.76</v>
      </c>
      <c r="X42" s="29">
        <v>40.442999999999998</v>
      </c>
    </row>
    <row r="43" spans="2:24">
      <c r="B43" s="29" t="s">
        <v>171</v>
      </c>
      <c r="C43" s="42">
        <v>85.286000000000001</v>
      </c>
      <c r="D43" s="42">
        <v>85.177000000000007</v>
      </c>
      <c r="E43" s="42">
        <v>84.162000000000006</v>
      </c>
      <c r="F43" s="42">
        <v>85.488</v>
      </c>
      <c r="G43" s="42">
        <v>83.933000000000007</v>
      </c>
      <c r="H43" s="42">
        <v>88.561000000000007</v>
      </c>
      <c r="I43" s="42">
        <v>83.966999999999999</v>
      </c>
      <c r="J43" s="42">
        <v>81.519000000000005</v>
      </c>
      <c r="K43" s="42">
        <v>83.623000000000005</v>
      </c>
      <c r="L43" s="42">
        <v>81.433999999999997</v>
      </c>
      <c r="M43" s="42">
        <v>75.22</v>
      </c>
      <c r="N43" s="42">
        <v>77.792000000000002</v>
      </c>
      <c r="O43" s="42">
        <v>79.460999999999999</v>
      </c>
      <c r="P43" s="42">
        <v>73.346999999999994</v>
      </c>
      <c r="Q43" s="42">
        <v>70.233999999999995</v>
      </c>
      <c r="R43" s="42">
        <v>76.293000000000006</v>
      </c>
      <c r="S43" s="42">
        <v>72.241</v>
      </c>
      <c r="T43" s="42">
        <v>77.965000000000003</v>
      </c>
      <c r="U43" s="42">
        <v>75.656999999999996</v>
      </c>
      <c r="V43" s="42">
        <v>73.875</v>
      </c>
      <c r="W43" s="42">
        <v>65.281999999999996</v>
      </c>
      <c r="X43" s="42">
        <v>66.924999999999997</v>
      </c>
    </row>
    <row r="44" spans="2:24">
      <c r="B44" s="29" t="s">
        <v>172</v>
      </c>
      <c r="C44" s="29">
        <v>21.884</v>
      </c>
      <c r="D44" s="29">
        <v>26.271999999999998</v>
      </c>
      <c r="E44" s="29">
        <v>24.274999999999999</v>
      </c>
      <c r="F44" s="29">
        <v>25.417999999999999</v>
      </c>
      <c r="G44" s="29">
        <v>30.036000000000001</v>
      </c>
      <c r="H44" s="29">
        <v>27.474</v>
      </c>
      <c r="I44" s="29">
        <v>29.158000000000001</v>
      </c>
      <c r="J44" s="29">
        <v>31.46</v>
      </c>
      <c r="K44" s="29">
        <v>27.65</v>
      </c>
      <c r="L44" s="29">
        <v>19.89</v>
      </c>
      <c r="M44" s="29">
        <v>21.385999999999999</v>
      </c>
      <c r="N44" s="29">
        <v>21.14</v>
      </c>
      <c r="O44" s="29">
        <v>22.463000000000001</v>
      </c>
      <c r="P44" s="29">
        <v>18.317</v>
      </c>
      <c r="Q44" s="29">
        <v>16.663</v>
      </c>
      <c r="R44" s="29">
        <v>16.687000000000001</v>
      </c>
      <c r="S44" s="29">
        <v>21.901</v>
      </c>
      <c r="T44" s="29">
        <v>23.295000000000002</v>
      </c>
      <c r="U44" s="29">
        <v>24.291</v>
      </c>
      <c r="V44" s="29">
        <v>30.282</v>
      </c>
      <c r="W44" s="29">
        <v>28.190999999999999</v>
      </c>
      <c r="X44" s="29">
        <v>31.645</v>
      </c>
    </row>
    <row r="45" spans="2:24">
      <c r="B45" s="29" t="s">
        <v>173</v>
      </c>
      <c r="C45" s="42">
        <v>51.851999999999997</v>
      </c>
      <c r="D45" s="42">
        <v>48.94</v>
      </c>
      <c r="E45" s="42">
        <v>49.749000000000002</v>
      </c>
      <c r="F45" s="42">
        <v>52.466999999999999</v>
      </c>
      <c r="G45" s="42">
        <v>51.378999999999998</v>
      </c>
      <c r="H45" s="42">
        <v>50.826000000000001</v>
      </c>
      <c r="I45" s="42">
        <v>50.896999999999998</v>
      </c>
      <c r="J45" s="42">
        <v>50.820999999999998</v>
      </c>
      <c r="K45" s="42">
        <v>53.587000000000003</v>
      </c>
      <c r="L45" s="42">
        <v>48.834000000000003</v>
      </c>
      <c r="M45" s="42">
        <v>49.277000000000001</v>
      </c>
      <c r="N45" s="42">
        <v>48.329000000000001</v>
      </c>
      <c r="O45" s="42">
        <v>51.813000000000002</v>
      </c>
      <c r="P45" s="42">
        <v>47.460999999999999</v>
      </c>
      <c r="Q45" s="42">
        <v>45.186999999999998</v>
      </c>
      <c r="R45" s="42">
        <v>49.304000000000002</v>
      </c>
      <c r="S45" s="42">
        <v>49.017000000000003</v>
      </c>
      <c r="T45" s="42">
        <v>50.768999999999998</v>
      </c>
      <c r="U45" s="42">
        <v>51.213000000000001</v>
      </c>
      <c r="V45" s="42">
        <v>52.116</v>
      </c>
      <c r="W45" s="42">
        <v>45.68</v>
      </c>
      <c r="X45" s="42">
        <v>48.615000000000002</v>
      </c>
    </row>
    <row r="46" spans="2:24">
      <c r="B46" s="29" t="s">
        <v>174</v>
      </c>
      <c r="C46" s="29">
        <v>65.064999999999998</v>
      </c>
      <c r="D46" s="29">
        <v>62.536999999999999</v>
      </c>
      <c r="E46" s="29">
        <v>64.475999999999999</v>
      </c>
      <c r="F46" s="29">
        <v>64.918000000000006</v>
      </c>
      <c r="G46" s="29">
        <v>68.180000000000007</v>
      </c>
      <c r="H46" s="29">
        <v>65.989999999999995</v>
      </c>
      <c r="I46" s="29">
        <v>64.343999999999994</v>
      </c>
      <c r="J46" s="29">
        <v>69.736000000000004</v>
      </c>
      <c r="K46" s="29">
        <v>65.841999999999999</v>
      </c>
      <c r="L46" s="29">
        <v>67.691999999999993</v>
      </c>
      <c r="M46" s="29">
        <v>64.447999999999993</v>
      </c>
      <c r="N46" s="29">
        <v>65.933000000000007</v>
      </c>
      <c r="O46" s="29">
        <v>61.625</v>
      </c>
      <c r="P46" s="29">
        <v>60.825000000000003</v>
      </c>
      <c r="Q46" s="29">
        <v>62.134999999999998</v>
      </c>
      <c r="R46" s="29">
        <v>60.101999999999997</v>
      </c>
      <c r="S46" s="29">
        <v>60.551000000000002</v>
      </c>
      <c r="T46" s="29">
        <v>64.844999999999999</v>
      </c>
      <c r="U46" s="29">
        <v>63.679000000000002</v>
      </c>
      <c r="V46" s="29">
        <v>69.762</v>
      </c>
      <c r="W46" s="29">
        <v>56.329000000000001</v>
      </c>
      <c r="X46" s="29">
        <v>52.584000000000003</v>
      </c>
    </row>
    <row r="47" spans="2:24">
      <c r="B47" s="29" t="s">
        <v>175</v>
      </c>
      <c r="C47" s="42">
        <v>55.475000000000001</v>
      </c>
      <c r="D47" s="42">
        <v>55.337000000000003</v>
      </c>
      <c r="E47" s="42">
        <v>52.36</v>
      </c>
      <c r="F47" s="42">
        <v>59.094999999999999</v>
      </c>
      <c r="G47" s="42">
        <v>54.731000000000002</v>
      </c>
      <c r="H47" s="42">
        <v>54.459000000000003</v>
      </c>
      <c r="I47" s="42">
        <v>54.073</v>
      </c>
      <c r="J47" s="42">
        <v>53.32</v>
      </c>
      <c r="K47" s="42">
        <v>54.482999999999997</v>
      </c>
      <c r="L47" s="42">
        <v>54.795000000000002</v>
      </c>
      <c r="M47" s="42">
        <v>48.859000000000002</v>
      </c>
      <c r="N47" s="42">
        <v>53.914000000000001</v>
      </c>
      <c r="O47" s="42">
        <v>47.109000000000002</v>
      </c>
      <c r="P47" s="42">
        <v>49.661999999999999</v>
      </c>
      <c r="Q47" s="42">
        <v>49.935000000000002</v>
      </c>
      <c r="R47" s="42">
        <v>47.945999999999998</v>
      </c>
      <c r="S47" s="42">
        <v>46.161000000000001</v>
      </c>
      <c r="T47" s="42">
        <v>43.939</v>
      </c>
      <c r="U47" s="42">
        <v>45.341000000000001</v>
      </c>
      <c r="V47" s="42">
        <v>43.017000000000003</v>
      </c>
      <c r="W47" s="42">
        <v>43.155999999999999</v>
      </c>
      <c r="X47" s="42">
        <v>37.988999999999997</v>
      </c>
    </row>
    <row r="48" spans="2:24">
      <c r="B48" s="29" t="s">
        <v>176</v>
      </c>
      <c r="C48" s="29">
        <v>39.316000000000003</v>
      </c>
      <c r="D48" s="29">
        <v>37.005000000000003</v>
      </c>
      <c r="E48" s="29">
        <v>37.664000000000001</v>
      </c>
      <c r="F48" s="29">
        <v>43.679000000000002</v>
      </c>
      <c r="G48" s="29">
        <v>37.256</v>
      </c>
      <c r="H48" s="29">
        <v>38.075000000000003</v>
      </c>
      <c r="I48" s="29">
        <v>38.226999999999997</v>
      </c>
      <c r="J48" s="29">
        <v>36.796999999999997</v>
      </c>
      <c r="K48" s="29">
        <v>38.415999999999997</v>
      </c>
      <c r="L48" s="29">
        <v>38.186</v>
      </c>
      <c r="M48" s="29">
        <v>37.99</v>
      </c>
      <c r="N48" s="29">
        <v>36.475999999999999</v>
      </c>
      <c r="O48" s="29">
        <v>30.164000000000001</v>
      </c>
      <c r="P48" s="29">
        <v>32.79</v>
      </c>
      <c r="Q48" s="29">
        <v>32.335000000000001</v>
      </c>
      <c r="R48" s="29">
        <v>30.061</v>
      </c>
      <c r="S48" s="29">
        <v>33.301000000000002</v>
      </c>
      <c r="T48" s="29">
        <v>26.658000000000001</v>
      </c>
      <c r="U48" s="29">
        <v>29.059000000000001</v>
      </c>
      <c r="V48" s="29">
        <v>30.044</v>
      </c>
      <c r="W48" s="29">
        <v>31.98</v>
      </c>
      <c r="X48" s="29">
        <v>21.009</v>
      </c>
    </row>
    <row r="51" spans="2:4">
      <c r="B51" s="55" t="s">
        <v>303</v>
      </c>
    </row>
    <row r="52" spans="2:4">
      <c r="B52" s="55" t="s">
        <v>129</v>
      </c>
      <c r="C52" s="54" t="s">
        <v>304</v>
      </c>
    </row>
    <row r="53" spans="2:4">
      <c r="B53" s="55" t="s">
        <v>130</v>
      </c>
      <c r="C53" s="127">
        <v>45044.958333333336</v>
      </c>
    </row>
    <row r="54" spans="2:4">
      <c r="B54" s="59" t="s">
        <v>201</v>
      </c>
    </row>
    <row r="55" spans="2:4">
      <c r="B55" s="54" t="s">
        <v>131</v>
      </c>
      <c r="D55" s="55" t="s">
        <v>132</v>
      </c>
    </row>
    <row r="56" spans="2:4">
      <c r="B56" s="54" t="s">
        <v>133</v>
      </c>
      <c r="D56" s="55" t="s">
        <v>19</v>
      </c>
    </row>
    <row r="57" spans="2:4">
      <c r="B57" s="54" t="s">
        <v>134</v>
      </c>
      <c r="D57" s="55" t="s">
        <v>135</v>
      </c>
    </row>
  </sheetData>
  <mergeCells count="1">
    <mergeCell ref="C20:X20"/>
  </mergeCells>
  <hyperlinks>
    <hyperlink ref="A1" location="Indice!A1" display="Regresar &lt;-"/>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AP28"/>
  <sheetViews>
    <sheetView zoomScale="87" zoomScaleNormal="87" workbookViewId="0"/>
  </sheetViews>
  <sheetFormatPr baseColWidth="10" defaultColWidth="9.140625" defaultRowHeight="15"/>
  <cols>
    <col min="1" max="1" width="11.7109375" style="128" customWidth="1"/>
    <col min="2" max="2" width="32.42578125" style="128" customWidth="1"/>
    <col min="3" max="3" width="20" style="128" customWidth="1"/>
    <col min="4" max="4" width="12.28515625" style="128" customWidth="1"/>
    <col min="5" max="6" width="10.28515625" style="128" bestFit="1" customWidth="1"/>
    <col min="7" max="7" width="12.85546875" style="128" customWidth="1"/>
    <col min="8" max="8" width="11.5703125" style="128" customWidth="1"/>
    <col min="9" max="9" width="11.7109375" style="128" customWidth="1"/>
    <col min="10" max="10" width="13.7109375" style="128" customWidth="1"/>
    <col min="11" max="11" width="11.42578125" style="128" customWidth="1"/>
    <col min="12" max="12" width="12.7109375" style="128" customWidth="1"/>
    <col min="13" max="13" width="11.42578125" style="128" customWidth="1"/>
    <col min="14" max="14" width="10.85546875" style="128" customWidth="1"/>
    <col min="15" max="15" width="11.7109375" style="128" customWidth="1"/>
    <col min="16" max="16" width="11.42578125" style="128" customWidth="1"/>
    <col min="17" max="17" width="11.5703125" style="128" customWidth="1"/>
    <col min="18" max="18" width="12.28515625" style="128" customWidth="1"/>
    <col min="19" max="19" width="11.85546875" style="128" customWidth="1"/>
    <col min="20" max="20" width="11.42578125" style="128" customWidth="1"/>
    <col min="21" max="21" width="11.140625" style="128" customWidth="1"/>
    <col min="22" max="22" width="11.42578125" style="128" customWidth="1"/>
    <col min="23" max="23" width="10.28515625" style="128" bestFit="1" customWidth="1"/>
    <col min="24" max="25" width="11.140625" style="128" customWidth="1"/>
    <col min="26" max="26" width="11.42578125" style="128" customWidth="1"/>
    <col min="27" max="27" width="11.7109375" style="128" customWidth="1"/>
    <col min="28" max="28" width="10.28515625" style="128" bestFit="1" customWidth="1"/>
    <col min="29" max="29" width="11.42578125" style="128" customWidth="1"/>
    <col min="30" max="30" width="11.140625" style="128" customWidth="1"/>
    <col min="31" max="31" width="11.42578125" style="128" customWidth="1"/>
    <col min="32" max="32" width="11.5703125" style="128" customWidth="1"/>
    <col min="33" max="33" width="11.42578125" style="128" customWidth="1"/>
    <col min="34" max="34" width="10.28515625" style="128" customWidth="1"/>
    <col min="35" max="35" width="14" style="128" customWidth="1"/>
    <col min="36" max="36" width="20.28515625" style="128" customWidth="1"/>
    <col min="37" max="37" width="17.28515625" style="128" customWidth="1"/>
    <col min="38" max="38" width="17.7109375" style="128" customWidth="1"/>
    <col min="39" max="39" width="9.140625" style="128"/>
    <col min="40" max="40" width="19.28515625" style="128" customWidth="1"/>
    <col min="41" max="41" width="17.7109375" style="128" customWidth="1"/>
    <col min="42" max="42" width="11.85546875" style="128" customWidth="1"/>
    <col min="43" max="16384" width="9.140625" style="128"/>
  </cols>
  <sheetData>
    <row r="1" spans="1:42">
      <c r="A1" s="1" t="s">
        <v>246</v>
      </c>
    </row>
    <row r="2" spans="1:42" ht="21">
      <c r="B2" s="2" t="s">
        <v>0</v>
      </c>
    </row>
    <row r="3" spans="1:42" ht="21">
      <c r="B3" s="14" t="s">
        <v>309</v>
      </c>
    </row>
    <row r="4" spans="1:42" ht="21">
      <c r="B4" s="14"/>
    </row>
    <row r="5" spans="1:42" ht="15.75">
      <c r="B5" s="19" t="s">
        <v>1</v>
      </c>
    </row>
    <row r="8" spans="1:42" ht="14.45" customHeight="1">
      <c r="B8" s="33" t="s">
        <v>1</v>
      </c>
    </row>
    <row r="9" spans="1:42">
      <c r="B9" s="129"/>
      <c r="C9" s="143" t="s">
        <v>137</v>
      </c>
      <c r="D9" s="143" t="s">
        <v>138</v>
      </c>
      <c r="E9" s="143" t="s">
        <v>139</v>
      </c>
      <c r="F9" s="143" t="s">
        <v>140</v>
      </c>
      <c r="G9" s="143" t="s">
        <v>141</v>
      </c>
      <c r="H9" s="143" t="s">
        <v>142</v>
      </c>
      <c r="I9" s="143" t="s">
        <v>143</v>
      </c>
      <c r="J9" s="143" t="s">
        <v>144</v>
      </c>
      <c r="K9" s="143" t="s">
        <v>145</v>
      </c>
      <c r="L9" s="143" t="s">
        <v>146</v>
      </c>
      <c r="M9" s="143" t="s">
        <v>51</v>
      </c>
      <c r="N9" s="143" t="s">
        <v>52</v>
      </c>
      <c r="O9" s="143" t="s">
        <v>53</v>
      </c>
      <c r="P9" s="143" t="s">
        <v>54</v>
      </c>
      <c r="Q9" s="143" t="s">
        <v>55</v>
      </c>
      <c r="R9" s="143" t="s">
        <v>56</v>
      </c>
      <c r="S9" s="143" t="s">
        <v>57</v>
      </c>
      <c r="T9" s="143" t="s">
        <v>58</v>
      </c>
      <c r="U9" s="143" t="s">
        <v>59</v>
      </c>
      <c r="V9" s="143" t="s">
        <v>60</v>
      </c>
      <c r="W9" s="143" t="s">
        <v>61</v>
      </c>
      <c r="X9" s="143" t="s">
        <v>62</v>
      </c>
      <c r="Y9" s="143" t="s">
        <v>63</v>
      </c>
      <c r="Z9" s="143" t="s">
        <v>64</v>
      </c>
      <c r="AA9" s="143" t="s">
        <v>65</v>
      </c>
      <c r="AB9" s="143" t="s">
        <v>66</v>
      </c>
      <c r="AC9" s="143" t="s">
        <v>67</v>
      </c>
      <c r="AD9" s="143" t="s">
        <v>68</v>
      </c>
      <c r="AE9" s="143" t="s">
        <v>69</v>
      </c>
      <c r="AF9" s="143" t="s">
        <v>70</v>
      </c>
      <c r="AG9" s="143" t="s">
        <v>98</v>
      </c>
      <c r="AH9" s="143">
        <v>2021</v>
      </c>
    </row>
    <row r="10" spans="1:42">
      <c r="B10" s="143" t="s">
        <v>305</v>
      </c>
      <c r="C10" s="132">
        <v>4866997.5977507504</v>
      </c>
      <c r="D10" s="132">
        <v>4761867.8583527664</v>
      </c>
      <c r="E10" s="132">
        <v>4611658.6821885379</v>
      </c>
      <c r="F10" s="132">
        <v>4533165.147530159</v>
      </c>
      <c r="G10" s="132">
        <v>4509714.0557241822</v>
      </c>
      <c r="H10" s="132">
        <v>4560147.8595645484</v>
      </c>
      <c r="I10" s="132">
        <v>4650978.3425163822</v>
      </c>
      <c r="J10" s="132">
        <v>4579674.0396586759</v>
      </c>
      <c r="K10" s="132">
        <v>4540461.7064599097</v>
      </c>
      <c r="L10" s="132">
        <v>4464183.3389009107</v>
      </c>
      <c r="M10" s="132">
        <v>4452021.624295434</v>
      </c>
      <c r="N10" s="132">
        <v>4500256.3393649179</v>
      </c>
      <c r="O10" s="132">
        <v>4485727.991685872</v>
      </c>
      <c r="P10" s="132">
        <v>4566353.965853435</v>
      </c>
      <c r="Q10" s="132">
        <v>4568722.1031189375</v>
      </c>
      <c r="R10" s="132">
        <v>4541881.8983478621</v>
      </c>
      <c r="S10" s="132">
        <v>4538039.033944509</v>
      </c>
      <c r="T10" s="132">
        <v>4502767.6515694614</v>
      </c>
      <c r="U10" s="132">
        <v>4408412.2557536941</v>
      </c>
      <c r="V10" s="132">
        <v>4092959.2897481006</v>
      </c>
      <c r="W10" s="132">
        <v>4180741.6726818602</v>
      </c>
      <c r="X10" s="132">
        <v>4069866.1357656969</v>
      </c>
      <c r="Y10" s="132">
        <v>3995310.0573357148</v>
      </c>
      <c r="Z10" s="132">
        <v>3908576.7569844117</v>
      </c>
      <c r="AA10" s="132">
        <v>3767739.3261824828</v>
      </c>
      <c r="AB10" s="132">
        <v>3812415.6258565173</v>
      </c>
      <c r="AC10" s="132">
        <v>3814693.5723031233</v>
      </c>
      <c r="AD10" s="132">
        <v>3836066.4465965214</v>
      </c>
      <c r="AE10" s="132">
        <v>3750770.8101584287</v>
      </c>
      <c r="AF10" s="132">
        <v>3591293.6253530979</v>
      </c>
      <c r="AG10" s="132">
        <v>3303600.5432922789</v>
      </c>
      <c r="AH10" s="132">
        <v>3471700.3118169988</v>
      </c>
    </row>
    <row r="11" spans="1:42">
      <c r="B11" s="143" t="s">
        <v>306</v>
      </c>
      <c r="C11" s="132">
        <v>287710.27236402599</v>
      </c>
      <c r="D11" s="132">
        <v>295442.8031166119</v>
      </c>
      <c r="E11" s="132">
        <v>304833.84145779599</v>
      </c>
      <c r="F11" s="132">
        <v>294733.41280607629</v>
      </c>
      <c r="G11" s="132">
        <v>310885.52717444487</v>
      </c>
      <c r="H11" s="132">
        <v>327011.04646928783</v>
      </c>
      <c r="I11" s="132">
        <v>318543.26408574841</v>
      </c>
      <c r="J11" s="132">
        <v>332619.65078938694</v>
      </c>
      <c r="K11" s="132">
        <v>342182.97627646261</v>
      </c>
      <c r="L11" s="132">
        <v>368362.63734854723</v>
      </c>
      <c r="M11" s="132">
        <v>383276.3610381732</v>
      </c>
      <c r="N11" s="132">
        <v>382042.83576198731</v>
      </c>
      <c r="O11" s="132">
        <v>400722.44632995594</v>
      </c>
      <c r="P11" s="132">
        <v>407928.76792988641</v>
      </c>
      <c r="Q11" s="132">
        <v>423589.74120327231</v>
      </c>
      <c r="R11" s="132">
        <v>438759.63228833582</v>
      </c>
      <c r="S11" s="132">
        <v>432096.73333521723</v>
      </c>
      <c r="T11" s="132">
        <v>442831.79822736938</v>
      </c>
      <c r="U11" s="132">
        <v>409174.51814283541</v>
      </c>
      <c r="V11" s="132">
        <v>369811.12679554697</v>
      </c>
      <c r="W11" s="132">
        <v>354652.27925711771</v>
      </c>
      <c r="X11" s="132">
        <v>354632.15328820352</v>
      </c>
      <c r="Y11" s="132">
        <v>347509.26635018096</v>
      </c>
      <c r="Z11" s="132">
        <v>320452.33249420428</v>
      </c>
      <c r="AA11" s="132">
        <v>321937.43435458455</v>
      </c>
      <c r="AB11" s="132">
        <v>333623.40767983772</v>
      </c>
      <c r="AC11" s="132">
        <v>321649.6957191102</v>
      </c>
      <c r="AD11" s="132">
        <v>334703.52101499756</v>
      </c>
      <c r="AE11" s="132">
        <v>328905.09403329861</v>
      </c>
      <c r="AF11" s="132">
        <v>309814.16654012504</v>
      </c>
      <c r="AG11" s="132">
        <v>272244.36212108849</v>
      </c>
      <c r="AH11" s="132">
        <v>288847.815511327</v>
      </c>
    </row>
    <row r="12" spans="1:42">
      <c r="B12" s="143" t="s">
        <v>307</v>
      </c>
      <c r="C12" s="493">
        <v>7.4023693313376606</v>
      </c>
      <c r="D12" s="493">
        <v>7.5819933348847197</v>
      </c>
      <c r="E12" s="493">
        <v>7.7847768952070577</v>
      </c>
      <c r="F12" s="493">
        <v>7.4879055657838487</v>
      </c>
      <c r="G12" s="493">
        <v>7.8607468763756909</v>
      </c>
      <c r="H12" s="493">
        <v>8.2320671348789407</v>
      </c>
      <c r="I12" s="493">
        <v>7.9855714703014797</v>
      </c>
      <c r="J12" s="493">
        <v>8.3035779189049723</v>
      </c>
      <c r="K12" s="493">
        <v>8.5070394101236317</v>
      </c>
      <c r="L12" s="493">
        <v>9.1208502105831961</v>
      </c>
      <c r="M12" s="493">
        <v>9.4477826349983136</v>
      </c>
      <c r="N12" s="493">
        <v>9.3522394770948054</v>
      </c>
      <c r="O12" s="493">
        <v>9.6719135285705633</v>
      </c>
      <c r="P12" s="493">
        <v>9.6693894131773988</v>
      </c>
      <c r="Q12" s="493">
        <v>9.8688499471720039</v>
      </c>
      <c r="R12" s="493">
        <v>10.05104057858672</v>
      </c>
      <c r="S12" s="493">
        <v>9.7324960846220741</v>
      </c>
      <c r="T12" s="493">
        <v>9.7913575325536364</v>
      </c>
      <c r="U12" s="493">
        <v>8.903981684309894</v>
      </c>
      <c r="V12" s="493">
        <v>7.9764371917942176</v>
      </c>
      <c r="W12" s="493">
        <v>7.6143389126398366</v>
      </c>
      <c r="X12" s="493">
        <v>7.5868996880561586</v>
      </c>
      <c r="Y12" s="493">
        <v>7.4296893018893249</v>
      </c>
      <c r="Z12" s="493">
        <v>6.8737027708618532</v>
      </c>
      <c r="AA12" s="493">
        <v>6.926233335128722</v>
      </c>
      <c r="AB12" s="493">
        <v>7.1832191723685792</v>
      </c>
      <c r="AC12" s="493">
        <v>6.9195694584330907</v>
      </c>
      <c r="AD12" s="493">
        <v>7.1835216814517358</v>
      </c>
      <c r="AE12" s="493">
        <v>7.0282239193209701</v>
      </c>
      <c r="AF12" s="493">
        <v>6.5729338692764552</v>
      </c>
      <c r="AG12" s="493">
        <v>5.747716612830299</v>
      </c>
      <c r="AH12" s="493">
        <v>6.0918115923786367</v>
      </c>
    </row>
    <row r="13" spans="1:42">
      <c r="B13" s="143" t="s">
        <v>308</v>
      </c>
      <c r="C13" s="493">
        <v>432.94520491409952</v>
      </c>
      <c r="D13" s="493">
        <v>433.55404569797651</v>
      </c>
      <c r="E13" s="493">
        <v>443.21223621083391</v>
      </c>
      <c r="F13" s="493">
        <v>432.99212975962081</v>
      </c>
      <c r="G13" s="493">
        <v>446.09071628148337</v>
      </c>
      <c r="H13" s="493">
        <v>456.63834273709523</v>
      </c>
      <c r="I13" s="493">
        <v>433.28608515703422</v>
      </c>
      <c r="J13" s="493">
        <v>436.27970984966805</v>
      </c>
      <c r="K13" s="493">
        <v>429.93590379166875</v>
      </c>
      <c r="L13" s="493">
        <v>442.93893742618104</v>
      </c>
      <c r="M13" s="493">
        <v>437.90000804123713</v>
      </c>
      <c r="N13" s="493">
        <v>419.973128868912</v>
      </c>
      <c r="O13" s="493">
        <v>428.79707737706445</v>
      </c>
      <c r="P13" s="493">
        <v>423.86877716391251</v>
      </c>
      <c r="Q13" s="493">
        <v>426.81346329151307</v>
      </c>
      <c r="R13" s="493">
        <v>426.52186688370841</v>
      </c>
      <c r="S13" s="493">
        <v>403.49084629620171</v>
      </c>
      <c r="T13" s="493">
        <v>399.12771280313848</v>
      </c>
      <c r="U13" s="493">
        <v>365.54947790068928</v>
      </c>
      <c r="V13" s="493">
        <v>343.30171190402967</v>
      </c>
      <c r="W13" s="493">
        <v>328.69399935227142</v>
      </c>
      <c r="X13" s="493">
        <v>331.37400593373263</v>
      </c>
      <c r="Y13" s="493">
        <v>334.61939272309468</v>
      </c>
      <c r="Z13" s="493">
        <v>312.95792896917936</v>
      </c>
      <c r="AA13" s="493">
        <v>310.08027472921418</v>
      </c>
      <c r="AB13" s="493">
        <v>309.45727051108599</v>
      </c>
      <c r="AC13" s="493">
        <v>289.55485633340311</v>
      </c>
      <c r="AD13" s="493">
        <v>292.59909626120293</v>
      </c>
      <c r="AE13" s="493">
        <v>281.10825708169756</v>
      </c>
      <c r="AF13" s="493">
        <v>259.64046429782115</v>
      </c>
      <c r="AG13" s="493">
        <v>257.29476442377398</v>
      </c>
      <c r="AH13" s="493">
        <v>258.70690843696974</v>
      </c>
      <c r="AP13" s="130"/>
    </row>
    <row r="14" spans="1:42">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row>
    <row r="15" spans="1:42">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row>
    <row r="16" spans="1:42">
      <c r="B16" s="128" t="s">
        <v>11</v>
      </c>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row>
    <row r="17" spans="2:34">
      <c r="B17" s="128" t="s">
        <v>1954</v>
      </c>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row>
    <row r="18" spans="2:34">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row>
    <row r="19" spans="2:34">
      <c r="D19" s="131"/>
      <c r="E19" s="131"/>
    </row>
    <row r="20" spans="2:34">
      <c r="D20" s="131"/>
      <c r="E20" s="131"/>
    </row>
    <row r="21" spans="2:34">
      <c r="D21" s="131"/>
      <c r="E21" s="131"/>
    </row>
    <row r="22" spans="2:34">
      <c r="D22" s="131"/>
      <c r="E22" s="131"/>
    </row>
    <row r="23" spans="2:34">
      <c r="D23" s="131"/>
      <c r="E23" s="131"/>
    </row>
    <row r="24" spans="2:34">
      <c r="D24" s="131"/>
      <c r="E24" s="131"/>
    </row>
    <row r="25" spans="2:34">
      <c r="D25" s="131"/>
      <c r="E25" s="131"/>
    </row>
    <row r="26" spans="2:34">
      <c r="D26" s="131"/>
      <c r="E26" s="131"/>
    </row>
    <row r="27" spans="2:34">
      <c r="D27" s="131"/>
      <c r="E27" s="131"/>
    </row>
    <row r="28" spans="2:34">
      <c r="D28" s="131"/>
      <c r="E28" s="131"/>
      <c r="AG28" s="130"/>
    </row>
  </sheetData>
  <hyperlinks>
    <hyperlink ref="A1" location="Indice!A1" display="Regresar &lt;-"/>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AI530"/>
  <sheetViews>
    <sheetView zoomScale="70" zoomScaleNormal="70" workbookViewId="0"/>
  </sheetViews>
  <sheetFormatPr baseColWidth="10" defaultRowHeight="15"/>
  <cols>
    <col min="1" max="1" width="11.42578125" style="60"/>
    <col min="2" max="2" width="16.5703125" style="60" customWidth="1"/>
    <col min="3" max="3" width="32" style="60" customWidth="1"/>
    <col min="4" max="4" width="18" style="60" customWidth="1"/>
    <col min="5" max="5" width="12.5703125" style="60" customWidth="1"/>
    <col min="6" max="6" width="13.28515625" style="60" customWidth="1"/>
    <col min="7" max="7" width="12.42578125" style="60" customWidth="1"/>
    <col min="8" max="8" width="12.85546875" style="60" customWidth="1"/>
    <col min="9" max="10" width="12.42578125" style="60" customWidth="1"/>
    <col min="11" max="11" width="12.7109375" style="60" customWidth="1"/>
    <col min="12" max="12" width="12" style="60" customWidth="1"/>
    <col min="13" max="13" width="12.42578125" style="60" customWidth="1"/>
    <col min="14" max="14" width="12.5703125" style="60" customWidth="1"/>
    <col min="15" max="15" width="12.28515625" style="60" customWidth="1"/>
    <col min="16" max="16" width="14.7109375" style="60" customWidth="1"/>
    <col min="17" max="17" width="12.7109375" style="60" customWidth="1"/>
    <col min="18" max="18" width="12.28515625" style="60" customWidth="1"/>
    <col min="19" max="20" width="12.7109375" style="60" customWidth="1"/>
    <col min="21" max="21" width="12.28515625" style="60" customWidth="1"/>
    <col min="22" max="22" width="12.42578125" style="60" customWidth="1"/>
    <col min="23" max="23" width="13" style="60" customWidth="1"/>
    <col min="24" max="24" width="13.42578125" style="60" customWidth="1"/>
    <col min="25" max="25" width="13" style="60" customWidth="1"/>
    <col min="26" max="26" width="14" style="60" customWidth="1"/>
    <col min="27" max="27" width="14.140625" style="60" customWidth="1"/>
    <col min="28" max="28" width="13.28515625" style="60" customWidth="1"/>
    <col min="29" max="29" width="13" style="60" customWidth="1"/>
    <col min="30" max="30" width="13.28515625" style="60" customWidth="1"/>
    <col min="31" max="31" width="12.28515625" style="60" customWidth="1"/>
    <col min="32" max="32" width="12.42578125" style="60" customWidth="1"/>
    <col min="33" max="33" width="14.7109375" style="60" customWidth="1"/>
    <col min="34" max="34" width="18.42578125" style="60" customWidth="1"/>
    <col min="35" max="35" width="14.42578125" style="60" customWidth="1"/>
    <col min="36" max="36" width="22.5703125" style="60" customWidth="1"/>
    <col min="37" max="37" width="16" style="60" customWidth="1"/>
    <col min="38" max="38" width="17.7109375" style="60" customWidth="1"/>
    <col min="39" max="39" width="18.7109375" style="60" customWidth="1"/>
    <col min="40" max="40" width="20.28515625" style="60" customWidth="1"/>
    <col min="41" max="41" width="16.5703125" style="60" customWidth="1"/>
    <col min="42" max="42" width="21.28515625" style="60" customWidth="1"/>
    <col min="43" max="43" width="18.28515625" style="60" customWidth="1"/>
    <col min="44" max="44" width="21.5703125" style="60" customWidth="1"/>
    <col min="45" max="16384" width="11.42578125" style="60"/>
  </cols>
  <sheetData>
    <row r="1" spans="1:35">
      <c r="A1" s="1" t="s">
        <v>246</v>
      </c>
    </row>
    <row r="2" spans="1:35" ht="21">
      <c r="B2" s="2" t="s">
        <v>0</v>
      </c>
    </row>
    <row r="3" spans="1:35" ht="21">
      <c r="B3" s="14" t="s">
        <v>309</v>
      </c>
    </row>
    <row r="4" spans="1:35" ht="21">
      <c r="B4" s="14"/>
    </row>
    <row r="5" spans="1:35" ht="15.75">
      <c r="B5" s="19" t="s">
        <v>628</v>
      </c>
    </row>
    <row r="8" spans="1:35" ht="18.75">
      <c r="B8" s="512" t="s">
        <v>311</v>
      </c>
      <c r="C8" s="512"/>
      <c r="D8" s="512"/>
      <c r="E8" s="512"/>
      <c r="F8" s="512"/>
      <c r="G8" s="512"/>
      <c r="H8" s="512"/>
      <c r="I8" s="512"/>
      <c r="J8" s="512"/>
      <c r="K8" s="512"/>
      <c r="L8" s="512"/>
      <c r="M8" s="512"/>
      <c r="N8" s="512"/>
      <c r="O8" s="512"/>
      <c r="P8" s="512"/>
      <c r="Q8" s="512"/>
      <c r="R8" s="512"/>
      <c r="S8" s="512"/>
      <c r="T8" s="512"/>
      <c r="U8" s="512"/>
      <c r="V8" s="512"/>
      <c r="W8" s="512"/>
      <c r="X8" s="512"/>
      <c r="Y8" s="512"/>
      <c r="Z8" s="512"/>
      <c r="AA8" s="512"/>
      <c r="AB8" s="512"/>
      <c r="AC8" s="512"/>
      <c r="AD8" s="512"/>
      <c r="AE8" s="512"/>
      <c r="AF8" s="512"/>
      <c r="AG8" s="512"/>
      <c r="AH8" s="512"/>
      <c r="AI8" s="512"/>
    </row>
    <row r="10" spans="1:35">
      <c r="B10" s="133" t="s">
        <v>312</v>
      </c>
      <c r="C10" s="133" t="s">
        <v>313</v>
      </c>
      <c r="D10" s="134" t="s">
        <v>314</v>
      </c>
      <c r="E10" s="134" t="s">
        <v>315</v>
      </c>
      <c r="F10" s="134" t="s">
        <v>316</v>
      </c>
      <c r="G10" s="134" t="s">
        <v>317</v>
      </c>
      <c r="H10" s="134" t="s">
        <v>318</v>
      </c>
      <c r="I10" s="134" t="s">
        <v>319</v>
      </c>
      <c r="J10" s="134" t="s">
        <v>320</v>
      </c>
      <c r="K10" s="134" t="s">
        <v>321</v>
      </c>
      <c r="L10" s="134" t="s">
        <v>322</v>
      </c>
      <c r="M10" s="134" t="s">
        <v>323</v>
      </c>
      <c r="N10" s="134" t="s">
        <v>324</v>
      </c>
      <c r="O10" s="134" t="s">
        <v>325</v>
      </c>
      <c r="P10" s="134" t="s">
        <v>326</v>
      </c>
      <c r="Q10" s="134" t="s">
        <v>327</v>
      </c>
      <c r="R10" s="134" t="s">
        <v>328</v>
      </c>
      <c r="S10" s="134" t="s">
        <v>329</v>
      </c>
      <c r="T10" s="134" t="s">
        <v>330</v>
      </c>
      <c r="U10" s="134" t="s">
        <v>331</v>
      </c>
      <c r="V10" s="134" t="s">
        <v>332</v>
      </c>
      <c r="W10" s="134" t="s">
        <v>333</v>
      </c>
      <c r="X10" s="134" t="s">
        <v>334</v>
      </c>
      <c r="Y10" s="134" t="s">
        <v>335</v>
      </c>
      <c r="Z10" s="134" t="s">
        <v>336</v>
      </c>
      <c r="AA10" s="134" t="s">
        <v>337</v>
      </c>
      <c r="AB10" s="134" t="s">
        <v>338</v>
      </c>
      <c r="AC10" s="134" t="s">
        <v>339</v>
      </c>
      <c r="AD10" s="134" t="s">
        <v>340</v>
      </c>
      <c r="AE10" s="134" t="s">
        <v>341</v>
      </c>
      <c r="AF10" s="134" t="s">
        <v>342</v>
      </c>
      <c r="AG10" s="134" t="s">
        <v>343</v>
      </c>
      <c r="AH10" s="134" t="s">
        <v>344</v>
      </c>
      <c r="AI10" s="134" t="s">
        <v>345</v>
      </c>
    </row>
    <row r="11" spans="1:35">
      <c r="B11" s="135" t="s">
        <v>346</v>
      </c>
      <c r="C11" s="135" t="s">
        <v>8</v>
      </c>
      <c r="D11" s="136">
        <v>19.330095111278201</v>
      </c>
      <c r="E11" s="136">
        <v>19.504600741151499</v>
      </c>
      <c r="F11" s="136">
        <v>21.842930186101398</v>
      </c>
      <c r="G11" s="136">
        <v>19.921716520715702</v>
      </c>
      <c r="H11" s="136">
        <v>20.267502217108198</v>
      </c>
      <c r="I11" s="136">
        <v>22.077955543424501</v>
      </c>
      <c r="J11" s="136">
        <v>18.279740053265598</v>
      </c>
      <c r="K11" s="136">
        <v>22.088089066268999</v>
      </c>
      <c r="L11" s="136">
        <v>21.446441102448102</v>
      </c>
      <c r="M11" s="136">
        <v>25.9235188889966</v>
      </c>
      <c r="N11" s="136">
        <v>27.720129094229701</v>
      </c>
      <c r="O11" s="136">
        <v>26.468044823597399</v>
      </c>
      <c r="P11" s="136">
        <v>31.732163259134602</v>
      </c>
      <c r="Q11" s="136">
        <v>32.2337706725571</v>
      </c>
      <c r="R11" s="136">
        <v>36.361071023975001</v>
      </c>
      <c r="S11" s="136">
        <v>42.167763168998398</v>
      </c>
      <c r="T11" s="136">
        <v>41.629429012658598</v>
      </c>
      <c r="U11" s="136">
        <v>42.816405643099301</v>
      </c>
      <c r="V11" s="136">
        <v>39.457060267220001</v>
      </c>
      <c r="W11" s="136">
        <v>33.146832880405803</v>
      </c>
      <c r="X11" s="136">
        <v>27.517308654284001</v>
      </c>
      <c r="Y11" s="136">
        <v>31.0784157232384</v>
      </c>
      <c r="Z11" s="136">
        <v>35.331609802545401</v>
      </c>
      <c r="AA11" s="136">
        <v>46.384303118773801</v>
      </c>
      <c r="AB11" s="136">
        <v>47.371378754050802</v>
      </c>
      <c r="AC11" s="136">
        <v>69.075839850684204</v>
      </c>
      <c r="AD11" s="136">
        <v>53.548626028906902</v>
      </c>
      <c r="AE11" s="136">
        <v>60.538400762728998</v>
      </c>
      <c r="AF11" s="136">
        <v>57.960776753873901</v>
      </c>
      <c r="AG11" s="136">
        <v>47.064525284149099</v>
      </c>
      <c r="AH11" s="136">
        <v>31.956114167602301</v>
      </c>
      <c r="AI11" s="136">
        <v>41.9947789950048</v>
      </c>
    </row>
    <row r="12" spans="1:35">
      <c r="B12" s="135" t="s">
        <v>346</v>
      </c>
      <c r="C12" s="135" t="s">
        <v>347</v>
      </c>
      <c r="D12" s="136">
        <v>65587.069133561396</v>
      </c>
      <c r="E12" s="136">
        <v>66295.873955219897</v>
      </c>
      <c r="F12" s="136">
        <v>73960.924496016494</v>
      </c>
      <c r="G12" s="136">
        <v>68140.020473058496</v>
      </c>
      <c r="H12" s="136">
        <v>66910.849755893796</v>
      </c>
      <c r="I12" s="136">
        <v>72748.250110387395</v>
      </c>
      <c r="J12" s="136">
        <v>59542.061570691199</v>
      </c>
      <c r="K12" s="136">
        <v>71631.236738557403</v>
      </c>
      <c r="L12" s="136">
        <v>71341.277737342098</v>
      </c>
      <c r="M12" s="136">
        <v>86502.5974531424</v>
      </c>
      <c r="N12" s="136">
        <v>91181.619621722304</v>
      </c>
      <c r="O12" s="136">
        <v>85706.446007741906</v>
      </c>
      <c r="P12" s="136">
        <v>100052.987857058</v>
      </c>
      <c r="Q12" s="136">
        <v>92907.134392915395</v>
      </c>
      <c r="R12" s="136">
        <v>102048.53546912799</v>
      </c>
      <c r="S12" s="136">
        <v>112043.52254814</v>
      </c>
      <c r="T12" s="136">
        <v>103308.385217463</v>
      </c>
      <c r="U12" s="136">
        <v>109402.87981062999</v>
      </c>
      <c r="V12" s="136">
        <v>92279.811757610994</v>
      </c>
      <c r="W12" s="136">
        <v>76668.971199702995</v>
      </c>
      <c r="X12" s="136">
        <v>59870.275718924997</v>
      </c>
      <c r="Y12" s="136">
        <v>73832.306440774395</v>
      </c>
      <c r="Z12" s="136">
        <v>78678.792036962099</v>
      </c>
      <c r="AA12" s="136">
        <v>58756.126576916598</v>
      </c>
      <c r="AB12" s="136">
        <v>62844.015718166302</v>
      </c>
      <c r="AC12" s="136">
        <v>73500.951239559305</v>
      </c>
      <c r="AD12" s="136">
        <v>58188.804439918298</v>
      </c>
      <c r="AE12" s="136">
        <v>68222.867278130507</v>
      </c>
      <c r="AF12" s="136">
        <v>58965.942252142399</v>
      </c>
      <c r="AG12" s="136">
        <v>43506.653335349503</v>
      </c>
      <c r="AH12" s="136">
        <v>30318.061668816899</v>
      </c>
      <c r="AI12" s="136">
        <v>30796.872136693299</v>
      </c>
    </row>
    <row r="13" spans="1:35">
      <c r="B13" s="135" t="s">
        <v>346</v>
      </c>
      <c r="C13" s="135" t="s">
        <v>348</v>
      </c>
      <c r="D13" s="136">
        <v>243.50698632333899</v>
      </c>
      <c r="E13" s="136">
        <v>255.29206393899699</v>
      </c>
      <c r="F13" s="136">
        <v>296.75250636555</v>
      </c>
      <c r="G13" s="136">
        <v>302.53583669481702</v>
      </c>
      <c r="H13" s="136">
        <v>332.555583265287</v>
      </c>
      <c r="I13" s="136">
        <v>389.06013212508299</v>
      </c>
      <c r="J13" s="136">
        <v>339.56695355372199</v>
      </c>
      <c r="K13" s="136">
        <v>403.774441805636</v>
      </c>
      <c r="L13" s="136">
        <v>383.64861889965101</v>
      </c>
      <c r="M13" s="136">
        <v>444.65720182746901</v>
      </c>
      <c r="N13" s="136">
        <v>445.49129585041402</v>
      </c>
      <c r="O13" s="136">
        <v>438.39828621340303</v>
      </c>
      <c r="P13" s="136">
        <v>505.04739846447399</v>
      </c>
      <c r="Q13" s="136">
        <v>516.22134482350702</v>
      </c>
      <c r="R13" s="136">
        <v>579.936868174849</v>
      </c>
      <c r="S13" s="136">
        <v>682.49419244676403</v>
      </c>
      <c r="T13" s="136">
        <v>689.52581775510396</v>
      </c>
      <c r="U13" s="136">
        <v>743.92009441259802</v>
      </c>
      <c r="V13" s="136">
        <v>761.41687912468797</v>
      </c>
      <c r="W13" s="136">
        <v>669.85145361314198</v>
      </c>
      <c r="X13" s="136">
        <v>541.162335693768</v>
      </c>
      <c r="Y13" s="136">
        <v>565.54034798377802</v>
      </c>
      <c r="Z13" s="136">
        <v>526.50126109369899</v>
      </c>
      <c r="AA13" s="136">
        <v>449.55670908526901</v>
      </c>
      <c r="AB13" s="136">
        <v>450.42414093809703</v>
      </c>
      <c r="AC13" s="136">
        <v>508.25498414700598</v>
      </c>
      <c r="AD13" s="136">
        <v>419.18817853213301</v>
      </c>
      <c r="AE13" s="136">
        <v>538.34183293739795</v>
      </c>
      <c r="AF13" s="136">
        <v>473.041741039817</v>
      </c>
      <c r="AG13" s="136">
        <v>430.78118445183298</v>
      </c>
      <c r="AH13" s="136">
        <v>362.27424045187303</v>
      </c>
      <c r="AI13" s="136">
        <v>377.89084259372902</v>
      </c>
    </row>
    <row r="14" spans="1:35">
      <c r="B14" s="135" t="s">
        <v>349</v>
      </c>
      <c r="C14" s="135" t="s">
        <v>8</v>
      </c>
      <c r="D14" s="136">
        <v>3.17016E-3</v>
      </c>
      <c r="E14" s="136">
        <v>3.17016E-3</v>
      </c>
      <c r="F14" s="136">
        <v>3.17016E-3</v>
      </c>
      <c r="G14" s="136">
        <v>3.17016E-3</v>
      </c>
      <c r="H14" s="136">
        <v>3.17016E-3</v>
      </c>
      <c r="I14" s="136">
        <v>3.17016E-3</v>
      </c>
      <c r="J14" s="136">
        <v>2.1948723999999999E-2</v>
      </c>
      <c r="K14" s="136">
        <v>2.1948723999999999E-2</v>
      </c>
      <c r="L14" s="136">
        <v>3.4812931999999998E-2</v>
      </c>
      <c r="M14" s="136">
        <v>3.4812931999999998E-2</v>
      </c>
      <c r="N14" s="136">
        <v>3.4812931999999998E-2</v>
      </c>
      <c r="O14" s="136">
        <v>3.4998040000000001E-2</v>
      </c>
      <c r="P14" s="136">
        <v>3.4998040000000001E-2</v>
      </c>
      <c r="Q14" s="136">
        <v>3.6088891999999997E-2</v>
      </c>
      <c r="R14" s="136">
        <v>3.6088891999999997E-2</v>
      </c>
      <c r="S14" s="136">
        <v>3.6088891999999997E-2</v>
      </c>
      <c r="T14" s="136">
        <v>3.6088891999999997E-2</v>
      </c>
      <c r="U14" s="136">
        <v>3.6625036E-2</v>
      </c>
      <c r="V14" s="136">
        <v>3.6926175999999998E-2</v>
      </c>
      <c r="W14" s="136">
        <v>3.6926175999999998E-2</v>
      </c>
      <c r="X14" s="136">
        <v>6.4798664000000006E-2</v>
      </c>
      <c r="Y14" s="136">
        <v>7.0796263999999998E-2</v>
      </c>
      <c r="Z14" s="136">
        <v>9.8447103999999994E-2</v>
      </c>
      <c r="AA14" s="136">
        <v>0.12108712000000001</v>
      </c>
      <c r="AB14" s="136">
        <v>0.13411036800000001</v>
      </c>
      <c r="AC14" s="136">
        <v>0.145453952</v>
      </c>
      <c r="AD14" s="136">
        <v>0.15833554799999999</v>
      </c>
      <c r="AE14" s="136">
        <v>0.27195977199999999</v>
      </c>
      <c r="AF14" s="136">
        <v>0.47578182400000002</v>
      </c>
      <c r="AG14" s="136">
        <v>0.35718152399999997</v>
      </c>
      <c r="AH14" s="136">
        <v>0.26754924000000002</v>
      </c>
      <c r="AI14" s="136">
        <v>0.26754924000000002</v>
      </c>
    </row>
    <row r="15" spans="1:35">
      <c r="B15" s="135" t="s">
        <v>349</v>
      </c>
      <c r="C15" s="135" t="s">
        <v>347</v>
      </c>
      <c r="D15" s="136">
        <v>6.2321520000000001</v>
      </c>
      <c r="E15" s="136">
        <v>6.2321520000000001</v>
      </c>
      <c r="F15" s="136">
        <v>6.394056</v>
      </c>
      <c r="G15" s="136">
        <v>6.3710500000000003</v>
      </c>
      <c r="H15" s="136">
        <v>6.3568629999999997</v>
      </c>
      <c r="I15" s="136">
        <v>6.3509869999999999</v>
      </c>
      <c r="J15" s="136">
        <v>10.779427</v>
      </c>
      <c r="K15" s="136">
        <v>10.765976999999999</v>
      </c>
      <c r="L15" s="136">
        <v>10.808581</v>
      </c>
      <c r="M15" s="136">
        <v>10.807912999999999</v>
      </c>
      <c r="N15" s="136">
        <v>10.81705</v>
      </c>
      <c r="O15" s="136">
        <v>10.82099</v>
      </c>
      <c r="P15" s="136">
        <v>10.766349999999999</v>
      </c>
      <c r="Q15" s="136">
        <v>13.024050000000001</v>
      </c>
      <c r="R15" s="136">
        <v>12.992229999999999</v>
      </c>
      <c r="S15" s="136">
        <v>12.959633</v>
      </c>
      <c r="T15" s="136">
        <v>12.975688</v>
      </c>
      <c r="U15" s="136">
        <v>14.592079999999999</v>
      </c>
      <c r="V15" s="136">
        <v>15.209341</v>
      </c>
      <c r="W15" s="136">
        <v>15.176655999999999</v>
      </c>
      <c r="X15" s="136">
        <v>20.393170999999999</v>
      </c>
      <c r="Y15" s="136">
        <v>21.032242</v>
      </c>
      <c r="Z15" s="136">
        <v>21.538786999999999</v>
      </c>
      <c r="AA15" s="136">
        <v>25.232486000000002</v>
      </c>
      <c r="AB15" s="136">
        <v>26.845051999999999</v>
      </c>
      <c r="AC15" s="136">
        <v>29.844888000000001</v>
      </c>
      <c r="AD15" s="136">
        <v>33.620607999999997</v>
      </c>
      <c r="AE15" s="136">
        <v>35.121963000000001</v>
      </c>
      <c r="AF15" s="136">
        <v>42.099798999999997</v>
      </c>
      <c r="AG15" s="136">
        <v>58.044898000000003</v>
      </c>
      <c r="AH15" s="136">
        <v>52.094265</v>
      </c>
      <c r="AI15" s="136">
        <v>52.222372999999997</v>
      </c>
    </row>
    <row r="16" spans="1:35">
      <c r="B16" s="135" t="s">
        <v>349</v>
      </c>
      <c r="C16" s="135" t="s">
        <v>348</v>
      </c>
      <c r="D16" s="136">
        <v>3.00033E-2</v>
      </c>
      <c r="E16" s="136">
        <v>3.00033E-2</v>
      </c>
      <c r="F16" s="136">
        <v>3.00033E-2</v>
      </c>
      <c r="G16" s="136">
        <v>3.00033E-2</v>
      </c>
      <c r="H16" s="136">
        <v>3.00033E-2</v>
      </c>
      <c r="I16" s="136">
        <v>3.00033E-2</v>
      </c>
      <c r="J16" s="136">
        <v>0.140374475</v>
      </c>
      <c r="K16" s="136">
        <v>0.140374475</v>
      </c>
      <c r="L16" s="136">
        <v>0.21785199499999999</v>
      </c>
      <c r="M16" s="136">
        <v>0.21785199499999999</v>
      </c>
      <c r="N16" s="136">
        <v>0.21785199499999999</v>
      </c>
      <c r="O16" s="136">
        <v>0.21896711499999999</v>
      </c>
      <c r="P16" s="136">
        <v>0.21896711499999999</v>
      </c>
      <c r="Q16" s="136">
        <v>0.22929125</v>
      </c>
      <c r="R16" s="136">
        <v>0.22929125</v>
      </c>
      <c r="S16" s="136">
        <v>0.22929125</v>
      </c>
      <c r="T16" s="136">
        <v>0.22929125</v>
      </c>
      <c r="U16" s="136">
        <v>0.23154640000000001</v>
      </c>
      <c r="V16" s="136">
        <v>0.23439647499999999</v>
      </c>
      <c r="W16" s="136">
        <v>0.23439647499999999</v>
      </c>
      <c r="X16" s="136">
        <v>0.41112153000000001</v>
      </c>
      <c r="Y16" s="136">
        <v>0.44834740499999998</v>
      </c>
      <c r="Z16" s="136">
        <v>0.61586742000000005</v>
      </c>
      <c r="AA16" s="136">
        <v>0.75835500499999997</v>
      </c>
      <c r="AB16" s="136">
        <v>0.83949959500000004</v>
      </c>
      <c r="AC16" s="136">
        <v>0.91499597499999996</v>
      </c>
      <c r="AD16" s="136">
        <v>0.998983485</v>
      </c>
      <c r="AE16" s="136">
        <v>1.6860367949999999</v>
      </c>
      <c r="AF16" s="136">
        <v>2.9258029900000002</v>
      </c>
      <c r="AG16" s="136">
        <v>2.2490242600000001</v>
      </c>
      <c r="AH16" s="136">
        <v>1.69947998</v>
      </c>
      <c r="AI16" s="136">
        <v>1.69947998</v>
      </c>
    </row>
    <row r="17" spans="2:35">
      <c r="B17" s="135" t="s">
        <v>350</v>
      </c>
      <c r="C17" s="135" t="s">
        <v>8</v>
      </c>
      <c r="D17" s="136">
        <v>8.6327985224666204</v>
      </c>
      <c r="E17" s="136">
        <v>8.7614646367777294</v>
      </c>
      <c r="F17" s="136">
        <v>8.9585047701164697</v>
      </c>
      <c r="G17" s="136">
        <v>8.8592200231873992</v>
      </c>
      <c r="H17" s="136">
        <v>9.6939759660352394</v>
      </c>
      <c r="I17" s="136">
        <v>9.7069090048976303</v>
      </c>
      <c r="J17" s="136">
        <v>9.9961300103090007</v>
      </c>
      <c r="K17" s="136">
        <v>10.0297790130137</v>
      </c>
      <c r="L17" s="136">
        <v>9.9753529362800801</v>
      </c>
      <c r="M17" s="136">
        <v>10.1221463334982</v>
      </c>
      <c r="N17" s="136">
        <v>10.0858673204228</v>
      </c>
      <c r="O17" s="136">
        <v>10.1542354438918</v>
      </c>
      <c r="P17" s="136">
        <v>9.8023356889674105</v>
      </c>
      <c r="Q17" s="136">
        <v>9.5732769010889402</v>
      </c>
      <c r="R17" s="136">
        <v>9.8602205122288193</v>
      </c>
      <c r="S17" s="136">
        <v>9.3312588519411008</v>
      </c>
      <c r="T17" s="136">
        <v>9.39235892411671</v>
      </c>
      <c r="U17" s="136">
        <v>9.3013434933860708</v>
      </c>
      <c r="V17" s="136">
        <v>9.0259004970176306</v>
      </c>
      <c r="W17" s="136">
        <v>8.0760334236168596</v>
      </c>
      <c r="X17" s="136">
        <v>7.46580741403457</v>
      </c>
      <c r="Y17" s="136">
        <v>7.0481760603770596</v>
      </c>
      <c r="Z17" s="136">
        <v>6.6391111617235401</v>
      </c>
      <c r="AA17" s="136">
        <v>6.1617750509248701</v>
      </c>
      <c r="AB17" s="136">
        <v>5.7304099221698497</v>
      </c>
      <c r="AC17" s="136">
        <v>5.6337886277490199</v>
      </c>
      <c r="AD17" s="136">
        <v>5.4833440230543999</v>
      </c>
      <c r="AE17" s="136">
        <v>5.3425866987016999</v>
      </c>
      <c r="AF17" s="136">
        <v>5.3933978454739302</v>
      </c>
      <c r="AG17" s="136">
        <v>5.1859834312358499</v>
      </c>
      <c r="AH17" s="136">
        <v>4.61450937441957</v>
      </c>
      <c r="AI17" s="136">
        <v>4.6793939944153804</v>
      </c>
    </row>
    <row r="18" spans="2:35">
      <c r="B18" s="135" t="s">
        <v>350</v>
      </c>
      <c r="C18" s="135" t="s">
        <v>347</v>
      </c>
      <c r="D18" s="136">
        <v>10858.1194179502</v>
      </c>
      <c r="E18" s="136">
        <v>10425.5929295481</v>
      </c>
      <c r="F18" s="136">
        <v>10372.692580033099</v>
      </c>
      <c r="G18" s="136">
        <v>10246.755646932001</v>
      </c>
      <c r="H18" s="136">
        <v>11317.154252927199</v>
      </c>
      <c r="I18" s="136">
        <v>11406.966810636901</v>
      </c>
      <c r="J18" s="136">
        <v>11759.469562385801</v>
      </c>
      <c r="K18" s="136">
        <v>12026.263590709401</v>
      </c>
      <c r="L18" s="136">
        <v>12004.9688123288</v>
      </c>
      <c r="M18" s="136">
        <v>12094.6739291044</v>
      </c>
      <c r="N18" s="136">
        <v>12170.2757631159</v>
      </c>
      <c r="O18" s="136">
        <v>11961.236356182901</v>
      </c>
      <c r="P18" s="136">
        <v>11733.550973826499</v>
      </c>
      <c r="Q18" s="136">
        <v>11655.103940139599</v>
      </c>
      <c r="R18" s="136">
        <v>12171.340674511701</v>
      </c>
      <c r="S18" s="136">
        <v>11854.257229814901</v>
      </c>
      <c r="T18" s="136">
        <v>12025.1667821226</v>
      </c>
      <c r="U18" s="136">
        <v>11828.7744816414</v>
      </c>
      <c r="V18" s="136">
        <v>11658.5879607275</v>
      </c>
      <c r="W18" s="136">
        <v>10816.0362200774</v>
      </c>
      <c r="X18" s="136">
        <v>10348.3309466803</v>
      </c>
      <c r="Y18" s="136">
        <v>10682.1439741335</v>
      </c>
      <c r="Z18" s="136">
        <v>11115.072752186499</v>
      </c>
      <c r="AA18" s="136">
        <v>10850.403719870999</v>
      </c>
      <c r="AB18" s="136">
        <v>10408.0843231996</v>
      </c>
      <c r="AC18" s="136">
        <v>10441.0828381915</v>
      </c>
      <c r="AD18" s="136">
        <v>10268.9676272285</v>
      </c>
      <c r="AE18" s="136">
        <v>10210.169859425499</v>
      </c>
      <c r="AF18" s="136">
        <v>10308.6764589743</v>
      </c>
      <c r="AG18" s="136">
        <v>10218.712540478</v>
      </c>
      <c r="AH18" s="136">
        <v>9236.0778200613204</v>
      </c>
      <c r="AI18" s="136">
        <v>9044.1758288570709</v>
      </c>
    </row>
    <row r="19" spans="2:35">
      <c r="B19" s="135" t="s">
        <v>350</v>
      </c>
      <c r="C19" s="135" t="s">
        <v>348</v>
      </c>
      <c r="D19" s="136">
        <v>11.3103792012871</v>
      </c>
      <c r="E19" s="136">
        <v>11.5129814922199</v>
      </c>
      <c r="F19" s="136">
        <v>12.027214464634501</v>
      </c>
      <c r="G19" s="136">
        <v>12.2043146786961</v>
      </c>
      <c r="H19" s="136">
        <v>13.510807208063801</v>
      </c>
      <c r="I19" s="136">
        <v>13.6657188448551</v>
      </c>
      <c r="J19" s="136">
        <v>14.091993507227</v>
      </c>
      <c r="K19" s="136">
        <v>14.0337814744755</v>
      </c>
      <c r="L19" s="136">
        <v>13.841074401737799</v>
      </c>
      <c r="M19" s="136">
        <v>14.055043351427001</v>
      </c>
      <c r="N19" s="136">
        <v>14.0113933851482</v>
      </c>
      <c r="O19" s="136">
        <v>14.599753707752599</v>
      </c>
      <c r="P19" s="136">
        <v>14.003741468368601</v>
      </c>
      <c r="Q19" s="136">
        <v>13.6068877022708</v>
      </c>
      <c r="R19" s="136">
        <v>13.721561969258399</v>
      </c>
      <c r="S19" s="136">
        <v>13.0568513093747</v>
      </c>
      <c r="T19" s="136">
        <v>13.191959054227601</v>
      </c>
      <c r="U19" s="136">
        <v>12.9074364862684</v>
      </c>
      <c r="V19" s="136">
        <v>12.486440756958199</v>
      </c>
      <c r="W19" s="136">
        <v>10.8849913458817</v>
      </c>
      <c r="X19" s="136">
        <v>9.8065015830371998</v>
      </c>
      <c r="Y19" s="136">
        <v>8.7241876129599607</v>
      </c>
      <c r="Z19" s="136">
        <v>7.6211539747720902</v>
      </c>
      <c r="AA19" s="136">
        <v>6.5587099833448601</v>
      </c>
      <c r="AB19" s="136">
        <v>5.9123988391559203</v>
      </c>
      <c r="AC19" s="136">
        <v>5.6887004934818304</v>
      </c>
      <c r="AD19" s="136">
        <v>5.4312289443925597</v>
      </c>
      <c r="AE19" s="136">
        <v>5.2980015165763001</v>
      </c>
      <c r="AF19" s="136">
        <v>5.3150686955576498</v>
      </c>
      <c r="AG19" s="136">
        <v>5.0041900259157703</v>
      </c>
      <c r="AH19" s="136">
        <v>4.4522144537824797</v>
      </c>
      <c r="AI19" s="136">
        <v>4.5459245404715602</v>
      </c>
    </row>
    <row r="20" spans="2:35">
      <c r="B20" s="135" t="s">
        <v>351</v>
      </c>
      <c r="C20" s="135" t="s">
        <v>8</v>
      </c>
      <c r="D20" s="136">
        <v>0.32621452708784798</v>
      </c>
      <c r="E20" s="136">
        <v>0.31729492059999997</v>
      </c>
      <c r="F20" s="136">
        <v>0.29453673283999998</v>
      </c>
      <c r="G20" s="136">
        <v>0.30419055632000003</v>
      </c>
      <c r="H20" s="136">
        <v>0.3095895642</v>
      </c>
      <c r="I20" s="136">
        <v>0.26507678371999999</v>
      </c>
      <c r="J20" s="136">
        <v>0.25883491199999997</v>
      </c>
      <c r="K20" s="136">
        <v>0.281139572</v>
      </c>
      <c r="L20" s="136">
        <v>0.27911587172000002</v>
      </c>
      <c r="M20" s="136">
        <v>0.24972715572000001</v>
      </c>
      <c r="N20" s="136">
        <v>0.29176434000000001</v>
      </c>
      <c r="O20" s="136">
        <v>0.28331200828000003</v>
      </c>
      <c r="P20" s="136">
        <v>0.28742030800000001</v>
      </c>
      <c r="Q20" s="136">
        <v>0.29788947999999998</v>
      </c>
      <c r="R20" s="136">
        <v>0.30998001916000001</v>
      </c>
      <c r="S20" s="136">
        <v>0.29764818440000002</v>
      </c>
      <c r="T20" s="136">
        <v>0.30853281199999999</v>
      </c>
      <c r="U20" s="136">
        <v>0.29789099143999997</v>
      </c>
      <c r="V20" s="136">
        <v>0.28680884400000001</v>
      </c>
      <c r="W20" s="136">
        <v>0.21689628884000001</v>
      </c>
      <c r="X20" s="136">
        <v>0.25132531143999998</v>
      </c>
      <c r="Y20" s="136">
        <v>0.242923289839999</v>
      </c>
      <c r="Z20" s="136">
        <v>0.23829296427999899</v>
      </c>
      <c r="AA20" s="136">
        <v>0.21746207812000001</v>
      </c>
      <c r="AB20" s="136">
        <v>0.17154038524000001</v>
      </c>
      <c r="AC20" s="136">
        <v>0.17875382364</v>
      </c>
      <c r="AD20" s="136">
        <v>0.18024781600000001</v>
      </c>
      <c r="AE20" s="136">
        <v>0.17872173676</v>
      </c>
      <c r="AF20" s="136">
        <v>0.15962029244000001</v>
      </c>
      <c r="AG20" s="136">
        <v>0.13514888258971899</v>
      </c>
      <c r="AH20" s="136">
        <v>6.8526447919999997E-2</v>
      </c>
      <c r="AI20" s="136">
        <v>9.4108149519999906E-2</v>
      </c>
    </row>
    <row r="21" spans="2:35">
      <c r="B21" s="135" t="s">
        <v>351</v>
      </c>
      <c r="C21" s="135" t="s">
        <v>347</v>
      </c>
      <c r="D21" s="136">
        <v>1392.7910079999999</v>
      </c>
      <c r="E21" s="136">
        <v>1348.7078959999999</v>
      </c>
      <c r="F21" s="136">
        <v>1250.778188</v>
      </c>
      <c r="G21" s="136">
        <v>1327.2614840000001</v>
      </c>
      <c r="H21" s="136">
        <v>1287.7350080000001</v>
      </c>
      <c r="I21" s="136">
        <v>1074.22126</v>
      </c>
      <c r="J21" s="136">
        <v>880.23963600000002</v>
      </c>
      <c r="K21" s="136">
        <v>1036.4245639999999</v>
      </c>
      <c r="L21" s="136">
        <v>952.37138800000002</v>
      </c>
      <c r="M21" s="136">
        <v>871.18939599999999</v>
      </c>
      <c r="N21" s="136">
        <v>901.28409199999999</v>
      </c>
      <c r="O21" s="136">
        <v>884.23620800000003</v>
      </c>
      <c r="P21" s="136">
        <v>822.71716800000002</v>
      </c>
      <c r="Q21" s="136">
        <v>887.24177999999995</v>
      </c>
      <c r="R21" s="136">
        <v>909.11233600000003</v>
      </c>
      <c r="S21" s="136">
        <v>889.50100399999997</v>
      </c>
      <c r="T21" s="136">
        <v>859.02232400000003</v>
      </c>
      <c r="U21" s="136">
        <v>908.22602800000004</v>
      </c>
      <c r="V21" s="136">
        <v>882.49690699999996</v>
      </c>
      <c r="W21" s="136">
        <v>743.93163000000004</v>
      </c>
      <c r="X21" s="136">
        <v>728.02906099999996</v>
      </c>
      <c r="Y21" s="136">
        <v>702.522154</v>
      </c>
      <c r="Z21" s="136">
        <v>695.64921100000004</v>
      </c>
      <c r="AA21" s="136">
        <v>631.54339600000003</v>
      </c>
      <c r="AB21" s="136">
        <v>265.84640400000001</v>
      </c>
      <c r="AC21" s="136">
        <v>274.97314699999998</v>
      </c>
      <c r="AD21" s="136">
        <v>271.22269399999999</v>
      </c>
      <c r="AE21" s="136">
        <v>273.45029038075899</v>
      </c>
      <c r="AF21" s="136">
        <v>243.139182861108</v>
      </c>
      <c r="AG21" s="136">
        <v>206.073858235469</v>
      </c>
      <c r="AH21" s="136">
        <v>210.33502786641699</v>
      </c>
      <c r="AI21" s="136">
        <v>187.040678791619</v>
      </c>
    </row>
    <row r="22" spans="2:35">
      <c r="B22" s="135" t="s">
        <v>351</v>
      </c>
      <c r="C22" s="135" t="s">
        <v>348</v>
      </c>
      <c r="D22" s="136">
        <v>0.30873869626</v>
      </c>
      <c r="E22" s="136">
        <v>0.30029713742500003</v>
      </c>
      <c r="F22" s="136">
        <v>0.27875779379499999</v>
      </c>
      <c r="G22" s="136">
        <v>0.28789460715999998</v>
      </c>
      <c r="H22" s="136">
        <v>0.29300435597500002</v>
      </c>
      <c r="I22" s="136">
        <v>0.25087637423499998</v>
      </c>
      <c r="J22" s="136">
        <v>0.24496878250000001</v>
      </c>
      <c r="K22" s="136">
        <v>0.26607849700000002</v>
      </c>
      <c r="L22" s="136">
        <v>0.26416331523499997</v>
      </c>
      <c r="M22" s="136">
        <v>0.23634894173500001</v>
      </c>
      <c r="N22" s="136">
        <v>0.27613429299999998</v>
      </c>
      <c r="O22" s="136">
        <v>0.26813452626500001</v>
      </c>
      <c r="P22" s="136">
        <v>0.27202273850000003</v>
      </c>
      <c r="Q22" s="136">
        <v>0.28193098249999998</v>
      </c>
      <c r="R22" s="136">
        <v>0.293374105705</v>
      </c>
      <c r="S22" s="136">
        <v>0.28170271945000003</v>
      </c>
      <c r="T22" s="136">
        <v>0.29200450700000002</v>
      </c>
      <c r="U22" s="136">
        <v>0.28193262496999999</v>
      </c>
      <c r="V22" s="136">
        <v>0.27144429650000002</v>
      </c>
      <c r="W22" s="136">
        <v>0.205276844795</v>
      </c>
      <c r="X22" s="136">
        <v>0.23786129647000001</v>
      </c>
      <c r="Y22" s="136">
        <v>0.22990975417000001</v>
      </c>
      <c r="Z22" s="136">
        <v>0.22552745526500001</v>
      </c>
      <c r="AA22" s="136">
        <v>0.20581237693500001</v>
      </c>
      <c r="AB22" s="136">
        <v>0.16235085424500001</v>
      </c>
      <c r="AC22" s="136">
        <v>0.169177619945</v>
      </c>
      <c r="AD22" s="136">
        <v>0.17059157699999999</v>
      </c>
      <c r="AE22" s="136">
        <v>0.169147490505</v>
      </c>
      <c r="AF22" s="136">
        <v>0.15106907284500001</v>
      </c>
      <c r="AG22" s="136">
        <v>0.127908869965</v>
      </c>
      <c r="AH22" s="136">
        <v>6.4855335210000004E-2</v>
      </c>
      <c r="AI22" s="136">
        <v>8.9066562009999906E-2</v>
      </c>
    </row>
    <row r="23" spans="2:35">
      <c r="B23" s="135" t="s">
        <v>352</v>
      </c>
      <c r="C23" s="135" t="s">
        <v>8</v>
      </c>
      <c r="D23" s="136">
        <v>24.655816919999999</v>
      </c>
      <c r="E23" s="136">
        <v>40.219701172000001</v>
      </c>
      <c r="F23" s="136">
        <v>34.037790024000003</v>
      </c>
      <c r="G23" s="136">
        <v>28.323291695999998</v>
      </c>
      <c r="H23" s="136">
        <v>6.7619919079999997</v>
      </c>
      <c r="I23" s="136">
        <v>12.97762032</v>
      </c>
      <c r="J23" s="136">
        <v>37.531454015999998</v>
      </c>
      <c r="K23" s="136">
        <v>21.525919603999998</v>
      </c>
      <c r="L23" s="136">
        <v>18.136137600000001</v>
      </c>
      <c r="M23" s="136">
        <v>12.659322983999999</v>
      </c>
      <c r="N23" s="136">
        <v>12.620145411999999</v>
      </c>
      <c r="O23" s="136">
        <v>0</v>
      </c>
      <c r="P23" s="136">
        <v>0</v>
      </c>
      <c r="Q23" s="136">
        <v>0</v>
      </c>
      <c r="R23" s="136">
        <v>0</v>
      </c>
      <c r="S23" s="136">
        <v>0</v>
      </c>
      <c r="T23" s="136">
        <v>0</v>
      </c>
      <c r="U23" s="136">
        <v>0</v>
      </c>
      <c r="V23" s="136">
        <v>0</v>
      </c>
      <c r="W23" s="136">
        <v>0</v>
      </c>
      <c r="X23" s="136">
        <v>0</v>
      </c>
      <c r="Y23" s="136">
        <v>0.33171230400000001</v>
      </c>
      <c r="Z23" s="136">
        <v>3.302045208</v>
      </c>
      <c r="AA23" s="136">
        <v>4.0630600079999999</v>
      </c>
      <c r="AB23" s="136">
        <v>3.938875752</v>
      </c>
      <c r="AC23" s="136">
        <v>1.37564434</v>
      </c>
      <c r="AD23" s="136">
        <v>1.06848E-2</v>
      </c>
      <c r="AE23" s="136">
        <v>7.1231999999999997E-3</v>
      </c>
      <c r="AF23" s="136">
        <v>2.2201031999999999E-2</v>
      </c>
      <c r="AG23" s="136">
        <v>8.4844263840000007</v>
      </c>
      <c r="AH23" s="136">
        <v>9.1292115599999999</v>
      </c>
      <c r="AI23" s="136">
        <v>0.14833182</v>
      </c>
    </row>
    <row r="24" spans="2:35">
      <c r="B24" s="135" t="s">
        <v>352</v>
      </c>
      <c r="C24" s="135" t="s">
        <v>347</v>
      </c>
      <c r="D24" s="136">
        <v>84.319964999999996</v>
      </c>
      <c r="E24" s="136">
        <v>138.70084299999999</v>
      </c>
      <c r="F24" s="136">
        <v>121.255461</v>
      </c>
      <c r="G24" s="136">
        <v>101.604956</v>
      </c>
      <c r="H24" s="136">
        <v>28.972094999999999</v>
      </c>
      <c r="I24" s="136">
        <v>52.938913999999997</v>
      </c>
      <c r="J24" s="136">
        <v>141.87385800000001</v>
      </c>
      <c r="K24" s="136">
        <v>94.151488999999998</v>
      </c>
      <c r="L24" s="136">
        <v>98.831918999999999</v>
      </c>
      <c r="M24" s="136">
        <v>77.193848000000003</v>
      </c>
      <c r="N24" s="136">
        <v>42.694533999999997</v>
      </c>
      <c r="O24" s="136">
        <v>0</v>
      </c>
      <c r="P24" s="136">
        <v>0</v>
      </c>
      <c r="Q24" s="136">
        <v>0</v>
      </c>
      <c r="R24" s="136">
        <v>0</v>
      </c>
      <c r="S24" s="136">
        <v>0</v>
      </c>
      <c r="T24" s="136">
        <v>0</v>
      </c>
      <c r="U24" s="136">
        <v>0</v>
      </c>
      <c r="V24" s="136">
        <v>0</v>
      </c>
      <c r="W24" s="136">
        <v>0</v>
      </c>
      <c r="X24" s="136">
        <v>0</v>
      </c>
      <c r="Y24" s="136">
        <v>1.120833</v>
      </c>
      <c r="Z24" s="136">
        <v>11.106120000000001</v>
      </c>
      <c r="AA24" s="136">
        <v>20.007891999999998</v>
      </c>
      <c r="AB24" s="136">
        <v>16.47221</v>
      </c>
      <c r="AC24" s="136">
        <v>7.7627689999999996</v>
      </c>
      <c r="AD24" s="136">
        <v>9.4255200000000006</v>
      </c>
      <c r="AE24" s="136">
        <v>6.2836809999999996</v>
      </c>
      <c r="AF24" s="136">
        <v>6.334174</v>
      </c>
      <c r="AG24" s="136">
        <v>37.877136</v>
      </c>
      <c r="AH24" s="136">
        <v>36.865650000000002</v>
      </c>
      <c r="AI24" s="136">
        <v>8.557938</v>
      </c>
    </row>
    <row r="25" spans="2:35">
      <c r="B25" s="135" t="s">
        <v>352</v>
      </c>
      <c r="C25" s="135" t="s">
        <v>348</v>
      </c>
      <c r="D25" s="136">
        <v>4.5822740000000001E-2</v>
      </c>
      <c r="E25" s="136">
        <v>7.7232659999999995E-2</v>
      </c>
      <c r="F25" s="136">
        <v>6.7432430000000002E-2</v>
      </c>
      <c r="G25" s="136">
        <v>5.8372874999999998E-2</v>
      </c>
      <c r="H25" s="136">
        <v>2.4191850000000001E-2</v>
      </c>
      <c r="I25" s="136">
        <v>4.0781644999999998E-2</v>
      </c>
      <c r="J25" s="136">
        <v>9.3178504999999995E-2</v>
      </c>
      <c r="K25" s="136">
        <v>8.1277089999999996E-2</v>
      </c>
      <c r="L25" s="136">
        <v>0.10958279999999999</v>
      </c>
      <c r="M25" s="136">
        <v>9.4164570000000003E-2</v>
      </c>
      <c r="N25" s="136">
        <v>2.0006969999999999E-2</v>
      </c>
      <c r="O25" s="136">
        <v>0</v>
      </c>
      <c r="P25" s="136">
        <v>0</v>
      </c>
      <c r="Q25" s="136">
        <v>0</v>
      </c>
      <c r="R25" s="136">
        <v>0</v>
      </c>
      <c r="S25" s="136">
        <v>0</v>
      </c>
      <c r="T25" s="136">
        <v>0</v>
      </c>
      <c r="U25" s="136">
        <v>0</v>
      </c>
      <c r="V25" s="136">
        <v>0</v>
      </c>
      <c r="W25" s="136">
        <v>0</v>
      </c>
      <c r="X25" s="136">
        <v>0</v>
      </c>
      <c r="Y25" s="136">
        <v>5.2602499999999995E-4</v>
      </c>
      <c r="Z25" s="136">
        <v>5.2348100000000003E-3</v>
      </c>
      <c r="AA25" s="136">
        <v>1.9913159999999999E-2</v>
      </c>
      <c r="AB25" s="136">
        <v>1.2980230000000001E-2</v>
      </c>
      <c r="AC25" s="136">
        <v>8.9167199999999995E-3</v>
      </c>
      <c r="AD25" s="136">
        <v>2.0224800000000001E-2</v>
      </c>
      <c r="AE25" s="136">
        <v>1.3483200000000001E-2</v>
      </c>
      <c r="AF25" s="136">
        <v>1.3507315000000001E-2</v>
      </c>
      <c r="AG25" s="136">
        <v>3.3658180000000003E-2</v>
      </c>
      <c r="AH25" s="136">
        <v>2.7944779999999999E-2</v>
      </c>
      <c r="AI25" s="136">
        <v>1.7580100000000001E-2</v>
      </c>
    </row>
    <row r="26" spans="2:35">
      <c r="B26" s="135" t="s">
        <v>353</v>
      </c>
      <c r="C26" s="135" t="s">
        <v>8</v>
      </c>
      <c r="D26" s="136">
        <v>0.34258666399999999</v>
      </c>
      <c r="E26" s="136">
        <v>0.356179264</v>
      </c>
      <c r="F26" s="136">
        <v>0.26704190799999999</v>
      </c>
      <c r="G26" s="136">
        <v>0.27937131599999998</v>
      </c>
      <c r="H26" s="136">
        <v>0.46113995200000002</v>
      </c>
      <c r="I26" s="136">
        <v>0.56008694000000003</v>
      </c>
      <c r="J26" s="136">
        <v>0.65014552400000003</v>
      </c>
      <c r="K26" s="136">
        <v>0.93370471600000005</v>
      </c>
      <c r="L26" s="136">
        <v>1.1101350679999999</v>
      </c>
      <c r="M26" s="136">
        <v>1.577180612</v>
      </c>
      <c r="N26" s="136">
        <v>1.1606477399999999</v>
      </c>
      <c r="O26" s="136">
        <v>0.90559266000000005</v>
      </c>
      <c r="P26" s="136">
        <v>0.90472460399999999</v>
      </c>
      <c r="Q26" s="136">
        <v>0.73395996799999996</v>
      </c>
      <c r="R26" s="136">
        <v>0.83295808400000004</v>
      </c>
      <c r="S26" s="136">
        <v>3.2233159821393902</v>
      </c>
      <c r="T26" s="136">
        <v>184.891862928406</v>
      </c>
      <c r="U26" s="136">
        <v>169.30038924656401</v>
      </c>
      <c r="V26" s="136">
        <v>165.833530291551</v>
      </c>
      <c r="W26" s="136">
        <v>136.68412428708299</v>
      </c>
      <c r="X26" s="136">
        <v>151.03197774616299</v>
      </c>
      <c r="Y26" s="136">
        <v>78.413066329443595</v>
      </c>
      <c r="Z26" s="136">
        <v>75.116338948206206</v>
      </c>
      <c r="AA26" s="136">
        <v>68.953636774646</v>
      </c>
      <c r="AB26" s="136">
        <v>59.0609780481931</v>
      </c>
      <c r="AC26" s="136">
        <v>16.843234173296398</v>
      </c>
      <c r="AD26" s="136">
        <v>29.869573395751701</v>
      </c>
      <c r="AE26" s="136">
        <v>31.150052782694601</v>
      </c>
      <c r="AF26" s="136">
        <v>28.790654990316799</v>
      </c>
      <c r="AG26" s="136">
        <v>29.268953208370501</v>
      </c>
      <c r="AH26" s="136">
        <v>21.794523561845601</v>
      </c>
      <c r="AI26" s="136">
        <v>28.1982899154373</v>
      </c>
    </row>
    <row r="27" spans="2:35">
      <c r="B27" s="135" t="s">
        <v>353</v>
      </c>
      <c r="C27" s="135" t="s">
        <v>347</v>
      </c>
      <c r="D27" s="136">
        <v>570.16952100000003</v>
      </c>
      <c r="E27" s="136">
        <v>579.65538300000003</v>
      </c>
      <c r="F27" s="136">
        <v>253.415763</v>
      </c>
      <c r="G27" s="136">
        <v>233.437421</v>
      </c>
      <c r="H27" s="136">
        <v>256.45767599999999</v>
      </c>
      <c r="I27" s="136">
        <v>199.21886799999999</v>
      </c>
      <c r="J27" s="136">
        <v>223.11321000000001</v>
      </c>
      <c r="K27" s="136">
        <v>214.79400100000001</v>
      </c>
      <c r="L27" s="136">
        <v>217.46799100000001</v>
      </c>
      <c r="M27" s="136">
        <v>235.839856</v>
      </c>
      <c r="N27" s="136">
        <v>106.60884299999999</v>
      </c>
      <c r="O27" s="136">
        <v>93.543118000000007</v>
      </c>
      <c r="P27" s="136">
        <v>26.008016000000001</v>
      </c>
      <c r="Q27" s="136">
        <v>22.859165000000001</v>
      </c>
      <c r="R27" s="136">
        <v>21.781105</v>
      </c>
      <c r="S27" s="136">
        <v>58.797019294898</v>
      </c>
      <c r="T27" s="136">
        <v>3659.5604106566002</v>
      </c>
      <c r="U27" s="136">
        <v>3342.0803380643301</v>
      </c>
      <c r="V27" s="136">
        <v>3238.1600385023999</v>
      </c>
      <c r="W27" s="136">
        <v>2422.29907464392</v>
      </c>
      <c r="X27" s="136">
        <v>2664.7187806276502</v>
      </c>
      <c r="Y27" s="136">
        <v>1115.2518276002399</v>
      </c>
      <c r="Z27" s="136">
        <v>1013.44400774881</v>
      </c>
      <c r="AA27" s="136">
        <v>1126.7806771334101</v>
      </c>
      <c r="AB27" s="136">
        <v>1077.2822164710799</v>
      </c>
      <c r="AC27" s="136">
        <v>308.26666579511499</v>
      </c>
      <c r="AD27" s="136">
        <v>573.31667329337301</v>
      </c>
      <c r="AE27" s="136">
        <v>584.252858063242</v>
      </c>
      <c r="AF27" s="136">
        <v>571.61991588294802</v>
      </c>
      <c r="AG27" s="136">
        <v>617.18825958534899</v>
      </c>
      <c r="AH27" s="136">
        <v>433.3628554778</v>
      </c>
      <c r="AI27" s="136">
        <v>563.47701003128896</v>
      </c>
    </row>
    <row r="28" spans="2:35">
      <c r="B28" s="135" t="s">
        <v>353</v>
      </c>
      <c r="C28" s="135" t="s">
        <v>348</v>
      </c>
      <c r="D28" s="136">
        <v>1.9828572</v>
      </c>
      <c r="E28" s="136">
        <v>2.0029921650000002</v>
      </c>
      <c r="F28" s="136">
        <v>0.74523962499999996</v>
      </c>
      <c r="G28" s="136">
        <v>0.64855887999999995</v>
      </c>
      <c r="H28" s="136">
        <v>0.75265220499999996</v>
      </c>
      <c r="I28" s="136">
        <v>0.536943795</v>
      </c>
      <c r="J28" s="136">
        <v>0.61382002999999996</v>
      </c>
      <c r="K28" s="136">
        <v>0.53141642499999997</v>
      </c>
      <c r="L28" s="136">
        <v>0.51133128000000005</v>
      </c>
      <c r="M28" s="136">
        <v>0.55633199</v>
      </c>
      <c r="N28" s="136">
        <v>0.39760176000000003</v>
      </c>
      <c r="O28" s="136">
        <v>0.357170445</v>
      </c>
      <c r="P28" s="136">
        <v>9.3140344999999999E-2</v>
      </c>
      <c r="Q28" s="136">
        <v>8.1029315000000005E-2</v>
      </c>
      <c r="R28" s="136">
        <v>8.3243919999999999E-2</v>
      </c>
      <c r="S28" s="136">
        <v>0.21539073627519401</v>
      </c>
      <c r="T28" s="136">
        <v>9.5482623744620891</v>
      </c>
      <c r="U28" s="136">
        <v>8.6630187220329695</v>
      </c>
      <c r="V28" s="136">
        <v>10.140896016495301</v>
      </c>
      <c r="W28" s="136">
        <v>16.2752905889466</v>
      </c>
      <c r="X28" s="136">
        <v>16.534192040819502</v>
      </c>
      <c r="Y28" s="136">
        <v>13.694910284207101</v>
      </c>
      <c r="Z28" s="136">
        <v>14.5351817612407</v>
      </c>
      <c r="AA28" s="136">
        <v>13.207451878926801</v>
      </c>
      <c r="AB28" s="136">
        <v>11.1575058810655</v>
      </c>
      <c r="AC28" s="136">
        <v>5.6714323222362202</v>
      </c>
      <c r="AD28" s="136">
        <v>5.6011706028139203</v>
      </c>
      <c r="AE28" s="136">
        <v>5.68180187562628</v>
      </c>
      <c r="AF28" s="136">
        <v>4.4627300192001398</v>
      </c>
      <c r="AG28" s="136">
        <v>1.63312067916158</v>
      </c>
      <c r="AH28" s="136">
        <v>1.1640562390008</v>
      </c>
      <c r="AI28" s="136">
        <v>1.5063694957390801</v>
      </c>
    </row>
    <row r="29" spans="2:35">
      <c r="B29" s="135" t="s">
        <v>354</v>
      </c>
      <c r="C29" s="135" t="s">
        <v>8</v>
      </c>
      <c r="D29" s="136">
        <v>4.5762864E-2</v>
      </c>
      <c r="E29" s="136">
        <v>7.5051647999999999E-2</v>
      </c>
      <c r="F29" s="136">
        <v>0.102066216</v>
      </c>
      <c r="G29" s="136">
        <v>0.10226523999999999</v>
      </c>
      <c r="H29" s="136">
        <v>9.4991316000000006E-2</v>
      </c>
      <c r="I29" s="136">
        <v>0.20549297999999999</v>
      </c>
      <c r="J29" s="136">
        <v>0.118020588</v>
      </c>
      <c r="K29" s="136">
        <v>4.8658427999999997E-2</v>
      </c>
      <c r="L29" s="136">
        <v>4.7855219999999997E-2</v>
      </c>
      <c r="M29" s="136">
        <v>8.5534260000000001E-2</v>
      </c>
      <c r="N29" s="136">
        <v>1.2951512E-2</v>
      </c>
      <c r="O29" s="136">
        <v>8.9774439999999994E-3</v>
      </c>
      <c r="P29" s="136">
        <v>1.9152559999999999E-2</v>
      </c>
      <c r="Q29" s="136">
        <v>1.5854916E-2</v>
      </c>
      <c r="R29" s="136">
        <v>1.5584967999999999E-2</v>
      </c>
      <c r="S29" s="136">
        <v>6.0857380357250896</v>
      </c>
      <c r="T29" s="136">
        <v>4.0590073159128401</v>
      </c>
      <c r="U29" s="136">
        <v>2.2787016E-2</v>
      </c>
      <c r="V29" s="136">
        <v>3.3415060000000003E-2</v>
      </c>
      <c r="W29" s="136">
        <v>2.5545211999998801E-2</v>
      </c>
      <c r="X29" s="136">
        <v>2.6967723999999998E-2</v>
      </c>
      <c r="Y29" s="136">
        <v>0.549198776</v>
      </c>
      <c r="Z29" s="136">
        <v>0.52668716800000004</v>
      </c>
      <c r="AA29" s="136">
        <v>3.6364790703049099</v>
      </c>
      <c r="AB29" s="136">
        <v>0.216788437268194</v>
      </c>
      <c r="AC29" s="136">
        <v>3.2831238470492701</v>
      </c>
      <c r="AD29" s="136">
        <v>0.35495892602814699</v>
      </c>
      <c r="AE29" s="136">
        <v>1.62608539677579E-2</v>
      </c>
      <c r="AF29" s="136">
        <v>2.47334602616671E-2</v>
      </c>
      <c r="AG29" s="136">
        <v>4.2208769087243301</v>
      </c>
      <c r="AH29" s="136">
        <v>4.1390723525004001</v>
      </c>
      <c r="AI29" s="136">
        <v>9.2066752871267005E-2</v>
      </c>
    </row>
    <row r="30" spans="2:35">
      <c r="B30" s="135" t="s">
        <v>354</v>
      </c>
      <c r="C30" s="135" t="s">
        <v>347</v>
      </c>
      <c r="D30" s="136">
        <v>42.167211000000002</v>
      </c>
      <c r="E30" s="136">
        <v>134.33647099999999</v>
      </c>
      <c r="F30" s="136">
        <v>211.66603799999999</v>
      </c>
      <c r="G30" s="136">
        <v>208.36793800000001</v>
      </c>
      <c r="H30" s="136">
        <v>169.20432</v>
      </c>
      <c r="I30" s="136">
        <v>189.347103</v>
      </c>
      <c r="J30" s="136">
        <v>108.747542</v>
      </c>
      <c r="K30" s="136">
        <v>44.835265999999997</v>
      </c>
      <c r="L30" s="136">
        <v>44.095167000000004</v>
      </c>
      <c r="M30" s="136">
        <v>101.2606483</v>
      </c>
      <c r="N30" s="136">
        <v>25.949279409251002</v>
      </c>
      <c r="O30" s="136">
        <v>17.9869503</v>
      </c>
      <c r="P30" s="136">
        <v>38.373522006840197</v>
      </c>
      <c r="Q30" s="136">
        <v>31.766456699999999</v>
      </c>
      <c r="R30" s="136">
        <v>31.225596594433899</v>
      </c>
      <c r="S30" s="136">
        <v>77.632773196472101</v>
      </c>
      <c r="T30" s="136">
        <v>47.438751762097397</v>
      </c>
      <c r="U30" s="136">
        <v>45.532620660760799</v>
      </c>
      <c r="V30" s="136">
        <v>66.751761339083899</v>
      </c>
      <c r="W30" s="136">
        <v>48.008153878542799</v>
      </c>
      <c r="X30" s="136">
        <v>53.724436543739301</v>
      </c>
      <c r="Y30" s="136">
        <v>73.595208772526604</v>
      </c>
      <c r="Z30" s="136">
        <v>53.929555740954697</v>
      </c>
      <c r="AA30" s="136">
        <v>35.640731624279603</v>
      </c>
      <c r="AB30" s="136">
        <v>32.328254397358002</v>
      </c>
      <c r="AC30" s="136">
        <v>36.433856450929603</v>
      </c>
      <c r="AD30" s="136">
        <v>25.485254545982801</v>
      </c>
      <c r="AE30" s="136">
        <v>32.124255699796997</v>
      </c>
      <c r="AF30" s="136">
        <v>14.372887668729</v>
      </c>
      <c r="AG30" s="136">
        <v>84.180521333873997</v>
      </c>
      <c r="AH30" s="136">
        <v>68.522333702309197</v>
      </c>
      <c r="AI30" s="136">
        <v>133.191020820451</v>
      </c>
    </row>
    <row r="31" spans="2:35">
      <c r="B31" s="135" t="s">
        <v>354</v>
      </c>
      <c r="C31" s="135" t="s">
        <v>348</v>
      </c>
      <c r="D31" s="136">
        <v>8.6622405E-2</v>
      </c>
      <c r="E31" s="136">
        <v>0.46844447500000003</v>
      </c>
      <c r="F31" s="136">
        <v>0.78214829500000005</v>
      </c>
      <c r="G31" s="136">
        <v>0.76509210000000005</v>
      </c>
      <c r="H31" s="136">
        <v>0.58878176999999998</v>
      </c>
      <c r="I31" s="136">
        <v>0.388968855</v>
      </c>
      <c r="J31" s="136">
        <v>0.22339632500000001</v>
      </c>
      <c r="K31" s="136">
        <v>9.2103400000000002E-2</v>
      </c>
      <c r="L31" s="136">
        <v>9.0583095000000002E-2</v>
      </c>
      <c r="M31" s="136">
        <v>0.31895877</v>
      </c>
      <c r="N31" s="136">
        <v>0.12257680999999999</v>
      </c>
      <c r="O31" s="136">
        <v>8.4965095000000004E-2</v>
      </c>
      <c r="P31" s="136">
        <v>0.18126529999999999</v>
      </c>
      <c r="Q31" s="136">
        <v>0.150055455</v>
      </c>
      <c r="R31" s="136">
        <v>0.14750058999999999</v>
      </c>
      <c r="S31" s="136">
        <v>0.26782760278631401</v>
      </c>
      <c r="T31" s="136">
        <v>0.15671273215176801</v>
      </c>
      <c r="U31" s="136">
        <v>0.1551905985</v>
      </c>
      <c r="V31" s="136">
        <v>0.21931437100000001</v>
      </c>
      <c r="W31" s="136">
        <v>0.1231668855</v>
      </c>
      <c r="X31" s="136">
        <v>0.19194029500000001</v>
      </c>
      <c r="Y31" s="136">
        <v>0.27401781749999998</v>
      </c>
      <c r="Z31" s="136">
        <v>0.17338528650000001</v>
      </c>
      <c r="AA31" s="136">
        <v>0.11548677469527099</v>
      </c>
      <c r="AB31" s="136">
        <v>0.10596445071404099</v>
      </c>
      <c r="AC31" s="136">
        <v>9.5496172560209397E-2</v>
      </c>
      <c r="AD31" s="136">
        <v>2.3022908735343999E-2</v>
      </c>
      <c r="AE31" s="136">
        <v>2.55674427520815E-2</v>
      </c>
      <c r="AF31" s="136">
        <v>1.2725581594722901E-2</v>
      </c>
      <c r="AG31" s="136">
        <v>5.3353736595214703E-2</v>
      </c>
      <c r="AH31" s="136">
        <v>4.7973053101570198E-2</v>
      </c>
      <c r="AI31" s="136">
        <v>9.0315243229738607E-2</v>
      </c>
    </row>
    <row r="32" spans="2:35">
      <c r="B32" s="135" t="s">
        <v>355</v>
      </c>
      <c r="C32" s="135" t="s">
        <v>8</v>
      </c>
      <c r="D32" s="136">
        <v>4.36907810156025</v>
      </c>
      <c r="E32" s="136">
        <v>6.8471347909915501</v>
      </c>
      <c r="F32" s="136">
        <v>4.7362540724505999</v>
      </c>
      <c r="G32" s="136">
        <v>4.2934272277866503</v>
      </c>
      <c r="H32" s="136">
        <v>7.7337405508534802</v>
      </c>
      <c r="I32" s="136">
        <v>15.255527314211401</v>
      </c>
      <c r="J32" s="136">
        <v>10.522434836371801</v>
      </c>
      <c r="K32" s="136">
        <v>4.7523921914933904</v>
      </c>
      <c r="L32" s="136">
        <v>4.0349135496903497</v>
      </c>
      <c r="M32" s="136">
        <v>2.4981822997179299</v>
      </c>
      <c r="N32" s="136">
        <v>5.3057486712821502</v>
      </c>
      <c r="O32" s="136">
        <v>31.226811880298801</v>
      </c>
      <c r="P32" s="136">
        <v>16.6680551760135</v>
      </c>
      <c r="Q32" s="136">
        <v>47.069630718619599</v>
      </c>
      <c r="R32" s="136">
        <v>65.486348140524598</v>
      </c>
      <c r="S32" s="136">
        <v>33.765797363489703</v>
      </c>
      <c r="T32" s="136">
        <v>2.39352737566049</v>
      </c>
      <c r="U32" s="136">
        <v>2.5127033622149901</v>
      </c>
      <c r="V32" s="136">
        <v>3.1702410060144599</v>
      </c>
      <c r="W32" s="136">
        <v>3.1792585585612501</v>
      </c>
      <c r="X32" s="136">
        <v>3.0331820492026398</v>
      </c>
      <c r="Y32" s="136">
        <v>2.4986748893218298</v>
      </c>
      <c r="Z32" s="136">
        <v>3.9322809949470598</v>
      </c>
      <c r="AA32" s="136">
        <v>1.79842793976788</v>
      </c>
      <c r="AB32" s="136">
        <v>2.0340051832350801</v>
      </c>
      <c r="AC32" s="136">
        <v>16.7001905696034</v>
      </c>
      <c r="AD32" s="136">
        <v>8.6802200071005995</v>
      </c>
      <c r="AE32" s="136">
        <v>12.652731169474899</v>
      </c>
      <c r="AF32" s="136">
        <v>12.4370445263813</v>
      </c>
      <c r="AG32" s="136">
        <v>7.3784367622996001</v>
      </c>
      <c r="AH32" s="136">
        <v>15.0752496391967</v>
      </c>
      <c r="AI32" s="136">
        <v>11.9107219898643</v>
      </c>
    </row>
    <row r="33" spans="2:35">
      <c r="B33" s="135" t="s">
        <v>355</v>
      </c>
      <c r="C33" s="135" t="s">
        <v>347</v>
      </c>
      <c r="D33" s="136">
        <v>8338.5876497860008</v>
      </c>
      <c r="E33" s="136">
        <v>9479.95387999999</v>
      </c>
      <c r="F33" s="136">
        <v>7835.6277379999901</v>
      </c>
      <c r="G33" s="136">
        <v>7953.8299299999899</v>
      </c>
      <c r="H33" s="136">
        <v>10106.974543</v>
      </c>
      <c r="I33" s="136">
        <v>9297.8033659999892</v>
      </c>
      <c r="J33" s="136">
        <v>8035.9380220000003</v>
      </c>
      <c r="K33" s="136">
        <v>8114.8704289999996</v>
      </c>
      <c r="L33" s="136">
        <v>6627.5958890000002</v>
      </c>
      <c r="M33" s="136">
        <v>5776.9808519999897</v>
      </c>
      <c r="N33" s="136">
        <v>6284.7205739999899</v>
      </c>
      <c r="O33" s="136">
        <v>7143.8707420000001</v>
      </c>
      <c r="P33" s="136">
        <v>6869.5889800000004</v>
      </c>
      <c r="Q33" s="136">
        <v>6926.2596156759701</v>
      </c>
      <c r="R33" s="136">
        <v>7628.0003373645404</v>
      </c>
      <c r="S33" s="136">
        <v>6721.1705287262002</v>
      </c>
      <c r="T33" s="136">
        <v>5812.8427819899998</v>
      </c>
      <c r="U33" s="136">
        <v>6195.5139011216997</v>
      </c>
      <c r="V33" s="136">
        <v>6644.2126315012001</v>
      </c>
      <c r="W33" s="136">
        <v>5282.4506109847798</v>
      </c>
      <c r="X33" s="136">
        <v>6543.83589663369</v>
      </c>
      <c r="Y33" s="136">
        <v>6150.94822463935</v>
      </c>
      <c r="Z33" s="136">
        <v>6261.7615268910404</v>
      </c>
      <c r="AA33" s="136">
        <v>5210.2574064761302</v>
      </c>
      <c r="AB33" s="136">
        <v>5512.8159107920601</v>
      </c>
      <c r="AC33" s="136">
        <v>5966.7702534968603</v>
      </c>
      <c r="AD33" s="136">
        <v>5622.5036203591499</v>
      </c>
      <c r="AE33" s="136">
        <v>5780.7295177656097</v>
      </c>
      <c r="AF33" s="136">
        <v>5709.4496772095099</v>
      </c>
      <c r="AG33" s="136">
        <v>5691.6823622203801</v>
      </c>
      <c r="AH33" s="136">
        <v>6224.3974595338404</v>
      </c>
      <c r="AI33" s="136">
        <v>6548.4638261995196</v>
      </c>
    </row>
    <row r="34" spans="2:35">
      <c r="B34" s="135" t="s">
        <v>355</v>
      </c>
      <c r="C34" s="135" t="s">
        <v>348</v>
      </c>
      <c r="D34" s="136">
        <v>7.9656563574800598</v>
      </c>
      <c r="E34" s="136">
        <v>10.7713292493232</v>
      </c>
      <c r="F34" s="136">
        <v>7.1048645405232804</v>
      </c>
      <c r="G34" s="136">
        <v>6.6183791508537402</v>
      </c>
      <c r="H34" s="136">
        <v>12.6424003855628</v>
      </c>
      <c r="I34" s="136">
        <v>14.892381656040101</v>
      </c>
      <c r="J34" s="136">
        <v>11.101957595803</v>
      </c>
      <c r="K34" s="136">
        <v>7.8075662766679299</v>
      </c>
      <c r="L34" s="136">
        <v>5.7975588216591598</v>
      </c>
      <c r="M34" s="136">
        <v>5.2715875200394002</v>
      </c>
      <c r="N34" s="136">
        <v>6.0070723789048701</v>
      </c>
      <c r="O34" s="136">
        <v>8.38561479180213</v>
      </c>
      <c r="P34" s="136">
        <v>7.7560478695263901</v>
      </c>
      <c r="Q34" s="136">
        <v>8.2877430957989695</v>
      </c>
      <c r="R34" s="136">
        <v>11.666473660113301</v>
      </c>
      <c r="S34" s="136">
        <v>8.7548261703507197</v>
      </c>
      <c r="T34" s="136">
        <v>7.1978588274308803</v>
      </c>
      <c r="U34" s="136">
        <v>7.79046721597103</v>
      </c>
      <c r="V34" s="136">
        <v>8.3385746097724898</v>
      </c>
      <c r="W34" s="136">
        <v>6.5914922050141396</v>
      </c>
      <c r="X34" s="136">
        <v>8.0773564398136806</v>
      </c>
      <c r="Y34" s="136">
        <v>7.6113061470966903</v>
      </c>
      <c r="Z34" s="136">
        <v>9.6445778164945306</v>
      </c>
      <c r="AA34" s="136">
        <v>5.6384226155756698</v>
      </c>
      <c r="AB34" s="136">
        <v>6.4709816566576999</v>
      </c>
      <c r="AC34" s="136">
        <v>7.2534390496132302</v>
      </c>
      <c r="AD34" s="136">
        <v>6.3910235760129801</v>
      </c>
      <c r="AE34" s="136">
        <v>7.1571884232045404</v>
      </c>
      <c r="AF34" s="136">
        <v>6.9640833418829802</v>
      </c>
      <c r="AG34" s="136">
        <v>6.6878521170117402</v>
      </c>
      <c r="AH34" s="136">
        <v>11.091999680235</v>
      </c>
      <c r="AI34" s="136">
        <v>10.1620164414812</v>
      </c>
    </row>
    <row r="35" spans="2:35">
      <c r="B35" s="135" t="s">
        <v>356</v>
      </c>
      <c r="C35" s="135" t="s">
        <v>8</v>
      </c>
      <c r="D35" s="136">
        <v>1.6523372547192501</v>
      </c>
      <c r="E35" s="136">
        <v>2.92243150523921</v>
      </c>
      <c r="F35" s="136">
        <v>3.6703011066511801</v>
      </c>
      <c r="G35" s="136">
        <v>3.7499813403142199</v>
      </c>
      <c r="H35" s="136">
        <v>4.4934109355007203</v>
      </c>
      <c r="I35" s="136">
        <v>5.9574538582133103</v>
      </c>
      <c r="J35" s="136">
        <v>6.3235549318695599</v>
      </c>
      <c r="K35" s="136">
        <v>6.8816701731230303</v>
      </c>
      <c r="L35" s="136">
        <v>10.299132464141801</v>
      </c>
      <c r="M35" s="136">
        <v>9.4037649233989207</v>
      </c>
      <c r="N35" s="136">
        <v>12.910534745581399</v>
      </c>
      <c r="O35" s="136">
        <v>21.964846596450599</v>
      </c>
      <c r="P35" s="136">
        <v>36.885165404229298</v>
      </c>
      <c r="Q35" s="136">
        <v>30.1546221288623</v>
      </c>
      <c r="R35" s="136">
        <v>38.254820203299701</v>
      </c>
      <c r="S35" s="136">
        <v>11.508275339325101</v>
      </c>
      <c r="T35" s="136">
        <v>10.6559756424816</v>
      </c>
      <c r="U35" s="136">
        <v>9.8651554850885006</v>
      </c>
      <c r="V35" s="136">
        <v>10.267627790076601</v>
      </c>
      <c r="W35" s="136">
        <v>22.918679792871401</v>
      </c>
      <c r="X35" s="136">
        <v>29.635861533496701</v>
      </c>
      <c r="Y35" s="136">
        <v>15.7111865538721</v>
      </c>
      <c r="Z35" s="136">
        <v>5.2933727583634402</v>
      </c>
      <c r="AA35" s="136">
        <v>4.3311245810529604</v>
      </c>
      <c r="AB35" s="136">
        <v>1.3272848514711999</v>
      </c>
      <c r="AC35" s="136">
        <v>3.85529824674046</v>
      </c>
      <c r="AD35" s="136">
        <v>4.1914618774182797</v>
      </c>
      <c r="AE35" s="136">
        <v>5.3991058650182602</v>
      </c>
      <c r="AF35" s="136">
        <v>10.5538886971979</v>
      </c>
      <c r="AG35" s="136">
        <v>20.1214783278912</v>
      </c>
      <c r="AH35" s="136">
        <v>15.921536120763401</v>
      </c>
      <c r="AI35" s="136">
        <v>40.758912511464501</v>
      </c>
    </row>
    <row r="36" spans="2:35">
      <c r="B36" s="135" t="s">
        <v>356</v>
      </c>
      <c r="C36" s="135" t="s">
        <v>347</v>
      </c>
      <c r="D36" s="136">
        <v>1191.57999771456</v>
      </c>
      <c r="E36" s="136">
        <v>1597.98726409336</v>
      </c>
      <c r="F36" s="136">
        <v>1606.45822822574</v>
      </c>
      <c r="G36" s="136">
        <v>1203.5567261169999</v>
      </c>
      <c r="H36" s="136">
        <v>1409.86201350899</v>
      </c>
      <c r="I36" s="136">
        <v>1489.82513514483</v>
      </c>
      <c r="J36" s="136">
        <v>1637.0771742806401</v>
      </c>
      <c r="K36" s="136">
        <v>2726.48683488192</v>
      </c>
      <c r="L36" s="136">
        <v>2698.4073378395901</v>
      </c>
      <c r="M36" s="136">
        <v>2616.3909595672899</v>
      </c>
      <c r="N36" s="136">
        <v>3181.1155225164298</v>
      </c>
      <c r="O36" s="136">
        <v>3603.6593700564799</v>
      </c>
      <c r="P36" s="136">
        <v>3784.56574667838</v>
      </c>
      <c r="Q36" s="136">
        <v>3808.6169122108799</v>
      </c>
      <c r="R36" s="136">
        <v>3967.8052409582401</v>
      </c>
      <c r="S36" s="136">
        <v>3519.15435286006</v>
      </c>
      <c r="T36" s="136">
        <v>3071.1498796638898</v>
      </c>
      <c r="U36" s="136">
        <v>2990.3930612527001</v>
      </c>
      <c r="V36" s="136">
        <v>2720.1256789293402</v>
      </c>
      <c r="W36" s="136">
        <v>2925.2635101426999</v>
      </c>
      <c r="X36" s="136">
        <v>3079.1330224306198</v>
      </c>
      <c r="Y36" s="136">
        <v>2531.0078829881099</v>
      </c>
      <c r="Z36" s="136">
        <v>2079.5348165572</v>
      </c>
      <c r="AA36" s="136">
        <v>1459.4011620947001</v>
      </c>
      <c r="AB36" s="136">
        <v>1235.28865768627</v>
      </c>
      <c r="AC36" s="136">
        <v>1139.6100256648399</v>
      </c>
      <c r="AD36" s="136">
        <v>1147.0252222187401</v>
      </c>
      <c r="AE36" s="136">
        <v>1177.89003204756</v>
      </c>
      <c r="AF36" s="136">
        <v>1247.3005541819</v>
      </c>
      <c r="AG36" s="136">
        <v>1559.8957623103299</v>
      </c>
      <c r="AH36" s="136">
        <v>1353.7024772556999</v>
      </c>
      <c r="AI36" s="136">
        <v>1850.8313800854</v>
      </c>
    </row>
    <row r="37" spans="2:35">
      <c r="B37" s="135" t="s">
        <v>356</v>
      </c>
      <c r="C37" s="135" t="s">
        <v>348</v>
      </c>
      <c r="D37" s="136">
        <v>2.21777696478319</v>
      </c>
      <c r="E37" s="136">
        <v>3.13849377750353</v>
      </c>
      <c r="F37" s="136">
        <v>3.1813773553488001</v>
      </c>
      <c r="G37" s="136">
        <v>2.4417070062253199</v>
      </c>
      <c r="H37" s="136">
        <v>2.9138711652312201</v>
      </c>
      <c r="I37" s="136">
        <v>3.1685948922599501</v>
      </c>
      <c r="J37" s="136">
        <v>3.3260905460203398</v>
      </c>
      <c r="K37" s="136">
        <v>4.8479713494411198</v>
      </c>
      <c r="L37" s="136">
        <v>4.8190299435668402</v>
      </c>
      <c r="M37" s="136">
        <v>4.4280101810075498</v>
      </c>
      <c r="N37" s="136">
        <v>5.4263168953249599</v>
      </c>
      <c r="O37" s="136">
        <v>6.4414002977259699</v>
      </c>
      <c r="P37" s="136">
        <v>7.1223053254647803</v>
      </c>
      <c r="Q37" s="136">
        <v>6.7101019656849799</v>
      </c>
      <c r="R37" s="136">
        <v>6.9358772242139404</v>
      </c>
      <c r="S37" s="136">
        <v>5.4097171581732297</v>
      </c>
      <c r="T37" s="136">
        <v>4.7881567702141599</v>
      </c>
      <c r="U37" s="136">
        <v>4.7974695865124799</v>
      </c>
      <c r="V37" s="136">
        <v>4.2963288867976104</v>
      </c>
      <c r="W37" s="136">
        <v>4.9630603753770197</v>
      </c>
      <c r="X37" s="136">
        <v>5.31392862256972</v>
      </c>
      <c r="Y37" s="136">
        <v>4.1666519405589302</v>
      </c>
      <c r="Z37" s="136">
        <v>3.31879814335085</v>
      </c>
      <c r="AA37" s="136">
        <v>2.22187307060595</v>
      </c>
      <c r="AB37" s="136">
        <v>1.6263249820330901</v>
      </c>
      <c r="AC37" s="136">
        <v>1.44201498024772</v>
      </c>
      <c r="AD37" s="136">
        <v>1.3777396510992299</v>
      </c>
      <c r="AE37" s="136">
        <v>1.4064754117377101</v>
      </c>
      <c r="AF37" s="136">
        <v>1.61005827226567</v>
      </c>
      <c r="AG37" s="136">
        <v>2.27922351150711</v>
      </c>
      <c r="AH37" s="136">
        <v>1.88906794612044</v>
      </c>
      <c r="AI37" s="136">
        <v>3.3261181299951801</v>
      </c>
    </row>
    <row r="38" spans="2:35">
      <c r="B38" s="135" t="s">
        <v>357</v>
      </c>
      <c r="C38" s="135" t="s">
        <v>8</v>
      </c>
      <c r="D38" s="136">
        <v>13.074597249647599</v>
      </c>
      <c r="E38" s="136">
        <v>17.785799292877702</v>
      </c>
      <c r="F38" s="136">
        <v>26.9502162081858</v>
      </c>
      <c r="G38" s="136">
        <v>28.689021340226699</v>
      </c>
      <c r="H38" s="136">
        <v>30.683870207840702</v>
      </c>
      <c r="I38" s="136">
        <v>56.973739322786798</v>
      </c>
      <c r="J38" s="136">
        <v>61.565256675642203</v>
      </c>
      <c r="K38" s="136">
        <v>72.422007733282399</v>
      </c>
      <c r="L38" s="136">
        <v>86.5587162365956</v>
      </c>
      <c r="M38" s="136">
        <v>114.932957500122</v>
      </c>
      <c r="N38" s="136">
        <v>163.01724255407899</v>
      </c>
      <c r="O38" s="136">
        <v>146.33654439029601</v>
      </c>
      <c r="P38" s="136">
        <v>175.45468456161899</v>
      </c>
      <c r="Q38" s="136">
        <v>216.49605433205599</v>
      </c>
      <c r="R38" s="136">
        <v>266.99324142554502</v>
      </c>
      <c r="S38" s="136">
        <v>312.55923609791</v>
      </c>
      <c r="T38" s="136">
        <v>311.24972055633401</v>
      </c>
      <c r="U38" s="136">
        <v>264.680729235439</v>
      </c>
      <c r="V38" s="136">
        <v>265.18904270624199</v>
      </c>
      <c r="W38" s="136">
        <v>160.05915710611001</v>
      </c>
      <c r="X38" s="136">
        <v>177.53446802476299</v>
      </c>
      <c r="Y38" s="136">
        <v>236.14564882671201</v>
      </c>
      <c r="Z38" s="136">
        <v>275.218808322651</v>
      </c>
      <c r="AA38" s="136">
        <v>357.34782475705902</v>
      </c>
      <c r="AB38" s="136">
        <v>303.33211210577298</v>
      </c>
      <c r="AC38" s="136">
        <v>317.935927706104</v>
      </c>
      <c r="AD38" s="136">
        <v>326.469818000788</v>
      </c>
      <c r="AE38" s="136">
        <v>347.05041705435201</v>
      </c>
      <c r="AF38" s="136">
        <v>371.60191705695399</v>
      </c>
      <c r="AG38" s="136">
        <v>367.01755107347702</v>
      </c>
      <c r="AH38" s="136">
        <v>356.54839691808002</v>
      </c>
      <c r="AI38" s="136">
        <v>375.98051461565899</v>
      </c>
    </row>
    <row r="39" spans="2:35">
      <c r="B39" s="135" t="s">
        <v>357</v>
      </c>
      <c r="C39" s="135" t="s">
        <v>347</v>
      </c>
      <c r="D39" s="136">
        <v>5354.1142444325797</v>
      </c>
      <c r="E39" s="136">
        <v>6205.3570742587299</v>
      </c>
      <c r="F39" s="136">
        <v>6203.8049397575296</v>
      </c>
      <c r="G39" s="136">
        <v>6135.42452313375</v>
      </c>
      <c r="H39" s="136">
        <v>7158.81966017997</v>
      </c>
      <c r="I39" s="136">
        <v>10337.340977548</v>
      </c>
      <c r="J39" s="136">
        <v>8189.5443927009201</v>
      </c>
      <c r="K39" s="136">
        <v>6830.0358594440804</v>
      </c>
      <c r="L39" s="136">
        <v>6568.4144323974597</v>
      </c>
      <c r="M39" s="136">
        <v>6456.8727461762501</v>
      </c>
      <c r="N39" s="136">
        <v>7206.8579710596096</v>
      </c>
      <c r="O39" s="136">
        <v>6639.7057546269198</v>
      </c>
      <c r="P39" s="136">
        <v>7683.9726659197904</v>
      </c>
      <c r="Q39" s="136">
        <v>8384.4731652637802</v>
      </c>
      <c r="R39" s="136">
        <v>8443.0779057132804</v>
      </c>
      <c r="S39" s="136">
        <v>8849.9103461329596</v>
      </c>
      <c r="T39" s="136">
        <v>8379.6781819522494</v>
      </c>
      <c r="U39" s="136">
        <v>7454.9861827948198</v>
      </c>
      <c r="V39" s="136">
        <v>7751.6048711849999</v>
      </c>
      <c r="W39" s="136">
        <v>5250.1469434987503</v>
      </c>
      <c r="X39" s="136">
        <v>5692.1953519843601</v>
      </c>
      <c r="Y39" s="136">
        <v>6496.8996387974203</v>
      </c>
      <c r="Z39" s="136">
        <v>7426.1960736123501</v>
      </c>
      <c r="AA39" s="136">
        <v>8662.03631730487</v>
      </c>
      <c r="AB39" s="136">
        <v>7538.5035468589704</v>
      </c>
      <c r="AC39" s="136">
        <v>7987.4086254534104</v>
      </c>
      <c r="AD39" s="136">
        <v>8092.2795260455496</v>
      </c>
      <c r="AE39" s="136">
        <v>8476.2303337579906</v>
      </c>
      <c r="AF39" s="136">
        <v>8943.6490374472305</v>
      </c>
      <c r="AG39" s="136">
        <v>8809.9777113574291</v>
      </c>
      <c r="AH39" s="136">
        <v>8425.5727666677703</v>
      </c>
      <c r="AI39" s="136">
        <v>8866.98886551344</v>
      </c>
    </row>
    <row r="40" spans="2:35">
      <c r="B40" s="135" t="s">
        <v>357</v>
      </c>
      <c r="C40" s="135" t="s">
        <v>348</v>
      </c>
      <c r="D40" s="136">
        <v>13.7790848955929</v>
      </c>
      <c r="E40" s="136">
        <v>14.6801109788603</v>
      </c>
      <c r="F40" s="136">
        <v>15.542433460284601</v>
      </c>
      <c r="G40" s="136">
        <v>15.3646583466219</v>
      </c>
      <c r="H40" s="136">
        <v>17.2889035676824</v>
      </c>
      <c r="I40" s="136">
        <v>26.664626478014998</v>
      </c>
      <c r="J40" s="136">
        <v>23.478693842531602</v>
      </c>
      <c r="K40" s="136">
        <v>18.2349815699699</v>
      </c>
      <c r="L40" s="136">
        <v>17.700196554907102</v>
      </c>
      <c r="M40" s="136">
        <v>18.585857832620199</v>
      </c>
      <c r="N40" s="136">
        <v>21.331007898351899</v>
      </c>
      <c r="O40" s="136">
        <v>19.010150834080601</v>
      </c>
      <c r="P40" s="136">
        <v>20.7267580016571</v>
      </c>
      <c r="Q40" s="136">
        <v>22.776206868288099</v>
      </c>
      <c r="R40" s="136">
        <v>22.594464755839699</v>
      </c>
      <c r="S40" s="136">
        <v>23.006686012606501</v>
      </c>
      <c r="T40" s="136">
        <v>22.3874563854637</v>
      </c>
      <c r="U40" s="136">
        <v>20.3947924049255</v>
      </c>
      <c r="V40" s="136">
        <v>20.5129514089395</v>
      </c>
      <c r="W40" s="136">
        <v>13.888575265640799</v>
      </c>
      <c r="X40" s="136">
        <v>14.9647506848834</v>
      </c>
      <c r="Y40" s="136">
        <v>17.778609005531401</v>
      </c>
      <c r="Z40" s="136">
        <v>19.998909861387101</v>
      </c>
      <c r="AA40" s="136">
        <v>23.405742329994201</v>
      </c>
      <c r="AB40" s="136">
        <v>20.5851397065132</v>
      </c>
      <c r="AC40" s="136">
        <v>21.583704745517501</v>
      </c>
      <c r="AD40" s="136">
        <v>21.9158446803673</v>
      </c>
      <c r="AE40" s="136">
        <v>22.9280464669149</v>
      </c>
      <c r="AF40" s="136">
        <v>24.243830682201899</v>
      </c>
      <c r="AG40" s="136">
        <v>23.830490067109601</v>
      </c>
      <c r="AH40" s="136">
        <v>23.087344248300699</v>
      </c>
      <c r="AI40" s="136">
        <v>24.053089190161401</v>
      </c>
    </row>
    <row r="41" spans="2:35">
      <c r="B41" s="135" t="s">
        <v>358</v>
      </c>
      <c r="C41" s="135" t="s">
        <v>8</v>
      </c>
      <c r="D41" s="136">
        <v>33.173114326492602</v>
      </c>
      <c r="E41" s="136">
        <v>38.134066811400302</v>
      </c>
      <c r="F41" s="136">
        <v>41.165555920718397</v>
      </c>
      <c r="G41" s="136">
        <v>44.610431627405298</v>
      </c>
      <c r="H41" s="136">
        <v>52.362054696229997</v>
      </c>
      <c r="I41" s="136">
        <v>66.439965304119696</v>
      </c>
      <c r="J41" s="136">
        <v>72.138256272928999</v>
      </c>
      <c r="K41" s="136">
        <v>84.133751215202295</v>
      </c>
      <c r="L41" s="136">
        <v>97.641926114494197</v>
      </c>
      <c r="M41" s="136">
        <v>112.25422100517901</v>
      </c>
      <c r="N41" s="136">
        <v>128.80315090564699</v>
      </c>
      <c r="O41" s="136">
        <v>118.183176678794</v>
      </c>
      <c r="P41" s="136">
        <v>136.03938181657799</v>
      </c>
      <c r="Q41" s="136">
        <v>123.998609001248</v>
      </c>
      <c r="R41" s="136">
        <v>125.044891824415</v>
      </c>
      <c r="S41" s="136">
        <v>120.487084041844</v>
      </c>
      <c r="T41" s="136">
        <v>115.215222313575</v>
      </c>
      <c r="U41" s="136">
        <v>123.538889583429</v>
      </c>
      <c r="V41" s="136">
        <v>131.49387633174001</v>
      </c>
      <c r="W41" s="136">
        <v>121.375540955375</v>
      </c>
      <c r="X41" s="136">
        <v>123.54969339917101</v>
      </c>
      <c r="Y41" s="136">
        <v>150.54625730171699</v>
      </c>
      <c r="Z41" s="136">
        <v>164.70298715233301</v>
      </c>
      <c r="AA41" s="136">
        <v>152.48887254885099</v>
      </c>
      <c r="AB41" s="136">
        <v>127.353273371087</v>
      </c>
      <c r="AC41" s="136">
        <v>131.42918565997499</v>
      </c>
      <c r="AD41" s="136">
        <v>136.05858288037001</v>
      </c>
      <c r="AE41" s="136">
        <v>142.61205249937601</v>
      </c>
      <c r="AF41" s="136">
        <v>142.58041098331</v>
      </c>
      <c r="AG41" s="136">
        <v>153.66528841095101</v>
      </c>
      <c r="AH41" s="136">
        <v>119.988599453004</v>
      </c>
      <c r="AI41" s="136">
        <v>132.260366023053</v>
      </c>
    </row>
    <row r="42" spans="2:35">
      <c r="B42" s="135" t="s">
        <v>358</v>
      </c>
      <c r="C42" s="135" t="s">
        <v>347</v>
      </c>
      <c r="D42" s="136">
        <v>2600.4849041032999</v>
      </c>
      <c r="E42" s="136">
        <v>2735.7973004045198</v>
      </c>
      <c r="F42" s="136">
        <v>2655.8801124670999</v>
      </c>
      <c r="G42" s="136">
        <v>2652.2417937421001</v>
      </c>
      <c r="H42" s="136">
        <v>3255.09330616636</v>
      </c>
      <c r="I42" s="136">
        <v>3914.2470386151999</v>
      </c>
      <c r="J42" s="136">
        <v>3726.4183105970001</v>
      </c>
      <c r="K42" s="136">
        <v>3712.3577460486199</v>
      </c>
      <c r="L42" s="136">
        <v>4023.45937274267</v>
      </c>
      <c r="M42" s="136">
        <v>4365.4971833362297</v>
      </c>
      <c r="N42" s="136">
        <v>4788.51462303474</v>
      </c>
      <c r="O42" s="136">
        <v>4468.9557519153504</v>
      </c>
      <c r="P42" s="136">
        <v>5366.3819371015998</v>
      </c>
      <c r="Q42" s="136">
        <v>5432.5799737103498</v>
      </c>
      <c r="R42" s="136">
        <v>5435.9658135528598</v>
      </c>
      <c r="S42" s="136">
        <v>5254.2901011388003</v>
      </c>
      <c r="T42" s="136">
        <v>5113.2311190045402</v>
      </c>
      <c r="U42" s="136">
        <v>5184.4041690065396</v>
      </c>
      <c r="V42" s="136">
        <v>5482.6405695318599</v>
      </c>
      <c r="W42" s="136">
        <v>5030.18355909616</v>
      </c>
      <c r="X42" s="136">
        <v>4491.2922894169496</v>
      </c>
      <c r="Y42" s="136">
        <v>5030.2927942753704</v>
      </c>
      <c r="Z42" s="136">
        <v>5155.4559776924298</v>
      </c>
      <c r="AA42" s="136">
        <v>4753.1743102820701</v>
      </c>
      <c r="AB42" s="136">
        <v>3888.3087945592601</v>
      </c>
      <c r="AC42" s="136">
        <v>3994.12040675053</v>
      </c>
      <c r="AD42" s="136">
        <v>4241.2407352092396</v>
      </c>
      <c r="AE42" s="136">
        <v>4376.4998874245503</v>
      </c>
      <c r="AF42" s="136">
        <v>4329.4075119286899</v>
      </c>
      <c r="AG42" s="136">
        <v>4826.0536237758797</v>
      </c>
      <c r="AH42" s="136">
        <v>4088.3166172667302</v>
      </c>
      <c r="AI42" s="136">
        <v>4238.71173406871</v>
      </c>
    </row>
    <row r="43" spans="2:35">
      <c r="B43" s="135" t="s">
        <v>358</v>
      </c>
      <c r="C43" s="135" t="s">
        <v>348</v>
      </c>
      <c r="D43" s="136">
        <v>18.319297563432901</v>
      </c>
      <c r="E43" s="136">
        <v>19.7474299174084</v>
      </c>
      <c r="F43" s="136">
        <v>19.200169989933901</v>
      </c>
      <c r="G43" s="136">
        <v>18.391203951351201</v>
      </c>
      <c r="H43" s="136">
        <v>21.2773249268425</v>
      </c>
      <c r="I43" s="136">
        <v>24.2527877988645</v>
      </c>
      <c r="J43" s="136">
        <v>22.8921253867986</v>
      </c>
      <c r="K43" s="136">
        <v>24.841214773819601</v>
      </c>
      <c r="L43" s="136">
        <v>26.594186438133899</v>
      </c>
      <c r="M43" s="136">
        <v>27.6316743345627</v>
      </c>
      <c r="N43" s="136">
        <v>28.564989568080101</v>
      </c>
      <c r="O43" s="136">
        <v>26.021007651610599</v>
      </c>
      <c r="P43" s="136">
        <v>27.1943745547688</v>
      </c>
      <c r="Q43" s="136">
        <v>30.982027176442202</v>
      </c>
      <c r="R43" s="136">
        <v>31.865394705994799</v>
      </c>
      <c r="S43" s="136">
        <v>31.358226947660601</v>
      </c>
      <c r="T43" s="136">
        <v>37.5640296491367</v>
      </c>
      <c r="U43" s="136">
        <v>36.530647729206798</v>
      </c>
      <c r="V43" s="136">
        <v>28.7946141840142</v>
      </c>
      <c r="W43" s="136">
        <v>31.013748712782501</v>
      </c>
      <c r="X43" s="136">
        <v>28.8755041914613</v>
      </c>
      <c r="Y43" s="136">
        <v>29.214625124610102</v>
      </c>
      <c r="Z43" s="136">
        <v>32.224307471659699</v>
      </c>
      <c r="AA43" s="136">
        <v>29.248557732911099</v>
      </c>
      <c r="AB43" s="136">
        <v>35.780683702799401</v>
      </c>
      <c r="AC43" s="136">
        <v>32.086092133767899</v>
      </c>
      <c r="AD43" s="136">
        <v>35.0237673337693</v>
      </c>
      <c r="AE43" s="136">
        <v>32.998160484238703</v>
      </c>
      <c r="AF43" s="136">
        <v>31.3159753136601</v>
      </c>
      <c r="AG43" s="136">
        <v>29.947382980630799</v>
      </c>
      <c r="AH43" s="136">
        <v>24.957355477582901</v>
      </c>
      <c r="AI43" s="136">
        <v>26.4845980776578</v>
      </c>
    </row>
    <row r="44" spans="2:35">
      <c r="B44" s="135" t="s">
        <v>359</v>
      </c>
      <c r="C44" s="135" t="s">
        <v>8</v>
      </c>
      <c r="D44" s="136">
        <v>6.8567862440000003</v>
      </c>
      <c r="E44" s="136">
        <v>10.787115024</v>
      </c>
      <c r="F44" s="136">
        <v>13.445000212</v>
      </c>
      <c r="G44" s="136">
        <v>15.933386812</v>
      </c>
      <c r="H44" s="136">
        <v>19.664925448000002</v>
      </c>
      <c r="I44" s="136">
        <v>32.051045768000002</v>
      </c>
      <c r="J44" s="136">
        <v>38.620583652000001</v>
      </c>
      <c r="K44" s="136">
        <v>48.824047468000003</v>
      </c>
      <c r="L44" s="136">
        <v>60.730476267999997</v>
      </c>
      <c r="M44" s="136">
        <v>94.844543668</v>
      </c>
      <c r="N44" s="136">
        <v>113.062650792</v>
      </c>
      <c r="O44" s="136">
        <v>131.44119654400001</v>
      </c>
      <c r="P44" s="136">
        <v>156.448964112</v>
      </c>
      <c r="Q44" s="136">
        <v>175.870932412</v>
      </c>
      <c r="R44" s="136">
        <v>176.44037899599999</v>
      </c>
      <c r="S44" s="136">
        <v>162.661817136</v>
      </c>
      <c r="T44" s="136">
        <v>115.99656692400001</v>
      </c>
      <c r="U44" s="136">
        <v>100.23912474799999</v>
      </c>
      <c r="V44" s="136">
        <v>102.11037793600001</v>
      </c>
      <c r="W44" s="136">
        <v>103.59686223600001</v>
      </c>
      <c r="X44" s="136">
        <v>104.166666492</v>
      </c>
      <c r="Y44" s="136">
        <v>94.636378592</v>
      </c>
      <c r="Z44" s="136">
        <v>125.52264746</v>
      </c>
      <c r="AA44" s="136">
        <v>151.80722082400001</v>
      </c>
      <c r="AB44" s="136">
        <v>127.8672976</v>
      </c>
      <c r="AC44" s="136">
        <v>175.846079248</v>
      </c>
      <c r="AD44" s="136">
        <v>181.855090636098</v>
      </c>
      <c r="AE44" s="136">
        <v>207.31151296992101</v>
      </c>
      <c r="AF44" s="136">
        <v>217.07739625388001</v>
      </c>
      <c r="AG44" s="136">
        <v>204.96868596039201</v>
      </c>
      <c r="AH44" s="136">
        <v>198.73357987696301</v>
      </c>
      <c r="AI44" s="136">
        <v>229.01759603405699</v>
      </c>
    </row>
    <row r="45" spans="2:35">
      <c r="B45" s="135" t="s">
        <v>359</v>
      </c>
      <c r="C45" s="135" t="s">
        <v>347</v>
      </c>
      <c r="D45" s="136">
        <v>2997.6663090000002</v>
      </c>
      <c r="E45" s="136">
        <v>3243.0763400000001</v>
      </c>
      <c r="F45" s="136">
        <v>3211.4070839999999</v>
      </c>
      <c r="G45" s="136">
        <v>3206.5697270000001</v>
      </c>
      <c r="H45" s="136">
        <v>3965.3147920000001</v>
      </c>
      <c r="I45" s="136">
        <v>5151.1078369999996</v>
      </c>
      <c r="J45" s="136">
        <v>3735.4198240000001</v>
      </c>
      <c r="K45" s="136">
        <v>3855.4682339999999</v>
      </c>
      <c r="L45" s="136">
        <v>3832.1961580000002</v>
      </c>
      <c r="M45" s="136">
        <v>4869.1328510000003</v>
      </c>
      <c r="N45" s="136">
        <v>4771.8836359999996</v>
      </c>
      <c r="O45" s="136">
        <v>4948.8906500000003</v>
      </c>
      <c r="P45" s="136">
        <v>5594.4062599999997</v>
      </c>
      <c r="Q45" s="136">
        <v>6104.981589</v>
      </c>
      <c r="R45" s="136">
        <v>5745.8331459999999</v>
      </c>
      <c r="S45" s="136">
        <v>5166.9722659999998</v>
      </c>
      <c r="T45" s="136">
        <v>2968.8506229999998</v>
      </c>
      <c r="U45" s="136">
        <v>2903.7008019999998</v>
      </c>
      <c r="V45" s="136">
        <v>2765.4216839999999</v>
      </c>
      <c r="W45" s="136">
        <v>2431.3172989999998</v>
      </c>
      <c r="X45" s="136">
        <v>2574.664491</v>
      </c>
      <c r="Y45" s="136">
        <v>2013.5286140000001</v>
      </c>
      <c r="Z45" s="136">
        <v>2714.6460550000002</v>
      </c>
      <c r="AA45" s="136">
        <v>3205.7095509999999</v>
      </c>
      <c r="AB45" s="136">
        <v>2873.7940560000002</v>
      </c>
      <c r="AC45" s="136">
        <v>4207.3111179999996</v>
      </c>
      <c r="AD45" s="136">
        <v>4600.0584933978998</v>
      </c>
      <c r="AE45" s="136">
        <v>5039.0995538730904</v>
      </c>
      <c r="AF45" s="136">
        <v>4941.0394251682001</v>
      </c>
      <c r="AG45" s="136">
        <v>4675.8684188007801</v>
      </c>
      <c r="AH45" s="136">
        <v>4355.9302756310499</v>
      </c>
      <c r="AI45" s="136">
        <v>4900.9571973851798</v>
      </c>
    </row>
    <row r="46" spans="2:35">
      <c r="B46" s="135" t="s">
        <v>359</v>
      </c>
      <c r="C46" s="135" t="s">
        <v>348</v>
      </c>
      <c r="D46" s="136">
        <v>5.7686365999999998</v>
      </c>
      <c r="E46" s="136">
        <v>6.6007980799999997</v>
      </c>
      <c r="F46" s="136">
        <v>6.4919146149999998</v>
      </c>
      <c r="G46" s="136">
        <v>6.3904625450000001</v>
      </c>
      <c r="H46" s="136">
        <v>7.2961294600000004</v>
      </c>
      <c r="I46" s="136">
        <v>9.7235456249999999</v>
      </c>
      <c r="J46" s="136">
        <v>8.3960201750000003</v>
      </c>
      <c r="K46" s="136">
        <v>8.8572253799999991</v>
      </c>
      <c r="L46" s="136">
        <v>9.1667263000000005</v>
      </c>
      <c r="M46" s="136">
        <v>22.704681924999999</v>
      </c>
      <c r="N46" s="136">
        <v>21.321227695000001</v>
      </c>
      <c r="O46" s="136">
        <v>22.017842999999999</v>
      </c>
      <c r="P46" s="136">
        <v>25.275512115000002</v>
      </c>
      <c r="Q46" s="136">
        <v>26.756512845</v>
      </c>
      <c r="R46" s="136">
        <v>25.418996629999999</v>
      </c>
      <c r="S46" s="136">
        <v>23.523060224999998</v>
      </c>
      <c r="T46" s="136">
        <v>20.511374180000001</v>
      </c>
      <c r="U46" s="136">
        <v>19.006139995000002</v>
      </c>
      <c r="V46" s="136">
        <v>21.581304525</v>
      </c>
      <c r="W46" s="136">
        <v>17.310765660000001</v>
      </c>
      <c r="X46" s="136">
        <v>14.907341535</v>
      </c>
      <c r="Y46" s="136">
        <v>16.08719017</v>
      </c>
      <c r="Z46" s="136">
        <v>18.814426274999999</v>
      </c>
      <c r="AA46" s="136">
        <v>15.998307580000001</v>
      </c>
      <c r="AB46" s="136">
        <v>11.780105949999999</v>
      </c>
      <c r="AC46" s="136">
        <v>17.5962703</v>
      </c>
      <c r="AD46" s="136">
        <v>26.601865655992601</v>
      </c>
      <c r="AE46" s="136">
        <v>29.922784405787599</v>
      </c>
      <c r="AF46" s="136">
        <v>30.5133904168611</v>
      </c>
      <c r="AG46" s="136">
        <v>33.1018665290485</v>
      </c>
      <c r="AH46" s="136">
        <v>31.610274192185202</v>
      </c>
      <c r="AI46" s="136">
        <v>31.2189106436456</v>
      </c>
    </row>
    <row r="47" spans="2:35">
      <c r="B47" s="135" t="s">
        <v>360</v>
      </c>
      <c r="C47" s="135" t="s">
        <v>8</v>
      </c>
      <c r="D47" s="136">
        <v>23.281266510583599</v>
      </c>
      <c r="E47" s="136">
        <v>33.913294162466698</v>
      </c>
      <c r="F47" s="136">
        <v>39.416009348540598</v>
      </c>
      <c r="G47" s="136">
        <v>39.722805462612399</v>
      </c>
      <c r="H47" s="136">
        <v>45.018778562297797</v>
      </c>
      <c r="I47" s="136">
        <v>59.391882315330001</v>
      </c>
      <c r="J47" s="136">
        <v>77.914239209201796</v>
      </c>
      <c r="K47" s="136">
        <v>99.696936692813495</v>
      </c>
      <c r="L47" s="136">
        <v>127.243198881941</v>
      </c>
      <c r="M47" s="136">
        <v>163.72253616241201</v>
      </c>
      <c r="N47" s="136">
        <v>178.52965978668001</v>
      </c>
      <c r="O47" s="136">
        <v>197.020912790757</v>
      </c>
      <c r="P47" s="136">
        <v>179.62928618485799</v>
      </c>
      <c r="Q47" s="136">
        <v>242.863935819717</v>
      </c>
      <c r="R47" s="136">
        <v>209.532569742475</v>
      </c>
      <c r="S47" s="136">
        <v>260.918821677138</v>
      </c>
      <c r="T47" s="136">
        <v>186.865530951746</v>
      </c>
      <c r="U47" s="136">
        <v>184.05908199863299</v>
      </c>
      <c r="V47" s="136">
        <v>178.64364859676701</v>
      </c>
      <c r="W47" s="136">
        <v>135.942320620538</v>
      </c>
      <c r="X47" s="136">
        <v>143.630951292487</v>
      </c>
      <c r="Y47" s="136">
        <v>140.48260545332101</v>
      </c>
      <c r="Z47" s="136">
        <v>146.901196426311</v>
      </c>
      <c r="AA47" s="136">
        <v>120.090144149137</v>
      </c>
      <c r="AB47" s="136">
        <v>43.9425630958482</v>
      </c>
      <c r="AC47" s="136">
        <v>57.664036383408103</v>
      </c>
      <c r="AD47" s="136">
        <v>60.097615809652801</v>
      </c>
      <c r="AE47" s="136">
        <v>79.736034663282595</v>
      </c>
      <c r="AF47" s="136">
        <v>84.858931548855793</v>
      </c>
      <c r="AG47" s="136">
        <v>70.439329547873001</v>
      </c>
      <c r="AH47" s="136">
        <v>68.787207216751199</v>
      </c>
      <c r="AI47" s="136">
        <v>80.534332256942406</v>
      </c>
    </row>
    <row r="48" spans="2:35">
      <c r="B48" s="135" t="s">
        <v>360</v>
      </c>
      <c r="C48" s="135" t="s">
        <v>347</v>
      </c>
      <c r="D48" s="136">
        <v>16572.943122096702</v>
      </c>
      <c r="E48" s="136">
        <v>17736.346645769801</v>
      </c>
      <c r="F48" s="136">
        <v>17915.584522154899</v>
      </c>
      <c r="G48" s="136">
        <v>16341.0740956752</v>
      </c>
      <c r="H48" s="136">
        <v>17099.460137173999</v>
      </c>
      <c r="I48" s="136">
        <v>19258.3056216818</v>
      </c>
      <c r="J48" s="136">
        <v>20890.838791377399</v>
      </c>
      <c r="K48" s="136">
        <v>19164.864914533198</v>
      </c>
      <c r="L48" s="136">
        <v>20149.537401834899</v>
      </c>
      <c r="M48" s="136">
        <v>21294.410460166499</v>
      </c>
      <c r="N48" s="136">
        <v>21385.938617965101</v>
      </c>
      <c r="O48" s="136">
        <v>22270.3834692411</v>
      </c>
      <c r="P48" s="136">
        <v>22187.8103753385</v>
      </c>
      <c r="Q48" s="136">
        <v>23783.359202146301</v>
      </c>
      <c r="R48" s="136">
        <v>22488.6329165231</v>
      </c>
      <c r="S48" s="136">
        <v>24038.706105696299</v>
      </c>
      <c r="T48" s="136">
        <v>23001.273456283801</v>
      </c>
      <c r="U48" s="136">
        <v>22822.907282731801</v>
      </c>
      <c r="V48" s="136">
        <v>19695.415132830902</v>
      </c>
      <c r="W48" s="136">
        <v>15735.0815890289</v>
      </c>
      <c r="X48" s="136">
        <v>15675.3283245447</v>
      </c>
      <c r="Y48" s="136">
        <v>15543.079967453999</v>
      </c>
      <c r="Z48" s="136">
        <v>12726.2781316212</v>
      </c>
      <c r="AA48" s="136">
        <v>10483.3116928534</v>
      </c>
      <c r="AB48" s="136">
        <v>10802.531067279</v>
      </c>
      <c r="AC48" s="136">
        <v>11421.063979386399</v>
      </c>
      <c r="AD48" s="136">
        <v>12064.276347294201</v>
      </c>
      <c r="AE48" s="136">
        <v>12457.495494605</v>
      </c>
      <c r="AF48" s="136">
        <v>12835.198512328399</v>
      </c>
      <c r="AG48" s="136">
        <v>12398.1232900666</v>
      </c>
      <c r="AH48" s="136">
        <v>11225.816745321399</v>
      </c>
      <c r="AI48" s="136">
        <v>11908.3712320703</v>
      </c>
    </row>
    <row r="49" spans="2:35">
      <c r="B49" s="135" t="s">
        <v>360</v>
      </c>
      <c r="C49" s="135" t="s">
        <v>348</v>
      </c>
      <c r="D49" s="136">
        <v>44.907865779668803</v>
      </c>
      <c r="E49" s="136">
        <v>49.547943066956499</v>
      </c>
      <c r="F49" s="136">
        <v>47.755997230374497</v>
      </c>
      <c r="G49" s="136">
        <v>41.164157126796198</v>
      </c>
      <c r="H49" s="136">
        <v>39.278287022301598</v>
      </c>
      <c r="I49" s="136">
        <v>43.894022973132998</v>
      </c>
      <c r="J49" s="136">
        <v>48.054308682063599</v>
      </c>
      <c r="K49" s="136">
        <v>42.561573418205597</v>
      </c>
      <c r="L49" s="136">
        <v>38.230816729970201</v>
      </c>
      <c r="M49" s="136">
        <v>41.1166989928088</v>
      </c>
      <c r="N49" s="136">
        <v>37.809835050874199</v>
      </c>
      <c r="O49" s="136">
        <v>37.2447726817202</v>
      </c>
      <c r="P49" s="136">
        <v>35.999343277644201</v>
      </c>
      <c r="Q49" s="136">
        <v>41.938004444207003</v>
      </c>
      <c r="R49" s="136">
        <v>37.893498305957898</v>
      </c>
      <c r="S49" s="136">
        <v>42.1516870789739</v>
      </c>
      <c r="T49" s="136">
        <v>40.343513501111701</v>
      </c>
      <c r="U49" s="136">
        <v>43.300992085800097</v>
      </c>
      <c r="V49" s="136">
        <v>37.584670024923099</v>
      </c>
      <c r="W49" s="136">
        <v>33.678947243651102</v>
      </c>
      <c r="X49" s="136">
        <v>36.1575148143368</v>
      </c>
      <c r="Y49" s="136">
        <v>40.6118283808092</v>
      </c>
      <c r="Z49" s="136">
        <v>34.952301007152698</v>
      </c>
      <c r="AA49" s="136">
        <v>29.023392681561401</v>
      </c>
      <c r="AB49" s="136">
        <v>29.890451326688499</v>
      </c>
      <c r="AC49" s="136">
        <v>33.778437583792702</v>
      </c>
      <c r="AD49" s="136">
        <v>35.498048959446102</v>
      </c>
      <c r="AE49" s="136">
        <v>36.698520109826298</v>
      </c>
      <c r="AF49" s="136">
        <v>38.842174021576</v>
      </c>
      <c r="AG49" s="136">
        <v>39.755052790956199</v>
      </c>
      <c r="AH49" s="136">
        <v>38.316834519424901</v>
      </c>
      <c r="AI49" s="136">
        <v>41.289412413013999</v>
      </c>
    </row>
    <row r="50" spans="2:35">
      <c r="B50" s="135" t="s">
        <v>361</v>
      </c>
      <c r="C50" s="135" t="s">
        <v>8</v>
      </c>
      <c r="D50" s="136">
        <v>3.7955617560000001</v>
      </c>
      <c r="E50" s="136">
        <v>4.8878808720000002</v>
      </c>
      <c r="F50" s="136">
        <v>5.7648729879999996</v>
      </c>
      <c r="G50" s="136">
        <v>6.5388071559999998</v>
      </c>
      <c r="H50" s="136">
        <v>8.0769000480000006</v>
      </c>
      <c r="I50" s="136">
        <v>7.4998199359999997</v>
      </c>
      <c r="J50" s="136">
        <v>10.065762252000001</v>
      </c>
      <c r="K50" s="136">
        <v>11.591572048</v>
      </c>
      <c r="L50" s="136">
        <v>20.684524784000001</v>
      </c>
      <c r="M50" s="136">
        <v>16.69938256</v>
      </c>
      <c r="N50" s="136">
        <v>23.109085803999999</v>
      </c>
      <c r="O50" s="136">
        <v>47.651929723999999</v>
      </c>
      <c r="P50" s="136">
        <v>32.570367984000001</v>
      </c>
      <c r="Q50" s="136">
        <v>54.597329836</v>
      </c>
      <c r="R50" s="136">
        <v>57.576181488000003</v>
      </c>
      <c r="S50" s="136">
        <v>56.358997631999998</v>
      </c>
      <c r="T50" s="136">
        <v>45.750907943999998</v>
      </c>
      <c r="U50" s="136">
        <v>42.105838628000001</v>
      </c>
      <c r="V50" s="136">
        <v>42.691228328000001</v>
      </c>
      <c r="W50" s="136">
        <v>46.251262511999997</v>
      </c>
      <c r="X50" s="136">
        <v>48.009819452000002</v>
      </c>
      <c r="Y50" s="136">
        <v>51.550950612000001</v>
      </c>
      <c r="Z50" s="136">
        <v>24.424632848000002</v>
      </c>
      <c r="AA50" s="136">
        <v>29.406722464000001</v>
      </c>
      <c r="AB50" s="136">
        <v>26.307264312000001</v>
      </c>
      <c r="AC50" s="136">
        <v>53.720574319999997</v>
      </c>
      <c r="AD50" s="136">
        <v>56.083140372000003</v>
      </c>
      <c r="AE50" s="136">
        <v>56.488435723999999</v>
      </c>
      <c r="AF50" s="136">
        <v>58.448051172</v>
      </c>
      <c r="AG50" s="136">
        <v>55.880651204000003</v>
      </c>
      <c r="AH50" s="136">
        <v>51.800831572</v>
      </c>
      <c r="AI50" s="136">
        <v>51.622492796000003</v>
      </c>
    </row>
    <row r="51" spans="2:35">
      <c r="B51" s="135" t="s">
        <v>361</v>
      </c>
      <c r="C51" s="135" t="s">
        <v>347</v>
      </c>
      <c r="D51" s="136">
        <v>1157.6957259999999</v>
      </c>
      <c r="E51" s="136">
        <v>1205.249374</v>
      </c>
      <c r="F51" s="136">
        <v>1094.555014</v>
      </c>
      <c r="G51" s="136">
        <v>824.29260999999997</v>
      </c>
      <c r="H51" s="136">
        <v>971.46335599999998</v>
      </c>
      <c r="I51" s="136">
        <v>839.15586499999995</v>
      </c>
      <c r="J51" s="136">
        <v>823.01817000000005</v>
      </c>
      <c r="K51" s="136">
        <v>1300.7214610000001</v>
      </c>
      <c r="L51" s="136">
        <v>1257.4456170000001</v>
      </c>
      <c r="M51" s="136">
        <v>725.47208699999999</v>
      </c>
      <c r="N51" s="136">
        <v>888.19503499999996</v>
      </c>
      <c r="O51" s="136">
        <v>1571.7796559999999</v>
      </c>
      <c r="P51" s="136">
        <v>1096.5628320000001</v>
      </c>
      <c r="Q51" s="136">
        <v>1578.330426</v>
      </c>
      <c r="R51" s="136">
        <v>1390.2225759999999</v>
      </c>
      <c r="S51" s="136">
        <v>1254.8967600000001</v>
      </c>
      <c r="T51" s="136">
        <v>1041.783713</v>
      </c>
      <c r="U51" s="136">
        <v>1050.718384</v>
      </c>
      <c r="V51" s="136">
        <v>1344.2847939999999</v>
      </c>
      <c r="W51" s="136">
        <v>1312.0065360000001</v>
      </c>
      <c r="X51" s="136">
        <v>1466.942667</v>
      </c>
      <c r="Y51" s="136">
        <v>1349.550833</v>
      </c>
      <c r="Z51" s="136">
        <v>776.18299999999999</v>
      </c>
      <c r="AA51" s="136">
        <v>977.25887699999998</v>
      </c>
      <c r="AB51" s="136">
        <v>630.47622100000001</v>
      </c>
      <c r="AC51" s="136">
        <v>1205.5012999999999</v>
      </c>
      <c r="AD51" s="136">
        <v>1233.8055380000001</v>
      </c>
      <c r="AE51" s="136">
        <v>1205.708421</v>
      </c>
      <c r="AF51" s="136">
        <v>1217.8514270000001</v>
      </c>
      <c r="AG51" s="136">
        <v>1169.528769</v>
      </c>
      <c r="AH51" s="136">
        <v>1063.5042739999999</v>
      </c>
      <c r="AI51" s="136">
        <v>1037.35923</v>
      </c>
    </row>
    <row r="52" spans="2:35">
      <c r="B52" s="135" t="s">
        <v>361</v>
      </c>
      <c r="C52" s="135" t="s">
        <v>348</v>
      </c>
      <c r="D52" s="136">
        <v>3.4065999100000002</v>
      </c>
      <c r="E52" s="136">
        <v>3.3568755750000001</v>
      </c>
      <c r="F52" s="136">
        <v>3.003395255</v>
      </c>
      <c r="G52" s="136">
        <v>2.312050535</v>
      </c>
      <c r="H52" s="136">
        <v>2.7930003600000002</v>
      </c>
      <c r="I52" s="136">
        <v>2.4065977649999999</v>
      </c>
      <c r="J52" s="136">
        <v>2.5063450899999999</v>
      </c>
      <c r="K52" s="136">
        <v>2.9691739500000001</v>
      </c>
      <c r="L52" s="136">
        <v>3.2112175299999999</v>
      </c>
      <c r="M52" s="136">
        <v>1.888386025</v>
      </c>
      <c r="N52" s="136">
        <v>2.3885851850000002</v>
      </c>
      <c r="O52" s="136">
        <v>4.3344608400000002</v>
      </c>
      <c r="P52" s="136">
        <v>2.83989052</v>
      </c>
      <c r="Q52" s="136">
        <v>4.1269449050000002</v>
      </c>
      <c r="R52" s="136">
        <v>3.5620873350000002</v>
      </c>
      <c r="S52" s="136">
        <v>3.0884165299999999</v>
      </c>
      <c r="T52" s="136">
        <v>2.5662978949999999</v>
      </c>
      <c r="U52" s="136">
        <v>2.7247485500000002</v>
      </c>
      <c r="V52" s="136">
        <v>3.5047055600000001</v>
      </c>
      <c r="W52" s="136">
        <v>3.5623881100000001</v>
      </c>
      <c r="X52" s="136">
        <v>4.3185086349999997</v>
      </c>
      <c r="Y52" s="136">
        <v>4.4866646499999998</v>
      </c>
      <c r="Z52" s="136">
        <v>3.3576279100000002</v>
      </c>
      <c r="AA52" s="136">
        <v>3.00137834</v>
      </c>
      <c r="AB52" s="136">
        <v>2.04768945</v>
      </c>
      <c r="AC52" s="136">
        <v>3.9116779849999999</v>
      </c>
      <c r="AD52" s="136">
        <v>3.8741508050000002</v>
      </c>
      <c r="AE52" s="136">
        <v>3.9773089449999999</v>
      </c>
      <c r="AF52" s="136">
        <v>3.7948421350000001</v>
      </c>
      <c r="AG52" s="136">
        <v>4.4651312799999996</v>
      </c>
      <c r="AH52" s="136">
        <v>3.7049708300000002</v>
      </c>
      <c r="AI52" s="136">
        <v>3.9208374450000001</v>
      </c>
    </row>
    <row r="53" spans="2:35">
      <c r="B53" s="135" t="s">
        <v>362</v>
      </c>
      <c r="C53" s="135" t="s">
        <v>8</v>
      </c>
      <c r="D53" s="136">
        <v>0.36377230399999999</v>
      </c>
      <c r="E53" s="136">
        <v>0.65558457999999997</v>
      </c>
      <c r="F53" s="136">
        <v>0.86575285999999996</v>
      </c>
      <c r="G53" s="136">
        <v>1.033533788</v>
      </c>
      <c r="H53" s="136">
        <v>1.6195756080000001</v>
      </c>
      <c r="I53" s="136">
        <v>4.5134400079999999</v>
      </c>
      <c r="J53" s="136">
        <v>6.7262937840000001</v>
      </c>
      <c r="K53" s="136">
        <v>8.2740962919999994</v>
      </c>
      <c r="L53" s="136">
        <v>9.5933557159999996</v>
      </c>
      <c r="M53" s="136">
        <v>12.481809424</v>
      </c>
      <c r="N53" s="136">
        <v>14.330995392</v>
      </c>
      <c r="O53" s="136">
        <v>8.2918144960000006</v>
      </c>
      <c r="P53" s="136">
        <v>14.041388619999999</v>
      </c>
      <c r="Q53" s="136">
        <v>14.146028791999999</v>
      </c>
      <c r="R53" s="136">
        <v>8.6484829760000004</v>
      </c>
      <c r="S53" s="136">
        <v>25.728317132000001</v>
      </c>
      <c r="T53" s="136">
        <v>8.8282236839999992</v>
      </c>
      <c r="U53" s="136">
        <v>14.738789519999999</v>
      </c>
      <c r="V53" s="136">
        <v>15.905956079999999</v>
      </c>
      <c r="W53" s="136">
        <v>13.712775076</v>
      </c>
      <c r="X53" s="136">
        <v>12.221635916</v>
      </c>
      <c r="Y53" s="136">
        <v>14.400334312</v>
      </c>
      <c r="Z53" s="136">
        <v>18.787382292</v>
      </c>
      <c r="AA53" s="136">
        <v>24.385586904</v>
      </c>
      <c r="AB53" s="136">
        <v>18.153738764</v>
      </c>
      <c r="AC53" s="136">
        <v>20.174572124000001</v>
      </c>
      <c r="AD53" s="136">
        <v>22.583261988</v>
      </c>
      <c r="AE53" s="136">
        <v>22.469109039999999</v>
      </c>
      <c r="AF53" s="136">
        <v>26.96673448</v>
      </c>
      <c r="AG53" s="136">
        <v>21.043566460000001</v>
      </c>
      <c r="AH53" s="136">
        <v>25.590497996</v>
      </c>
      <c r="AI53" s="136">
        <v>23.915297895999998</v>
      </c>
    </row>
    <row r="54" spans="2:35">
      <c r="B54" s="135" t="s">
        <v>362</v>
      </c>
      <c r="C54" s="135" t="s">
        <v>347</v>
      </c>
      <c r="D54" s="136">
        <v>163.782242</v>
      </c>
      <c r="E54" s="136">
        <v>223.04712599999999</v>
      </c>
      <c r="F54" s="136">
        <v>253.940473</v>
      </c>
      <c r="G54" s="136">
        <v>254.84303299999999</v>
      </c>
      <c r="H54" s="136">
        <v>292.90682700000002</v>
      </c>
      <c r="I54" s="136">
        <v>363.05857500000002</v>
      </c>
      <c r="J54" s="136">
        <v>411.31214999999997</v>
      </c>
      <c r="K54" s="136">
        <v>405.01315099999999</v>
      </c>
      <c r="L54" s="136">
        <v>413.68949199999997</v>
      </c>
      <c r="M54" s="136">
        <v>498.77676300000002</v>
      </c>
      <c r="N54" s="136">
        <v>593.21533099999999</v>
      </c>
      <c r="O54" s="136">
        <v>436.30487199999999</v>
      </c>
      <c r="P54" s="136">
        <v>569.45843200000002</v>
      </c>
      <c r="Q54" s="136">
        <v>585.20579399999997</v>
      </c>
      <c r="R54" s="136">
        <v>326.065651</v>
      </c>
      <c r="S54" s="136">
        <v>627.98901000000001</v>
      </c>
      <c r="T54" s="136">
        <v>356.80609800000002</v>
      </c>
      <c r="U54" s="136">
        <v>527.36696600000005</v>
      </c>
      <c r="V54" s="136">
        <v>450.15368000000001</v>
      </c>
      <c r="W54" s="136">
        <v>314.21872999999999</v>
      </c>
      <c r="X54" s="136">
        <v>303.91547800000001</v>
      </c>
      <c r="Y54" s="136">
        <v>305.348658</v>
      </c>
      <c r="Z54" s="136">
        <v>388.31487399999997</v>
      </c>
      <c r="AA54" s="136">
        <v>486.29583700000001</v>
      </c>
      <c r="AB54" s="136">
        <v>368.09503899999999</v>
      </c>
      <c r="AC54" s="136">
        <v>404.70936</v>
      </c>
      <c r="AD54" s="136">
        <v>452.63387599999999</v>
      </c>
      <c r="AE54" s="136">
        <v>443.70926400000002</v>
      </c>
      <c r="AF54" s="136">
        <v>526.76835900000003</v>
      </c>
      <c r="AG54" s="136">
        <v>412.07249400000001</v>
      </c>
      <c r="AH54" s="136">
        <v>500.39194700000002</v>
      </c>
      <c r="AI54" s="136">
        <v>471.27457099999998</v>
      </c>
    </row>
    <row r="55" spans="2:35">
      <c r="B55" s="135" t="s">
        <v>362</v>
      </c>
      <c r="C55" s="135" t="s">
        <v>348</v>
      </c>
      <c r="D55" s="136">
        <v>0.29527916500000001</v>
      </c>
      <c r="E55" s="136">
        <v>0.48922206499999998</v>
      </c>
      <c r="F55" s="136">
        <v>0.57269706499999995</v>
      </c>
      <c r="G55" s="136">
        <v>0.53554804</v>
      </c>
      <c r="H55" s="136">
        <v>0.60494676999999997</v>
      </c>
      <c r="I55" s="136">
        <v>1.0572490349999999</v>
      </c>
      <c r="J55" s="136">
        <v>1.3329778249999999</v>
      </c>
      <c r="K55" s="136">
        <v>1.2438138050000001</v>
      </c>
      <c r="L55" s="136">
        <v>1.20081729</v>
      </c>
      <c r="M55" s="136">
        <v>1.38885864</v>
      </c>
      <c r="N55" s="136">
        <v>1.58071016</v>
      </c>
      <c r="O55" s="136">
        <v>1.01666667</v>
      </c>
      <c r="P55" s="136">
        <v>1.3509548950000001</v>
      </c>
      <c r="Q55" s="136">
        <v>1.3106218949999999</v>
      </c>
      <c r="R55" s="136">
        <v>0.70906500500000003</v>
      </c>
      <c r="S55" s="136">
        <v>1.4884604800000001</v>
      </c>
      <c r="T55" s="136">
        <v>0.765214265</v>
      </c>
      <c r="U55" s="136">
        <v>1.212692205</v>
      </c>
      <c r="V55" s="136">
        <v>1.046432</v>
      </c>
      <c r="W55" s="136">
        <v>0.75310959499999997</v>
      </c>
      <c r="X55" s="136">
        <v>0.71319211500000002</v>
      </c>
      <c r="Y55" s="136">
        <v>0.75953425500000005</v>
      </c>
      <c r="Z55" s="136">
        <v>0.98042553499999996</v>
      </c>
      <c r="AA55" s="136">
        <v>1.2467987650000001</v>
      </c>
      <c r="AB55" s="136">
        <v>0.93546669500000001</v>
      </c>
      <c r="AC55" s="136">
        <v>1.0369590449999999</v>
      </c>
      <c r="AD55" s="136">
        <v>1.163343375</v>
      </c>
      <c r="AE55" s="136">
        <v>1.1540227949999999</v>
      </c>
      <c r="AF55" s="136">
        <v>1.3819007999999999</v>
      </c>
      <c r="AG55" s="136">
        <v>1.081777435</v>
      </c>
      <c r="AH55" s="136">
        <v>1.3128139750000001</v>
      </c>
      <c r="AI55" s="136">
        <v>1.2273588950000001</v>
      </c>
    </row>
    <row r="56" spans="2:35">
      <c r="B56" s="135" t="s">
        <v>363</v>
      </c>
      <c r="C56" s="135" t="s">
        <v>8</v>
      </c>
      <c r="D56" s="136">
        <v>0.240076648</v>
      </c>
      <c r="E56" s="136">
        <v>0.32191630799999998</v>
      </c>
      <c r="F56" s="136">
        <v>0.411111428</v>
      </c>
      <c r="G56" s="136">
        <v>0.50262183999999999</v>
      </c>
      <c r="H56" s="136">
        <v>0.59224423999999998</v>
      </c>
      <c r="I56" s="136">
        <v>0.70740521599999995</v>
      </c>
      <c r="J56" s="136">
        <v>0.90331850000000002</v>
      </c>
      <c r="K56" s="136">
        <v>2.2841997919999999</v>
      </c>
      <c r="L56" s="136">
        <v>5.0654097199999999</v>
      </c>
      <c r="M56" s="136">
        <v>18.902178763999999</v>
      </c>
      <c r="N56" s="136">
        <v>17.408968892000001</v>
      </c>
      <c r="O56" s="136">
        <v>18.323939423999999</v>
      </c>
      <c r="P56" s="136">
        <v>20.540707516000001</v>
      </c>
      <c r="Q56" s="136">
        <v>20.557829431999998</v>
      </c>
      <c r="R56" s="136">
        <v>39.208390788000003</v>
      </c>
      <c r="S56" s="136">
        <v>28.572504603999999</v>
      </c>
      <c r="T56" s="136">
        <v>16.251225647999998</v>
      </c>
      <c r="U56" s="136">
        <v>20.991128312000001</v>
      </c>
      <c r="V56" s="136">
        <v>21.152413184</v>
      </c>
      <c r="W56" s="136">
        <v>15.763828668</v>
      </c>
      <c r="X56" s="136">
        <v>11.691641052</v>
      </c>
      <c r="Y56" s="136">
        <v>17.268958728000001</v>
      </c>
      <c r="Z56" s="136">
        <v>12.813896116</v>
      </c>
      <c r="AA56" s="136">
        <v>11.446377404</v>
      </c>
      <c r="AB56" s="136">
        <v>13.553630999999999</v>
      </c>
      <c r="AC56" s="136">
        <v>20.086717363999998</v>
      </c>
      <c r="AD56" s="136">
        <v>35.658966532000001</v>
      </c>
      <c r="AE56" s="136">
        <v>39.409504456000001</v>
      </c>
      <c r="AF56" s="136">
        <v>43.221957715999999</v>
      </c>
      <c r="AG56" s="136">
        <v>42.443448068000002</v>
      </c>
      <c r="AH56" s="136">
        <v>38.445195628</v>
      </c>
      <c r="AI56" s="136">
        <v>36.159870431999998</v>
      </c>
    </row>
    <row r="57" spans="2:35">
      <c r="B57" s="135" t="s">
        <v>363</v>
      </c>
      <c r="C57" s="135" t="s">
        <v>347</v>
      </c>
      <c r="D57" s="136">
        <v>83.352457000000001</v>
      </c>
      <c r="E57" s="136">
        <v>81.962387000000007</v>
      </c>
      <c r="F57" s="136">
        <v>87.867879000000002</v>
      </c>
      <c r="G57" s="136">
        <v>98.553428999999994</v>
      </c>
      <c r="H57" s="136">
        <v>118.85333</v>
      </c>
      <c r="I57" s="136">
        <v>92.097370999999995</v>
      </c>
      <c r="J57" s="136">
        <v>69.144738000000004</v>
      </c>
      <c r="K57" s="136">
        <v>127.972576</v>
      </c>
      <c r="L57" s="136">
        <v>222.103208</v>
      </c>
      <c r="M57" s="136">
        <v>223.72382300000001</v>
      </c>
      <c r="N57" s="136">
        <v>272.85202399999997</v>
      </c>
      <c r="O57" s="136">
        <v>272.35630600000002</v>
      </c>
      <c r="P57" s="136">
        <v>297.50565399999999</v>
      </c>
      <c r="Q57" s="136">
        <v>260.25809099999998</v>
      </c>
      <c r="R57" s="136">
        <v>602.77002400000003</v>
      </c>
      <c r="S57" s="136">
        <v>370.31390299999998</v>
      </c>
      <c r="T57" s="136">
        <v>160.68083999999999</v>
      </c>
      <c r="U57" s="136">
        <v>223.49157500000001</v>
      </c>
      <c r="V57" s="136">
        <v>197.86160100000001</v>
      </c>
      <c r="W57" s="136">
        <v>106.866784</v>
      </c>
      <c r="X57" s="136">
        <v>101.801007</v>
      </c>
      <c r="Y57" s="136">
        <v>161.299012</v>
      </c>
      <c r="Z57" s="136">
        <v>74.830827999999997</v>
      </c>
      <c r="AA57" s="136">
        <v>94.375538000000006</v>
      </c>
      <c r="AB57" s="136">
        <v>296.20013799999998</v>
      </c>
      <c r="AC57" s="136">
        <v>525.62764500000003</v>
      </c>
      <c r="AD57" s="136">
        <v>823.62951299999997</v>
      </c>
      <c r="AE57" s="136">
        <v>842.40294700000004</v>
      </c>
      <c r="AF57" s="136">
        <v>882.51164300000005</v>
      </c>
      <c r="AG57" s="136">
        <v>831.51001499999995</v>
      </c>
      <c r="AH57" s="136">
        <v>691.98801800000001</v>
      </c>
      <c r="AI57" s="136">
        <v>624.96763799999997</v>
      </c>
    </row>
    <row r="58" spans="2:35">
      <c r="B58" s="135" t="s">
        <v>363</v>
      </c>
      <c r="C58" s="135" t="s">
        <v>348</v>
      </c>
      <c r="D58" s="136">
        <v>0.18518067499999999</v>
      </c>
      <c r="E58" s="136">
        <v>0.17817540000000001</v>
      </c>
      <c r="F58" s="136">
        <v>0.18046287999999999</v>
      </c>
      <c r="G58" s="136">
        <v>0.19042714499999999</v>
      </c>
      <c r="H58" s="136">
        <v>0.208320475</v>
      </c>
      <c r="I58" s="136">
        <v>0.18191083999999999</v>
      </c>
      <c r="J58" s="136">
        <v>0.166633325</v>
      </c>
      <c r="K58" s="136">
        <v>0.34243246999999999</v>
      </c>
      <c r="L58" s="136">
        <v>0.63454117499999996</v>
      </c>
      <c r="M58" s="136">
        <v>17.856270810000002</v>
      </c>
      <c r="N58" s="136">
        <v>13.602610325000001</v>
      </c>
      <c r="O58" s="136">
        <v>14.001007084999999</v>
      </c>
      <c r="P58" s="136">
        <v>15.35801034</v>
      </c>
      <c r="Q58" s="136">
        <v>17.152121820000001</v>
      </c>
      <c r="R58" s="136">
        <v>18.031742945000001</v>
      </c>
      <c r="S58" s="136">
        <v>17.545087670000001</v>
      </c>
      <c r="T58" s="136">
        <v>15.596857755</v>
      </c>
      <c r="U58" s="136">
        <v>17.090078429999998</v>
      </c>
      <c r="V58" s="136">
        <v>17.992547590000001</v>
      </c>
      <c r="W58" s="136">
        <v>14.69437879</v>
      </c>
      <c r="X58" s="136">
        <v>10.6142729</v>
      </c>
      <c r="Y58" s="136">
        <v>12.697066899999999</v>
      </c>
      <c r="Z58" s="136">
        <v>12.281556175</v>
      </c>
      <c r="AA58" s="136">
        <v>9.7885164699999994</v>
      </c>
      <c r="AB58" s="136">
        <v>6.27007066</v>
      </c>
      <c r="AC58" s="136">
        <v>11.174837204999999</v>
      </c>
      <c r="AD58" s="136">
        <v>15.849209305</v>
      </c>
      <c r="AE58" s="136">
        <v>17.84751468</v>
      </c>
      <c r="AF58" s="136">
        <v>18.638063209999999</v>
      </c>
      <c r="AG58" s="136">
        <v>20.490337950000001</v>
      </c>
      <c r="AH58" s="136">
        <v>19.638405084999999</v>
      </c>
      <c r="AI58" s="136">
        <v>17.57462086</v>
      </c>
    </row>
    <row r="59" spans="2:35">
      <c r="B59" s="135" t="s">
        <v>364</v>
      </c>
      <c r="C59" s="135" t="s">
        <v>8</v>
      </c>
      <c r="D59" s="136">
        <v>0.115791116</v>
      </c>
      <c r="E59" s="136">
        <v>0.15551863599999999</v>
      </c>
      <c r="F59" s="136">
        <v>0.23083379200000001</v>
      </c>
      <c r="G59" s="136">
        <v>0.31903488400000002</v>
      </c>
      <c r="H59" s="136">
        <v>0.34757595600000002</v>
      </c>
      <c r="I59" s="136">
        <v>0.25816988400000002</v>
      </c>
      <c r="J59" s="136">
        <v>0.293846196</v>
      </c>
      <c r="K59" s="136">
        <v>0.49945417199999997</v>
      </c>
      <c r="L59" s="136">
        <v>0.22920715999999999</v>
      </c>
      <c r="M59" s="136">
        <v>0.28395466400000002</v>
      </c>
      <c r="N59" s="136">
        <v>0.549129588</v>
      </c>
      <c r="O59" s="136">
        <v>1.7165411479999999</v>
      </c>
      <c r="P59" s="136">
        <v>0.69915678000000003</v>
      </c>
      <c r="Q59" s="136">
        <v>2.8436820439999999</v>
      </c>
      <c r="R59" s="136">
        <v>8.0029473160000002</v>
      </c>
      <c r="S59" s="136">
        <v>5.1227772399999996</v>
      </c>
      <c r="T59" s="136">
        <v>12.497268868000001</v>
      </c>
      <c r="U59" s="136">
        <v>7.5725533240000003</v>
      </c>
      <c r="V59" s="136">
        <v>7.4445470120000001</v>
      </c>
      <c r="W59" s="136">
        <v>20.95930508</v>
      </c>
      <c r="X59" s="136">
        <v>13.572664364</v>
      </c>
      <c r="Y59" s="136">
        <v>15.074139108000001</v>
      </c>
      <c r="Z59" s="136">
        <v>74.054179247999997</v>
      </c>
      <c r="AA59" s="136">
        <v>92.485233231999999</v>
      </c>
      <c r="AB59" s="136">
        <v>84.226123071999993</v>
      </c>
      <c r="AC59" s="136">
        <v>44.114573636000003</v>
      </c>
      <c r="AD59" s="136">
        <v>51.632676816</v>
      </c>
      <c r="AE59" s="136">
        <v>53.302736983999999</v>
      </c>
      <c r="AF59" s="136">
        <v>56.660705499999999</v>
      </c>
      <c r="AG59" s="136">
        <v>64.053392872000003</v>
      </c>
      <c r="AH59" s="136">
        <v>43.883475691999998</v>
      </c>
      <c r="AI59" s="136">
        <v>56.451729880000002</v>
      </c>
    </row>
    <row r="60" spans="2:35">
      <c r="B60" s="135" t="s">
        <v>364</v>
      </c>
      <c r="C60" s="135" t="s">
        <v>347</v>
      </c>
      <c r="D60" s="136">
        <v>79.226262000000006</v>
      </c>
      <c r="E60" s="136">
        <v>75.682140000000004</v>
      </c>
      <c r="F60" s="136">
        <v>87.051475999999994</v>
      </c>
      <c r="G60" s="136">
        <v>104.443355</v>
      </c>
      <c r="H60" s="136">
        <v>126.02090099999999</v>
      </c>
      <c r="I60" s="136">
        <v>92.285633000000004</v>
      </c>
      <c r="J60" s="136">
        <v>60.489277999999999</v>
      </c>
      <c r="K60" s="136">
        <v>74.513277000000002</v>
      </c>
      <c r="L60" s="136">
        <v>97.885419999999996</v>
      </c>
      <c r="M60" s="136">
        <v>114.854973</v>
      </c>
      <c r="N60" s="136">
        <v>176.601777</v>
      </c>
      <c r="O60" s="136">
        <v>254.61199300000001</v>
      </c>
      <c r="P60" s="136">
        <v>247.26740599999999</v>
      </c>
      <c r="Q60" s="136">
        <v>331.09105899999997</v>
      </c>
      <c r="R60" s="136">
        <v>314.93113799999998</v>
      </c>
      <c r="S60" s="136">
        <v>235.393869</v>
      </c>
      <c r="T60" s="136">
        <v>405.70592499999998</v>
      </c>
      <c r="U60" s="136">
        <v>355.86413499999998</v>
      </c>
      <c r="V60" s="136">
        <v>285.56140699999997</v>
      </c>
      <c r="W60" s="136">
        <v>461.15137199999998</v>
      </c>
      <c r="X60" s="136">
        <v>343.519969</v>
      </c>
      <c r="Y60" s="136">
        <v>319.28079400000001</v>
      </c>
      <c r="Z60" s="136">
        <v>1470.6815570000001</v>
      </c>
      <c r="AA60" s="136">
        <v>1837.3555389999999</v>
      </c>
      <c r="AB60" s="136">
        <v>1684.6358110000001</v>
      </c>
      <c r="AC60" s="136">
        <v>992.03498100000002</v>
      </c>
      <c r="AD60" s="136">
        <v>1146.918212</v>
      </c>
      <c r="AE60" s="136">
        <v>1112.871832</v>
      </c>
      <c r="AF60" s="136">
        <v>1181.511356</v>
      </c>
      <c r="AG60" s="136">
        <v>1335.415109</v>
      </c>
      <c r="AH60" s="136">
        <v>912.53778599999998</v>
      </c>
      <c r="AI60" s="136">
        <v>1176.009123</v>
      </c>
    </row>
    <row r="61" spans="2:35">
      <c r="B61" s="135" t="s">
        <v>364</v>
      </c>
      <c r="C61" s="135" t="s">
        <v>348</v>
      </c>
      <c r="D61" s="136">
        <v>0.104568205</v>
      </c>
      <c r="E61" s="136">
        <v>0.11185305500000001</v>
      </c>
      <c r="F61" s="136">
        <v>0.13443476500000001</v>
      </c>
      <c r="G61" s="136">
        <v>0.16067135499999999</v>
      </c>
      <c r="H61" s="136">
        <v>0.17860920499999999</v>
      </c>
      <c r="I61" s="136">
        <v>0.12786249999999999</v>
      </c>
      <c r="J61" s="136">
        <v>9.4592015000000002E-2</v>
      </c>
      <c r="K61" s="136">
        <v>0.125546665</v>
      </c>
      <c r="L61" s="136">
        <v>0.123320135</v>
      </c>
      <c r="M61" s="136">
        <v>0.139687065</v>
      </c>
      <c r="N61" s="136">
        <v>0.44869958999999998</v>
      </c>
      <c r="O61" s="136">
        <v>0.62345543000000003</v>
      </c>
      <c r="P61" s="136">
        <v>0.56313639500000001</v>
      </c>
      <c r="Q61" s="136">
        <v>0.93169256499999997</v>
      </c>
      <c r="R61" s="136">
        <v>0.96072808499999995</v>
      </c>
      <c r="S61" s="136">
        <v>0.74153148000000002</v>
      </c>
      <c r="T61" s="136">
        <v>1.1774527699999999</v>
      </c>
      <c r="U61" s="136">
        <v>1.0378354000000001</v>
      </c>
      <c r="V61" s="136">
        <v>0.933139465</v>
      </c>
      <c r="W61" s="136">
        <v>1.7659647700000001</v>
      </c>
      <c r="X61" s="136">
        <v>1.2816560699999999</v>
      </c>
      <c r="Y61" s="136">
        <v>1.3322294649999999</v>
      </c>
      <c r="Z61" s="136">
        <v>4.3082825500000004</v>
      </c>
      <c r="AA61" s="136">
        <v>5.1508089750000003</v>
      </c>
      <c r="AB61" s="136">
        <v>4.5750506299999998</v>
      </c>
      <c r="AC61" s="136">
        <v>2.9632321199999998</v>
      </c>
      <c r="AD61" s="136">
        <v>3.00838494</v>
      </c>
      <c r="AE61" s="136">
        <v>3.0136761949999999</v>
      </c>
      <c r="AF61" s="136">
        <v>3.23753468</v>
      </c>
      <c r="AG61" s="136">
        <v>3.6508191399999999</v>
      </c>
      <c r="AH61" s="136">
        <v>2.5650105249999999</v>
      </c>
      <c r="AI61" s="136">
        <v>3.1678009899999999</v>
      </c>
    </row>
    <row r="62" spans="2:35">
      <c r="B62" s="135" t="s">
        <v>365</v>
      </c>
      <c r="C62" s="135" t="s">
        <v>8</v>
      </c>
      <c r="D62" s="136">
        <v>5.1623259519999998</v>
      </c>
      <c r="E62" s="136">
        <v>8.0114248480000008</v>
      </c>
      <c r="F62" s="136">
        <v>10.685496836</v>
      </c>
      <c r="G62" s="136">
        <v>15.172986304</v>
      </c>
      <c r="H62" s="136">
        <v>17.892294811999999</v>
      </c>
      <c r="I62" s="136">
        <v>31.593179072000002</v>
      </c>
      <c r="J62" s="136">
        <v>34.111406084000002</v>
      </c>
      <c r="K62" s="136">
        <v>42.409349331999998</v>
      </c>
      <c r="L62" s="136">
        <v>45.788513987999998</v>
      </c>
      <c r="M62" s="136">
        <v>58.439094028</v>
      </c>
      <c r="N62" s="136">
        <v>72.851330607999998</v>
      </c>
      <c r="O62" s="136">
        <v>53.656306592</v>
      </c>
      <c r="P62" s="136">
        <v>54.562655700000001</v>
      </c>
      <c r="Q62" s="136">
        <v>60.358024468000004</v>
      </c>
      <c r="R62" s="136">
        <v>62.497590260000003</v>
      </c>
      <c r="S62" s="136">
        <v>61.727371859999998</v>
      </c>
      <c r="T62" s="136">
        <v>40.043594835999997</v>
      </c>
      <c r="U62" s="136">
        <v>26.528693239999999</v>
      </c>
      <c r="V62" s="136">
        <v>26.803895440000002</v>
      </c>
      <c r="W62" s="136">
        <v>29.260119784</v>
      </c>
      <c r="X62" s="136">
        <v>21.388333904</v>
      </c>
      <c r="Y62" s="136">
        <v>19.258138087999999</v>
      </c>
      <c r="Z62" s="136">
        <v>24.700970812000001</v>
      </c>
      <c r="AA62" s="136">
        <v>23.122054731999999</v>
      </c>
      <c r="AB62" s="136">
        <v>18.053889028</v>
      </c>
      <c r="AC62" s="136">
        <v>20.737799431999999</v>
      </c>
      <c r="AD62" s="136">
        <v>27.243754131999999</v>
      </c>
      <c r="AE62" s="136">
        <v>20.831239184000001</v>
      </c>
      <c r="AF62" s="136">
        <v>27.506909472</v>
      </c>
      <c r="AG62" s="136">
        <v>23.772306963999998</v>
      </c>
      <c r="AH62" s="136">
        <v>23.966575723999998</v>
      </c>
      <c r="AI62" s="136">
        <v>23.465415512</v>
      </c>
    </row>
    <row r="63" spans="2:35">
      <c r="B63" s="135" t="s">
        <v>365</v>
      </c>
      <c r="C63" s="135" t="s">
        <v>347</v>
      </c>
      <c r="D63" s="136">
        <v>1253.3612599999999</v>
      </c>
      <c r="E63" s="136">
        <v>1404.5521000000001</v>
      </c>
      <c r="F63" s="136">
        <v>1432.8039040000001</v>
      </c>
      <c r="G63" s="136">
        <v>1620.0540940000001</v>
      </c>
      <c r="H63" s="136">
        <v>1792.5593899999999</v>
      </c>
      <c r="I63" s="136">
        <v>3000.8620340000002</v>
      </c>
      <c r="J63" s="136">
        <v>1959.0333539999999</v>
      </c>
      <c r="K63" s="136">
        <v>1992.9421199999999</v>
      </c>
      <c r="L63" s="136">
        <v>1919.8501020000001</v>
      </c>
      <c r="M63" s="136">
        <v>2229.9472310000001</v>
      </c>
      <c r="N63" s="136">
        <v>2443.4820169999998</v>
      </c>
      <c r="O63" s="136">
        <v>1820.618234</v>
      </c>
      <c r="P63" s="136">
        <v>1805.8669070000001</v>
      </c>
      <c r="Q63" s="136">
        <v>1915.277032</v>
      </c>
      <c r="R63" s="136">
        <v>1743.4168990000001</v>
      </c>
      <c r="S63" s="136">
        <v>1490.2564010000001</v>
      </c>
      <c r="T63" s="136">
        <v>982.05572600000005</v>
      </c>
      <c r="U63" s="136">
        <v>762.26660600000002</v>
      </c>
      <c r="V63" s="136">
        <v>681.84188600000004</v>
      </c>
      <c r="W63" s="136">
        <v>642.83510000000001</v>
      </c>
      <c r="X63" s="136">
        <v>511.155799</v>
      </c>
      <c r="Y63" s="136">
        <v>414.88161500000001</v>
      </c>
      <c r="Z63" s="136">
        <v>516.18084299999998</v>
      </c>
      <c r="AA63" s="136">
        <v>466.54223200000001</v>
      </c>
      <c r="AB63" s="136">
        <v>362.03553299999999</v>
      </c>
      <c r="AC63" s="136">
        <v>414.35547500000001</v>
      </c>
      <c r="AD63" s="136">
        <v>552.65860999999995</v>
      </c>
      <c r="AE63" s="136">
        <v>415.23739499999999</v>
      </c>
      <c r="AF63" s="136">
        <v>541.09566099999995</v>
      </c>
      <c r="AG63" s="136">
        <v>466.55188500000003</v>
      </c>
      <c r="AH63" s="136">
        <v>466.937389</v>
      </c>
      <c r="AI63" s="136">
        <v>461.48116800000003</v>
      </c>
    </row>
    <row r="64" spans="2:35">
      <c r="B64" s="135" t="s">
        <v>365</v>
      </c>
      <c r="C64" s="135" t="s">
        <v>348</v>
      </c>
      <c r="D64" s="136">
        <v>3.7857987450000001</v>
      </c>
      <c r="E64" s="136">
        <v>4.2204490950000002</v>
      </c>
      <c r="F64" s="136">
        <v>4.2785137750000004</v>
      </c>
      <c r="G64" s="136">
        <v>4.8741752099999998</v>
      </c>
      <c r="H64" s="136">
        <v>5.0038540200000003</v>
      </c>
      <c r="I64" s="136">
        <v>9.3940308449999996</v>
      </c>
      <c r="J64" s="136">
        <v>6.2707964949999999</v>
      </c>
      <c r="K64" s="136">
        <v>6.2230376649999997</v>
      </c>
      <c r="L64" s="136">
        <v>5.7192724000000004</v>
      </c>
      <c r="M64" s="136">
        <v>6.4369024699999997</v>
      </c>
      <c r="N64" s="136">
        <v>7.2697063100000001</v>
      </c>
      <c r="O64" s="136">
        <v>5.0970722750000004</v>
      </c>
      <c r="P64" s="136">
        <v>4.7916081000000004</v>
      </c>
      <c r="Q64" s="136">
        <v>4.8916066450000004</v>
      </c>
      <c r="R64" s="136">
        <v>4.3681497599999997</v>
      </c>
      <c r="S64" s="136">
        <v>3.7732525849999998</v>
      </c>
      <c r="T64" s="136">
        <v>2.5586688099999999</v>
      </c>
      <c r="U64" s="136">
        <v>2.0111173299999998</v>
      </c>
      <c r="V64" s="136">
        <v>1.84668006</v>
      </c>
      <c r="W64" s="136">
        <v>1.582223575</v>
      </c>
      <c r="X64" s="136">
        <v>1.2185113400000001</v>
      </c>
      <c r="Y64" s="136">
        <v>1.03173139</v>
      </c>
      <c r="Z64" s="136">
        <v>1.3425361099999999</v>
      </c>
      <c r="AA64" s="136">
        <v>1.2286512999999999</v>
      </c>
      <c r="AB64" s="136">
        <v>0.97375840000000002</v>
      </c>
      <c r="AC64" s="136">
        <v>1.153198645</v>
      </c>
      <c r="AD64" s="136">
        <v>1.5927517600000001</v>
      </c>
      <c r="AE64" s="136">
        <v>1.2854241049999999</v>
      </c>
      <c r="AF64" s="136">
        <v>1.635391585</v>
      </c>
      <c r="AG64" s="136">
        <v>1.469734785</v>
      </c>
      <c r="AH64" s="136">
        <v>1.4696568750000001</v>
      </c>
      <c r="AI64" s="136">
        <v>1.417119035</v>
      </c>
    </row>
    <row r="65" spans="2:35">
      <c r="B65" s="135" t="s">
        <v>366</v>
      </c>
      <c r="C65" s="135" t="s">
        <v>8</v>
      </c>
      <c r="D65" s="136">
        <v>5.9120100759999996</v>
      </c>
      <c r="E65" s="136">
        <v>5.8499204120000003</v>
      </c>
      <c r="F65" s="136">
        <v>5.2618887719999998</v>
      </c>
      <c r="G65" s="136">
        <v>4.7236085680000004</v>
      </c>
      <c r="H65" s="136">
        <v>3.5699905639999998</v>
      </c>
      <c r="I65" s="136">
        <v>3.5764889719999999</v>
      </c>
      <c r="J65" s="136">
        <v>3.3970587280000002</v>
      </c>
      <c r="K65" s="136">
        <v>3.4103025599999999</v>
      </c>
      <c r="L65" s="136">
        <v>3.62952086</v>
      </c>
      <c r="M65" s="136">
        <v>3.7590879479999999</v>
      </c>
      <c r="N65" s="136">
        <v>3.789721712</v>
      </c>
      <c r="O65" s="136">
        <v>3.7994546800000002</v>
      </c>
      <c r="P65" s="136">
        <v>3.7767434600000001</v>
      </c>
      <c r="Q65" s="136">
        <v>3.7477692839999999</v>
      </c>
      <c r="R65" s="136">
        <v>3.657659572</v>
      </c>
      <c r="S65" s="136">
        <v>3.5632754919999998</v>
      </c>
      <c r="T65" s="136">
        <v>3.4269684680000001</v>
      </c>
      <c r="U65" s="136">
        <v>3.0795260440000001</v>
      </c>
      <c r="V65" s="136">
        <v>2.576542388</v>
      </c>
      <c r="W65" s="136">
        <v>2.0043167199999998</v>
      </c>
      <c r="X65" s="136">
        <v>1.717655044</v>
      </c>
      <c r="Y65" s="136">
        <v>1.449414932</v>
      </c>
      <c r="Z65" s="136">
        <v>1.2274741920000001</v>
      </c>
      <c r="AA65" s="136">
        <v>0.65368603999999997</v>
      </c>
      <c r="AB65" s="136">
        <v>0.59067439200000005</v>
      </c>
      <c r="AC65" s="136">
        <v>0.59460021600000001</v>
      </c>
      <c r="AD65" s="136">
        <v>0.63338374399999997</v>
      </c>
      <c r="AE65" s="136">
        <v>0.63407343999999999</v>
      </c>
      <c r="AF65" s="136">
        <v>0.61432845599999997</v>
      </c>
      <c r="AG65" s="136">
        <v>0.577138296</v>
      </c>
      <c r="AH65" s="136">
        <v>0.45675243599999998</v>
      </c>
      <c r="AI65" s="136">
        <v>0.49612494400000001</v>
      </c>
    </row>
    <row r="66" spans="2:35">
      <c r="B66" s="135" t="s">
        <v>366</v>
      </c>
      <c r="C66" s="135" t="s">
        <v>347</v>
      </c>
      <c r="D66" s="136">
        <v>3812.7390770000002</v>
      </c>
      <c r="E66" s="136">
        <v>3851.3005600000001</v>
      </c>
      <c r="F66" s="136">
        <v>3524.5344340000001</v>
      </c>
      <c r="G66" s="136">
        <v>3218.8960870000001</v>
      </c>
      <c r="H66" s="136">
        <v>2474.7970599999999</v>
      </c>
      <c r="I66" s="136">
        <v>2521.8759279999999</v>
      </c>
      <c r="J66" s="136">
        <v>2436.2525609999998</v>
      </c>
      <c r="K66" s="136">
        <v>2487.2433930000002</v>
      </c>
      <c r="L66" s="136">
        <v>2691.7195790000001</v>
      </c>
      <c r="M66" s="136">
        <v>2956.7323569999999</v>
      </c>
      <c r="N66" s="136">
        <v>3152.1896299999999</v>
      </c>
      <c r="O66" s="136">
        <v>3375.585505</v>
      </c>
      <c r="P66" s="136">
        <v>3583.4456650000002</v>
      </c>
      <c r="Q66" s="136">
        <v>3818.0314859999999</v>
      </c>
      <c r="R66" s="136">
        <v>4022.4204329999998</v>
      </c>
      <c r="S66" s="136">
        <v>4292.3403360000002</v>
      </c>
      <c r="T66" s="136">
        <v>4578.5870809999997</v>
      </c>
      <c r="U66" s="136">
        <v>4687.0338460000003</v>
      </c>
      <c r="V66" s="136">
        <v>4417.1635530000003</v>
      </c>
      <c r="W66" s="136">
        <v>3683.6782939999998</v>
      </c>
      <c r="X66" s="136">
        <v>3318.361394</v>
      </c>
      <c r="Y66" s="136">
        <v>2958.3314150000001</v>
      </c>
      <c r="Z66" s="136">
        <v>2671.1899800000001</v>
      </c>
      <c r="AA66" s="136">
        <v>1535.7639730000001</v>
      </c>
      <c r="AB66" s="136">
        <v>1510.483925</v>
      </c>
      <c r="AC66" s="136">
        <v>1649.5242940000001</v>
      </c>
      <c r="AD66" s="136">
        <v>1908.644967</v>
      </c>
      <c r="AE66" s="136">
        <v>2123.5255040000002</v>
      </c>
      <c r="AF66" s="136">
        <v>2234.1257959999998</v>
      </c>
      <c r="AG66" s="136">
        <v>2319.439695</v>
      </c>
      <c r="AH66" s="136">
        <v>1978.158805</v>
      </c>
      <c r="AI66" s="136">
        <v>2148.6760049999998</v>
      </c>
    </row>
    <row r="67" spans="2:35">
      <c r="B67" s="135" t="s">
        <v>366</v>
      </c>
      <c r="C67" s="135" t="s">
        <v>348</v>
      </c>
      <c r="D67" s="136">
        <v>40.607230215000001</v>
      </c>
      <c r="E67" s="136">
        <v>41.313412550000002</v>
      </c>
      <c r="F67" s="136">
        <v>38.031604055000003</v>
      </c>
      <c r="G67" s="136">
        <v>34.933512110000002</v>
      </c>
      <c r="H67" s="136">
        <v>27.008585615000001</v>
      </c>
      <c r="I67" s="136">
        <v>27.672343040000001</v>
      </c>
      <c r="J67" s="136">
        <v>26.874536424999999</v>
      </c>
      <c r="K67" s="136">
        <v>27.578498325000002</v>
      </c>
      <c r="L67" s="136">
        <v>29.995359539999999</v>
      </c>
      <c r="M67" s="136">
        <v>33.139046854999997</v>
      </c>
      <c r="N67" s="136">
        <v>35.485599860000001</v>
      </c>
      <c r="O67" s="136">
        <v>38.121853514999998</v>
      </c>
      <c r="P67" s="136">
        <v>40.54884303</v>
      </c>
      <c r="Q67" s="136">
        <v>43.270431719999998</v>
      </c>
      <c r="R67" s="136">
        <v>45.646830084999998</v>
      </c>
      <c r="S67" s="136">
        <v>48.774136159999998</v>
      </c>
      <c r="T67" s="136">
        <v>52.090190604999997</v>
      </c>
      <c r="U67" s="136">
        <v>53.387228864999997</v>
      </c>
      <c r="V67" s="136">
        <v>50.353808579999999</v>
      </c>
      <c r="W67" s="136">
        <v>41.998928065000001</v>
      </c>
      <c r="X67" s="136">
        <v>37.829484315000002</v>
      </c>
      <c r="Y67" s="136">
        <v>33.719023735</v>
      </c>
      <c r="Z67" s="136">
        <v>30.452962070000002</v>
      </c>
      <c r="AA67" s="136">
        <v>17.518747730000001</v>
      </c>
      <c r="AB67" s="136">
        <v>17.240738085</v>
      </c>
      <c r="AC67" s="136">
        <v>18.838954144999999</v>
      </c>
      <c r="AD67" s="136">
        <v>21.81085362</v>
      </c>
      <c r="AE67" s="136">
        <v>24.280711920000002</v>
      </c>
      <c r="AF67" s="136">
        <v>25.557657615</v>
      </c>
      <c r="AG67" s="136">
        <v>26.543859885</v>
      </c>
      <c r="AH67" s="136">
        <v>22.638319299999999</v>
      </c>
      <c r="AI67" s="136">
        <v>24.589737164999999</v>
      </c>
    </row>
    <row r="68" spans="2:35">
      <c r="B68" s="135" t="s">
        <v>367</v>
      </c>
      <c r="C68" s="135" t="s">
        <v>8</v>
      </c>
      <c r="D68" s="136">
        <v>46.840425104003501</v>
      </c>
      <c r="E68" s="136">
        <v>36.893249389016503</v>
      </c>
      <c r="F68" s="136">
        <v>26.200748456582499</v>
      </c>
      <c r="G68" s="136">
        <v>30.218736382365002</v>
      </c>
      <c r="H68" s="136">
        <v>30.518308053911198</v>
      </c>
      <c r="I68" s="136">
        <v>34.795676997079902</v>
      </c>
      <c r="J68" s="136">
        <v>38.149236291198598</v>
      </c>
      <c r="K68" s="136">
        <v>37.939050448599801</v>
      </c>
      <c r="L68" s="136">
        <v>52.266447534213398</v>
      </c>
      <c r="M68" s="136">
        <v>36.517414122879202</v>
      </c>
      <c r="N68" s="136">
        <v>44.301086905045402</v>
      </c>
      <c r="O68" s="136">
        <v>73.718802230512196</v>
      </c>
      <c r="P68" s="136">
        <v>88.623189174096098</v>
      </c>
      <c r="Q68" s="136">
        <v>107.430520911936</v>
      </c>
      <c r="R68" s="136">
        <v>159.627720127185</v>
      </c>
      <c r="S68" s="136">
        <v>247.79270865606699</v>
      </c>
      <c r="T68" s="136">
        <v>72.055119800743199</v>
      </c>
      <c r="U68" s="136">
        <v>197.09008432053</v>
      </c>
      <c r="V68" s="136">
        <v>176.250850501744</v>
      </c>
      <c r="W68" s="136">
        <v>159.63510527011499</v>
      </c>
      <c r="X68" s="136">
        <v>194.86005726842799</v>
      </c>
      <c r="Y68" s="136">
        <v>101.76226355095</v>
      </c>
      <c r="Z68" s="136">
        <v>88.9481628532602</v>
      </c>
      <c r="AA68" s="136">
        <v>85.198250060267299</v>
      </c>
      <c r="AB68" s="136">
        <v>82.280231172869904</v>
      </c>
      <c r="AC68" s="136">
        <v>44.476367874683604</v>
      </c>
      <c r="AD68" s="136">
        <v>39.635031056703703</v>
      </c>
      <c r="AE68" s="136">
        <v>41.741811139697496</v>
      </c>
      <c r="AF68" s="136">
        <v>42.662858368093303</v>
      </c>
      <c r="AG68" s="136">
        <v>42.914299096180798</v>
      </c>
      <c r="AH68" s="136">
        <v>43.036793627800698</v>
      </c>
      <c r="AI68" s="136">
        <v>46.1548987577251</v>
      </c>
    </row>
    <row r="69" spans="2:35">
      <c r="B69" s="135" t="s">
        <v>367</v>
      </c>
      <c r="C69" s="135" t="s">
        <v>347</v>
      </c>
      <c r="D69" s="136">
        <v>1251.9461659246599</v>
      </c>
      <c r="E69" s="136">
        <v>1378.26550412398</v>
      </c>
      <c r="F69" s="136">
        <v>1250.4239082429899</v>
      </c>
      <c r="G69" s="136">
        <v>2411.8256828727499</v>
      </c>
      <c r="H69" s="136">
        <v>2670.6007643922899</v>
      </c>
      <c r="I69" s="136">
        <v>2720.5519923068</v>
      </c>
      <c r="J69" s="136">
        <v>1918.7470381983501</v>
      </c>
      <c r="K69" s="136">
        <v>2335.9447340449101</v>
      </c>
      <c r="L69" s="136">
        <v>2538.3790667653102</v>
      </c>
      <c r="M69" s="136">
        <v>2660.0537140131501</v>
      </c>
      <c r="N69" s="136">
        <v>2698.3688530064301</v>
      </c>
      <c r="O69" s="136">
        <v>3344.4125048309802</v>
      </c>
      <c r="P69" s="136">
        <v>3694.7907267219898</v>
      </c>
      <c r="Q69" s="136">
        <v>4409.4542984499303</v>
      </c>
      <c r="R69" s="136">
        <v>5112.6552104930997</v>
      </c>
      <c r="S69" s="136">
        <v>6498.0175508769898</v>
      </c>
      <c r="T69" s="136">
        <v>2516.5662699616601</v>
      </c>
      <c r="U69" s="136">
        <v>5196.2714677309896</v>
      </c>
      <c r="V69" s="136">
        <v>4460.2285273240996</v>
      </c>
      <c r="W69" s="136">
        <v>3854.46538756882</v>
      </c>
      <c r="X69" s="136">
        <v>4678.8248410522801</v>
      </c>
      <c r="Y69" s="136">
        <v>2518.9974963138202</v>
      </c>
      <c r="Z69" s="136">
        <v>2261.9417046902799</v>
      </c>
      <c r="AA69" s="136">
        <v>2163.7147794248599</v>
      </c>
      <c r="AB69" s="136">
        <v>2006.3557931278499</v>
      </c>
      <c r="AC69" s="136">
        <v>1219.20488979986</v>
      </c>
      <c r="AD69" s="136">
        <v>1151.1267999138499</v>
      </c>
      <c r="AE69" s="136">
        <v>1174.6484571731901</v>
      </c>
      <c r="AF69" s="136">
        <v>1202.17956229274</v>
      </c>
      <c r="AG69" s="136">
        <v>1152.8393390377601</v>
      </c>
      <c r="AH69" s="136">
        <v>1092.86272469503</v>
      </c>
      <c r="AI69" s="136">
        <v>1158.03414279307</v>
      </c>
    </row>
    <row r="70" spans="2:35">
      <c r="B70" s="135" t="s">
        <v>367</v>
      </c>
      <c r="C70" s="135" t="s">
        <v>348</v>
      </c>
      <c r="D70" s="136">
        <v>57.612420746847803</v>
      </c>
      <c r="E70" s="136">
        <v>44.429679587849698</v>
      </c>
      <c r="F70" s="136">
        <v>29.897733993592901</v>
      </c>
      <c r="G70" s="136">
        <v>32.877115775806402</v>
      </c>
      <c r="H70" s="136">
        <v>31.859495450340301</v>
      </c>
      <c r="I70" s="136">
        <v>31.116566578639699</v>
      </c>
      <c r="J70" s="136">
        <v>32.1790203180066</v>
      </c>
      <c r="K70" s="136">
        <v>26.5364681711775</v>
      </c>
      <c r="L70" s="136">
        <v>36.770230967911203</v>
      </c>
      <c r="M70" s="136">
        <v>7.86778469023848</v>
      </c>
      <c r="N70" s="136">
        <v>11.3819400323033</v>
      </c>
      <c r="O70" s="136">
        <v>14.213343358394599</v>
      </c>
      <c r="P70" s="136">
        <v>15.2740552116588</v>
      </c>
      <c r="Q70" s="136">
        <v>19.146741368167898</v>
      </c>
      <c r="R70" s="136">
        <v>21.1981224462791</v>
      </c>
      <c r="S70" s="136">
        <v>24.545419857196102</v>
      </c>
      <c r="T70" s="136">
        <v>9.3673313058672196</v>
      </c>
      <c r="U70" s="136">
        <v>17.5947686204428</v>
      </c>
      <c r="V70" s="136">
        <v>15.764074682488101</v>
      </c>
      <c r="W70" s="136">
        <v>12.503514274471099</v>
      </c>
      <c r="X70" s="136">
        <v>14.8327566859474</v>
      </c>
      <c r="Y70" s="136">
        <v>10.628174434466599</v>
      </c>
      <c r="Z70" s="136">
        <v>10.9448971262699</v>
      </c>
      <c r="AA70" s="136">
        <v>8.36442012863</v>
      </c>
      <c r="AB70" s="136">
        <v>6.6080183956100003</v>
      </c>
      <c r="AC70" s="136">
        <v>6.4647704532650003</v>
      </c>
      <c r="AD70" s="136">
        <v>5.9800516991550001</v>
      </c>
      <c r="AE70" s="136">
        <v>6.5998685259850003</v>
      </c>
      <c r="AF70" s="136">
        <v>6.1567219805100004</v>
      </c>
      <c r="AG70" s="136">
        <v>8.2746367008099995</v>
      </c>
      <c r="AH70" s="136">
        <v>7.0477071243599996</v>
      </c>
      <c r="AI70" s="136">
        <v>7.55188770054</v>
      </c>
    </row>
    <row r="71" spans="2:35">
      <c r="B71" s="135" t="s">
        <v>368</v>
      </c>
      <c r="C71" s="135" t="s">
        <v>8</v>
      </c>
      <c r="D71" s="136">
        <v>0.718100215740475</v>
      </c>
      <c r="E71" s="136">
        <v>0.79287223102048998</v>
      </c>
      <c r="F71" s="136">
        <v>0.87323411278736796</v>
      </c>
      <c r="G71" s="136">
        <v>0.85895975047126005</v>
      </c>
      <c r="H71" s="136">
        <v>0.91242741596712995</v>
      </c>
      <c r="I71" s="136">
        <v>0.99887908927670799</v>
      </c>
      <c r="J71" s="136">
        <v>1.0857549501217301</v>
      </c>
      <c r="K71" s="136">
        <v>1.1587129796612201</v>
      </c>
      <c r="L71" s="136">
        <v>1.23211039384941</v>
      </c>
      <c r="M71" s="136">
        <v>1.34616320754924</v>
      </c>
      <c r="N71" s="136">
        <v>1.4440205404295601</v>
      </c>
      <c r="O71" s="136">
        <v>1.4718659797732101</v>
      </c>
      <c r="P71" s="136">
        <v>1.4161112781216501</v>
      </c>
      <c r="Q71" s="136">
        <v>1.48608910462001</v>
      </c>
      <c r="R71" s="136">
        <v>1.6469177999360101</v>
      </c>
      <c r="S71" s="136">
        <v>1.74631271265861</v>
      </c>
      <c r="T71" s="136">
        <v>1.80405523376196</v>
      </c>
      <c r="U71" s="136">
        <v>1.89208690004663</v>
      </c>
      <c r="V71" s="136">
        <v>1.7056027571675101</v>
      </c>
      <c r="W71" s="136">
        <v>1.5097335770354501</v>
      </c>
      <c r="X71" s="136">
        <v>1.4836973867888601</v>
      </c>
      <c r="Y71" s="136">
        <v>1.4359847771626799</v>
      </c>
      <c r="Z71" s="136">
        <v>1.17865944244121</v>
      </c>
      <c r="AA71" s="136">
        <v>0.98991790085007803</v>
      </c>
      <c r="AB71" s="136">
        <v>0.98888840480474705</v>
      </c>
      <c r="AC71" s="136">
        <v>1.03595693585305</v>
      </c>
      <c r="AD71" s="136">
        <v>1.11290123408272</v>
      </c>
      <c r="AE71" s="136">
        <v>1.1737325153901099</v>
      </c>
      <c r="AF71" s="136">
        <v>1.2713983497915899</v>
      </c>
      <c r="AG71" s="136">
        <v>1.29489870791898</v>
      </c>
      <c r="AH71" s="136">
        <v>0.61692430429473899</v>
      </c>
      <c r="AI71" s="136">
        <v>0.87011823453841397</v>
      </c>
    </row>
    <row r="72" spans="2:35">
      <c r="B72" s="135" t="s">
        <v>368</v>
      </c>
      <c r="C72" s="135" t="s">
        <v>347</v>
      </c>
      <c r="D72" s="136">
        <v>1654.6928855617</v>
      </c>
      <c r="E72" s="136">
        <v>1826.79092389784</v>
      </c>
      <c r="F72" s="136">
        <v>2006.2030256667899</v>
      </c>
      <c r="G72" s="136">
        <v>1973.6066734834901</v>
      </c>
      <c r="H72" s="136">
        <v>2083.58207070357</v>
      </c>
      <c r="I72" s="136">
        <v>2280.9995894431099</v>
      </c>
      <c r="J72" s="136">
        <v>2490.82003131688</v>
      </c>
      <c r="K72" s="136">
        <v>2659.3986397764102</v>
      </c>
      <c r="L72" s="136">
        <v>2827.52307258376</v>
      </c>
      <c r="M72" s="136">
        <v>3085.1672873729299</v>
      </c>
      <c r="N72" s="136">
        <v>3309.36198342642</v>
      </c>
      <c r="O72" s="136">
        <v>3374.5338423185899</v>
      </c>
      <c r="P72" s="136">
        <v>3247.7832820497201</v>
      </c>
      <c r="Q72" s="136">
        <v>3407.2606345179001</v>
      </c>
      <c r="R72" s="136">
        <v>3772.5011563851899</v>
      </c>
      <c r="S72" s="136">
        <v>3998.3735061811199</v>
      </c>
      <c r="T72" s="136">
        <v>4073.2709302408898</v>
      </c>
      <c r="U72" s="136">
        <v>4244.7661015482099</v>
      </c>
      <c r="V72" s="136">
        <v>3977.6940818787798</v>
      </c>
      <c r="W72" s="136">
        <v>3491.4926067531301</v>
      </c>
      <c r="X72" s="136">
        <v>3482.76027661741</v>
      </c>
      <c r="Y72" s="136">
        <v>3383.6490028145799</v>
      </c>
      <c r="Z72" s="136">
        <v>2811.5114923941701</v>
      </c>
      <c r="AA72" s="136">
        <v>2402.4522098062498</v>
      </c>
      <c r="AB72" s="136">
        <v>2387.5225062535001</v>
      </c>
      <c r="AC72" s="136">
        <v>2486.9651506684199</v>
      </c>
      <c r="AD72" s="136">
        <v>2679.5089665924902</v>
      </c>
      <c r="AE72" s="136">
        <v>2803.7995784049299</v>
      </c>
      <c r="AF72" s="136">
        <v>3024.5870402975602</v>
      </c>
      <c r="AG72" s="136">
        <v>3127.0592982989301</v>
      </c>
      <c r="AH72" s="136">
        <v>1515.8696352008101</v>
      </c>
      <c r="AI72" s="136">
        <v>2174.5009312418701</v>
      </c>
    </row>
    <row r="73" spans="2:35">
      <c r="B73" s="135" t="s">
        <v>368</v>
      </c>
      <c r="C73" s="135" t="s">
        <v>348</v>
      </c>
      <c r="D73" s="136">
        <v>11.9222030923899</v>
      </c>
      <c r="E73" s="136">
        <v>13.1621014307356</v>
      </c>
      <c r="F73" s="136">
        <v>14.4523701759764</v>
      </c>
      <c r="G73" s="136">
        <v>14.217635040202801</v>
      </c>
      <c r="H73" s="136">
        <v>15.0044372300198</v>
      </c>
      <c r="I73" s="136">
        <v>16.426094101463999</v>
      </c>
      <c r="J73" s="136">
        <v>17.941935678223</v>
      </c>
      <c r="K73" s="136">
        <v>19.156756424209998</v>
      </c>
      <c r="L73" s="136">
        <v>20.367686012135898</v>
      </c>
      <c r="M73" s="136">
        <v>22.222053926951101</v>
      </c>
      <c r="N73" s="136">
        <v>23.836866180132098</v>
      </c>
      <c r="O73" s="136">
        <v>24.306865182336001</v>
      </c>
      <c r="P73" s="136">
        <v>23.394334117864901</v>
      </c>
      <c r="Q73" s="136">
        <v>24.542706149986302</v>
      </c>
      <c r="R73" s="136">
        <v>27.172182848675401</v>
      </c>
      <c r="S73" s="136">
        <v>28.798305704316402</v>
      </c>
      <c r="T73" s="136">
        <v>29.337962906614099</v>
      </c>
      <c r="U73" s="136">
        <v>30.572858253741799</v>
      </c>
      <c r="V73" s="136">
        <v>28.649053526196401</v>
      </c>
      <c r="W73" s="136">
        <v>25.147604963612999</v>
      </c>
      <c r="X73" s="136">
        <v>25.084117025263598</v>
      </c>
      <c r="Y73" s="136">
        <v>24.370061796368901</v>
      </c>
      <c r="Z73" s="136">
        <v>20.249625746260001</v>
      </c>
      <c r="AA73" s="136">
        <v>17.3036423552945</v>
      </c>
      <c r="AB73" s="136">
        <v>17.195062795159402</v>
      </c>
      <c r="AC73" s="136">
        <v>17.911531723855301</v>
      </c>
      <c r="AD73" s="136">
        <v>19.297954026370501</v>
      </c>
      <c r="AE73" s="136">
        <v>20.193301163360999</v>
      </c>
      <c r="AF73" s="136">
        <v>21.783363376352799</v>
      </c>
      <c r="AG73" s="136">
        <v>22.521628633311</v>
      </c>
      <c r="AH73" s="136">
        <v>10.918537523864901</v>
      </c>
      <c r="AI73" s="136">
        <v>15.6621247802245</v>
      </c>
    </row>
    <row r="74" spans="2:35">
      <c r="B74" s="135" t="s">
        <v>369</v>
      </c>
      <c r="C74" s="135" t="s">
        <v>8</v>
      </c>
      <c r="D74" s="136">
        <v>330.88442357600002</v>
      </c>
      <c r="E74" s="136">
        <v>347.08642911599998</v>
      </c>
      <c r="F74" s="136">
        <v>379.99894125200001</v>
      </c>
      <c r="G74" s="136">
        <v>320.55900335199999</v>
      </c>
      <c r="H74" s="136">
        <v>292.991548024</v>
      </c>
      <c r="I74" s="136">
        <v>257.59372335199998</v>
      </c>
      <c r="J74" s="136">
        <v>262.62747106400002</v>
      </c>
      <c r="K74" s="136">
        <v>242.20066334800001</v>
      </c>
      <c r="L74" s="136">
        <v>229.4553387</v>
      </c>
      <c r="M74" s="136">
        <v>211.14830472400001</v>
      </c>
      <c r="N74" s="136">
        <v>176.28158827999999</v>
      </c>
      <c r="O74" s="136">
        <v>154.02581776400001</v>
      </c>
      <c r="P74" s="136">
        <v>140.30724842399999</v>
      </c>
      <c r="Q74" s="136">
        <v>126.8744834</v>
      </c>
      <c r="R74" s="136">
        <v>113.148046956</v>
      </c>
      <c r="S74" s="136">
        <v>101.625216588</v>
      </c>
      <c r="T74" s="136">
        <v>88.173386616000002</v>
      </c>
      <c r="U74" s="136">
        <v>81.502493099999995</v>
      </c>
      <c r="V74" s="136">
        <v>71.555927548</v>
      </c>
      <c r="W74" s="136">
        <v>64.144650388000002</v>
      </c>
      <c r="X74" s="136">
        <v>59.275928796000002</v>
      </c>
      <c r="Y74" s="136">
        <v>54.793039559999997</v>
      </c>
      <c r="Z74" s="136">
        <v>50.287941031999999</v>
      </c>
      <c r="AA74" s="136">
        <v>47.229883903999998</v>
      </c>
      <c r="AB74" s="136">
        <v>42.669143579999997</v>
      </c>
      <c r="AC74" s="136">
        <v>41.883691247999998</v>
      </c>
      <c r="AD74" s="136">
        <v>41.8635035</v>
      </c>
      <c r="AE74" s="136">
        <v>42.149636172000001</v>
      </c>
      <c r="AF74" s="136">
        <v>43.964138652000003</v>
      </c>
      <c r="AG74" s="136">
        <v>46.439477252000003</v>
      </c>
      <c r="AH74" s="136">
        <v>36.788971183999998</v>
      </c>
      <c r="AI74" s="136">
        <v>45.170799127999999</v>
      </c>
    </row>
    <row r="75" spans="2:35">
      <c r="B75" s="135" t="s">
        <v>369</v>
      </c>
      <c r="C75" s="135" t="s">
        <v>347</v>
      </c>
      <c r="D75" s="136">
        <v>29298.004443999998</v>
      </c>
      <c r="E75" s="136">
        <v>31235.356250000001</v>
      </c>
      <c r="F75" s="136">
        <v>34894.017660999998</v>
      </c>
      <c r="G75" s="136">
        <v>33539.725729999998</v>
      </c>
      <c r="H75" s="136">
        <v>34653.495722</v>
      </c>
      <c r="I75" s="136">
        <v>33855.712206999997</v>
      </c>
      <c r="J75" s="136">
        <v>37326.843503999997</v>
      </c>
      <c r="K75" s="136">
        <v>38818.198569</v>
      </c>
      <c r="L75" s="136">
        <v>43211.436993000003</v>
      </c>
      <c r="M75" s="136">
        <v>47066.53585</v>
      </c>
      <c r="N75" s="136">
        <v>48177.673014</v>
      </c>
      <c r="O75" s="136">
        <v>49472.411856999999</v>
      </c>
      <c r="P75" s="136">
        <v>52239.733904000001</v>
      </c>
      <c r="Q75" s="136">
        <v>54776.667833</v>
      </c>
      <c r="R75" s="136">
        <v>55539.194499999998</v>
      </c>
      <c r="S75" s="136">
        <v>58554.415349000003</v>
      </c>
      <c r="T75" s="136">
        <v>60493.462663999999</v>
      </c>
      <c r="U75" s="136">
        <v>61647.103865999998</v>
      </c>
      <c r="V75" s="136">
        <v>58901.269460000003</v>
      </c>
      <c r="W75" s="136">
        <v>56937.401847000001</v>
      </c>
      <c r="X75" s="136">
        <v>55201.498709</v>
      </c>
      <c r="Y75" s="136">
        <v>52658.082439999998</v>
      </c>
      <c r="Z75" s="136">
        <v>48738.214813999999</v>
      </c>
      <c r="AA75" s="136">
        <v>50449.497355</v>
      </c>
      <c r="AB75" s="136">
        <v>50993.781614</v>
      </c>
      <c r="AC75" s="136">
        <v>52334.644261000001</v>
      </c>
      <c r="AD75" s="136">
        <v>54025.940547999999</v>
      </c>
      <c r="AE75" s="136">
        <v>54328.604139000003</v>
      </c>
      <c r="AF75" s="136">
        <v>55145.868854</v>
      </c>
      <c r="AG75" s="136">
        <v>55719.538735000002</v>
      </c>
      <c r="AH75" s="136">
        <v>44403.366744999999</v>
      </c>
      <c r="AI75" s="136">
        <v>51037.794759999997</v>
      </c>
    </row>
    <row r="76" spans="2:35">
      <c r="B76" s="135" t="s">
        <v>369</v>
      </c>
      <c r="C76" s="135" t="s">
        <v>348</v>
      </c>
      <c r="D76" s="136">
        <v>231.45515016499999</v>
      </c>
      <c r="E76" s="136">
        <v>241.70838044000001</v>
      </c>
      <c r="F76" s="136">
        <v>262.51970069999999</v>
      </c>
      <c r="G76" s="136">
        <v>415.099989575</v>
      </c>
      <c r="H76" s="136">
        <v>861.74952394000002</v>
      </c>
      <c r="I76" s="136">
        <v>1052.9482811</v>
      </c>
      <c r="J76" s="136">
        <v>1304.29518218</v>
      </c>
      <c r="K76" s="136">
        <v>1200.1622844650001</v>
      </c>
      <c r="L76" s="136">
        <v>1164.7231841549999</v>
      </c>
      <c r="M76" s="136">
        <v>1151.7221569549999</v>
      </c>
      <c r="N76" s="136">
        <v>737.94026730999997</v>
      </c>
      <c r="O76" s="136">
        <v>619.211130905</v>
      </c>
      <c r="P76" s="136">
        <v>587.611387165</v>
      </c>
      <c r="Q76" s="136">
        <v>599.06616188999999</v>
      </c>
      <c r="R76" s="136">
        <v>604.31363650499998</v>
      </c>
      <c r="S76" s="136">
        <v>618.38818374000004</v>
      </c>
      <c r="T76" s="136">
        <v>627.18705029</v>
      </c>
      <c r="U76" s="136">
        <v>643.33633154999995</v>
      </c>
      <c r="V76" s="136">
        <v>615.70961091000004</v>
      </c>
      <c r="W76" s="136">
        <v>557.18208323500005</v>
      </c>
      <c r="X76" s="136">
        <v>551.21564639500002</v>
      </c>
      <c r="Y76" s="136">
        <v>532.75271399999997</v>
      </c>
      <c r="Z76" s="136">
        <v>503.99076516000002</v>
      </c>
      <c r="AA76" s="136">
        <v>500.72639658000003</v>
      </c>
      <c r="AB76" s="136">
        <v>508.70718321999999</v>
      </c>
      <c r="AC76" s="136">
        <v>513.33218317000001</v>
      </c>
      <c r="AD76" s="136">
        <v>521.99084192999999</v>
      </c>
      <c r="AE76" s="136">
        <v>525.69977159500002</v>
      </c>
      <c r="AF76" s="136">
        <v>534.98757162499999</v>
      </c>
      <c r="AG76" s="136">
        <v>530.14492770499999</v>
      </c>
      <c r="AH76" s="136">
        <v>421.21359178</v>
      </c>
      <c r="AI76" s="136">
        <v>473.58011140000002</v>
      </c>
    </row>
    <row r="77" spans="2:35">
      <c r="B77" s="135" t="s">
        <v>370</v>
      </c>
      <c r="C77" s="135" t="s">
        <v>8</v>
      </c>
      <c r="D77" s="136">
        <v>15.930503988</v>
      </c>
      <c r="E77" s="136">
        <v>15.701245699999999</v>
      </c>
      <c r="F77" s="136">
        <v>16.48813474</v>
      </c>
      <c r="G77" s="136">
        <v>15.294672372000001</v>
      </c>
      <c r="H77" s="136">
        <v>15.633428132000001</v>
      </c>
      <c r="I77" s="136">
        <v>15.27675632</v>
      </c>
      <c r="J77" s="136">
        <v>16.280519779999999</v>
      </c>
      <c r="K77" s="136">
        <v>15.207558715999999</v>
      </c>
      <c r="L77" s="136">
        <v>15.089105527999999</v>
      </c>
      <c r="M77" s="136">
        <v>14.021236488</v>
      </c>
      <c r="N77" s="136">
        <v>12.597282656000001</v>
      </c>
      <c r="O77" s="136">
        <v>11.98101576</v>
      </c>
      <c r="P77" s="136">
        <v>9.3023690479999992</v>
      </c>
      <c r="Q77" s="136">
        <v>8.2226829160000001</v>
      </c>
      <c r="R77" s="136">
        <v>6.8759699960000003</v>
      </c>
      <c r="S77" s="136">
        <v>5.0455755279999996</v>
      </c>
      <c r="T77" s="136">
        <v>4.3031156560000001</v>
      </c>
      <c r="U77" s="136">
        <v>3.9493699000000002</v>
      </c>
      <c r="V77" s="136">
        <v>3.1586080679999999</v>
      </c>
      <c r="W77" s="136">
        <v>2.367646036</v>
      </c>
      <c r="X77" s="136">
        <v>2.2644053880000001</v>
      </c>
      <c r="Y77" s="136">
        <v>2.231573456</v>
      </c>
      <c r="Z77" s="136">
        <v>2.1565053440000002</v>
      </c>
      <c r="AA77" s="136">
        <v>2.095016448</v>
      </c>
      <c r="AB77" s="136">
        <v>1.4626606959999999</v>
      </c>
      <c r="AC77" s="136">
        <v>1.4771265039999999</v>
      </c>
      <c r="AD77" s="136">
        <v>1.370401508</v>
      </c>
      <c r="AE77" s="136">
        <v>1.45883976</v>
      </c>
      <c r="AF77" s="136">
        <v>1.4444068240000001</v>
      </c>
      <c r="AG77" s="136">
        <v>1.478819608</v>
      </c>
      <c r="AH77" s="136">
        <v>0.98527105599999998</v>
      </c>
      <c r="AI77" s="136">
        <v>1.4604722720000001</v>
      </c>
    </row>
    <row r="78" spans="2:35">
      <c r="B78" s="135" t="s">
        <v>370</v>
      </c>
      <c r="C78" s="135" t="s">
        <v>347</v>
      </c>
      <c r="D78" s="136">
        <v>4899.241336</v>
      </c>
      <c r="E78" s="136">
        <v>5161.275224</v>
      </c>
      <c r="F78" s="136">
        <v>5701.85689</v>
      </c>
      <c r="G78" s="136">
        <v>5667.2142160000003</v>
      </c>
      <c r="H78" s="136">
        <v>5996.5520809999998</v>
      </c>
      <c r="I78" s="136">
        <v>6300.2787170000001</v>
      </c>
      <c r="J78" s="136">
        <v>6799.9521450000002</v>
      </c>
      <c r="K78" s="136">
        <v>6615.5841570000002</v>
      </c>
      <c r="L78" s="136">
        <v>7153.829041</v>
      </c>
      <c r="M78" s="136">
        <v>7391.2528009999996</v>
      </c>
      <c r="N78" s="136">
        <v>8056.0665929999996</v>
      </c>
      <c r="O78" s="136">
        <v>9583.6784950000001</v>
      </c>
      <c r="P78" s="136">
        <v>8590.1819529999993</v>
      </c>
      <c r="Q78" s="136">
        <v>9015.8407449999995</v>
      </c>
      <c r="R78" s="136">
        <v>9082.8604030000006</v>
      </c>
      <c r="S78" s="136">
        <v>8204.0887139999995</v>
      </c>
      <c r="T78" s="136">
        <v>8535.3316670000004</v>
      </c>
      <c r="U78" s="136">
        <v>9436.7002740000007</v>
      </c>
      <c r="V78" s="136">
        <v>8387.2117679999992</v>
      </c>
      <c r="W78" s="136">
        <v>6964.1944020000001</v>
      </c>
      <c r="X78" s="136">
        <v>6790.4047380000002</v>
      </c>
      <c r="Y78" s="136">
        <v>6553.8386440000004</v>
      </c>
      <c r="Z78" s="136">
        <v>6031.911016</v>
      </c>
      <c r="AA78" s="136">
        <v>6407.1559399999996</v>
      </c>
      <c r="AB78" s="136">
        <v>6232.8406370000002</v>
      </c>
      <c r="AC78" s="136">
        <v>6489.9489880000001</v>
      </c>
      <c r="AD78" s="136">
        <v>6170.7972159999999</v>
      </c>
      <c r="AE78" s="136">
        <v>6575.0895620000001</v>
      </c>
      <c r="AF78" s="136">
        <v>6557.1771289999997</v>
      </c>
      <c r="AG78" s="136">
        <v>6607.4078170000003</v>
      </c>
      <c r="AH78" s="136">
        <v>4355.1986980000001</v>
      </c>
      <c r="AI78" s="136">
        <v>6411.4975979999999</v>
      </c>
    </row>
    <row r="79" spans="2:35">
      <c r="B79" s="135" t="s">
        <v>370</v>
      </c>
      <c r="C79" s="135" t="s">
        <v>348</v>
      </c>
      <c r="D79" s="136">
        <v>7.9717726649999996</v>
      </c>
      <c r="E79" s="136">
        <v>7.5302895550000004</v>
      </c>
      <c r="F79" s="136">
        <v>7.4786437049999996</v>
      </c>
      <c r="G79" s="136">
        <v>7.3923337350000002</v>
      </c>
      <c r="H79" s="136">
        <v>8.4475963299999997</v>
      </c>
      <c r="I79" s="136">
        <v>8.9557635100000006</v>
      </c>
      <c r="J79" s="136">
        <v>11.061359169999999</v>
      </c>
      <c r="K79" s="136">
        <v>13.461447740000001</v>
      </c>
      <c r="L79" s="136">
        <v>17.170376874999999</v>
      </c>
      <c r="M79" s="136">
        <v>20.58374886</v>
      </c>
      <c r="N79" s="136">
        <v>31.476512114999998</v>
      </c>
      <c r="O79" s="136">
        <v>44.196485615</v>
      </c>
      <c r="P79" s="136">
        <v>44.449593475</v>
      </c>
      <c r="Q79" s="136">
        <v>50.971965865000001</v>
      </c>
      <c r="R79" s="136">
        <v>54.959330235000003</v>
      </c>
      <c r="S79" s="136">
        <v>51.231956834999998</v>
      </c>
      <c r="T79" s="136">
        <v>54.370910985000002</v>
      </c>
      <c r="U79" s="136">
        <v>59.434330645000003</v>
      </c>
      <c r="V79" s="136">
        <v>53.301379730000001</v>
      </c>
      <c r="W79" s="136">
        <v>48.177698540000002</v>
      </c>
      <c r="X79" s="136">
        <v>48.202492999999997</v>
      </c>
      <c r="Y79" s="136">
        <v>47.492529380000001</v>
      </c>
      <c r="Z79" s="136">
        <v>45.658456164999997</v>
      </c>
      <c r="AA79" s="136">
        <v>46.293224180000003</v>
      </c>
      <c r="AB79" s="136">
        <v>46.390716089999998</v>
      </c>
      <c r="AC79" s="136">
        <v>47.551871624999997</v>
      </c>
      <c r="AD79" s="136">
        <v>46.017211574999997</v>
      </c>
      <c r="AE79" s="136">
        <v>47.870656025000002</v>
      </c>
      <c r="AF79" s="136">
        <v>48.239820105</v>
      </c>
      <c r="AG79" s="136">
        <v>48.251882109999997</v>
      </c>
      <c r="AH79" s="136">
        <v>32.727437195</v>
      </c>
      <c r="AI79" s="136">
        <v>45.698521515000003</v>
      </c>
    </row>
    <row r="80" spans="2:35">
      <c r="B80" s="135" t="s">
        <v>371</v>
      </c>
      <c r="C80" s="135" t="s">
        <v>8</v>
      </c>
      <c r="D80" s="136">
        <v>44.313727948</v>
      </c>
      <c r="E80" s="136">
        <v>45.862958624000001</v>
      </c>
      <c r="F80" s="136">
        <v>44.466041676000003</v>
      </c>
      <c r="G80" s="136">
        <v>47.622109639999998</v>
      </c>
      <c r="H80" s="136">
        <v>52.294945415999997</v>
      </c>
      <c r="I80" s="136">
        <v>55.773122467999997</v>
      </c>
      <c r="J80" s="136">
        <v>55.490006012000002</v>
      </c>
      <c r="K80" s="136">
        <v>53.845386196</v>
      </c>
      <c r="L80" s="136">
        <v>57.695499484000003</v>
      </c>
      <c r="M80" s="136">
        <v>57.030658635999998</v>
      </c>
      <c r="N80" s="136">
        <v>58.074569504000003</v>
      </c>
      <c r="O80" s="136">
        <v>59.972430084000003</v>
      </c>
      <c r="P80" s="136">
        <v>61.055074163999997</v>
      </c>
      <c r="Q80" s="136">
        <v>62.482760032000002</v>
      </c>
      <c r="R80" s="136">
        <v>65.803373608000001</v>
      </c>
      <c r="S80" s="136">
        <v>64.121563996000006</v>
      </c>
      <c r="T80" s="136">
        <v>57.194232059999997</v>
      </c>
      <c r="U80" s="136">
        <v>52.313057860000001</v>
      </c>
      <c r="V80" s="136">
        <v>43.148130844000001</v>
      </c>
      <c r="W80" s="136">
        <v>34.452231324000003</v>
      </c>
      <c r="X80" s="136">
        <v>31.571775956</v>
      </c>
      <c r="Y80" s="136">
        <v>28.645939336000001</v>
      </c>
      <c r="Z80" s="136">
        <v>25.673591104</v>
      </c>
      <c r="AA80" s="136">
        <v>23.776068064</v>
      </c>
      <c r="AB80" s="136">
        <v>22.171643423999999</v>
      </c>
      <c r="AC80" s="136">
        <v>21.992369896</v>
      </c>
      <c r="AD80" s="136">
        <v>21.965960968000001</v>
      </c>
      <c r="AE80" s="136">
        <v>21.958097391999999</v>
      </c>
      <c r="AF80" s="136">
        <v>20.544387583999999</v>
      </c>
      <c r="AG80" s="136">
        <v>19.921994007999999</v>
      </c>
      <c r="AH80" s="136">
        <v>19.110739731999999</v>
      </c>
      <c r="AI80" s="136">
        <v>21.174357036</v>
      </c>
    </row>
    <row r="81" spans="2:35">
      <c r="B81" s="135" t="s">
        <v>371</v>
      </c>
      <c r="C81" s="135" t="s">
        <v>347</v>
      </c>
      <c r="D81" s="136">
        <v>15171.782687999999</v>
      </c>
      <c r="E81" s="136">
        <v>15709.931694000001</v>
      </c>
      <c r="F81" s="136">
        <v>15236.372165999999</v>
      </c>
      <c r="G81" s="136">
        <v>16116.603541</v>
      </c>
      <c r="H81" s="136">
        <v>17551.253863000002</v>
      </c>
      <c r="I81" s="136">
        <v>19026.711198000001</v>
      </c>
      <c r="J81" s="136">
        <v>19143.995629000001</v>
      </c>
      <c r="K81" s="136">
        <v>18520.352481999998</v>
      </c>
      <c r="L81" s="136">
        <v>19914.067681</v>
      </c>
      <c r="M81" s="136">
        <v>19434.036743000001</v>
      </c>
      <c r="N81" s="136">
        <v>19580.185909</v>
      </c>
      <c r="O81" s="136">
        <v>20350.952913000001</v>
      </c>
      <c r="P81" s="136">
        <v>20587.876810000002</v>
      </c>
      <c r="Q81" s="136">
        <v>21196.078399000002</v>
      </c>
      <c r="R81" s="136">
        <v>23466.798508</v>
      </c>
      <c r="S81" s="136">
        <v>23987.045890000001</v>
      </c>
      <c r="T81" s="136">
        <v>24345.952052000001</v>
      </c>
      <c r="U81" s="136">
        <v>24996.158392000001</v>
      </c>
      <c r="V81" s="136">
        <v>23501.663700000001</v>
      </c>
      <c r="W81" s="136">
        <v>20812.649197999999</v>
      </c>
      <c r="X81" s="136">
        <v>19725.344707</v>
      </c>
      <c r="Y81" s="136">
        <v>18473.297001999999</v>
      </c>
      <c r="Z81" s="136">
        <v>16479.583208</v>
      </c>
      <c r="AA81" s="136">
        <v>16800.819339999998</v>
      </c>
      <c r="AB81" s="136">
        <v>17087.742634999999</v>
      </c>
      <c r="AC81" s="136">
        <v>18216.259496999999</v>
      </c>
      <c r="AD81" s="136">
        <v>18819.115372</v>
      </c>
      <c r="AE81" s="136">
        <v>19360.965228000001</v>
      </c>
      <c r="AF81" s="136">
        <v>19220.435927999999</v>
      </c>
      <c r="AG81" s="136">
        <v>19461.146062</v>
      </c>
      <c r="AH81" s="136">
        <v>18716.649921</v>
      </c>
      <c r="AI81" s="136">
        <v>20104.063793000001</v>
      </c>
    </row>
    <row r="82" spans="2:35">
      <c r="B82" s="135" t="s">
        <v>371</v>
      </c>
      <c r="C82" s="135" t="s">
        <v>348</v>
      </c>
      <c r="D82" s="136">
        <v>168.535656915</v>
      </c>
      <c r="E82" s="136">
        <v>173.79239328</v>
      </c>
      <c r="F82" s="136">
        <v>161.91004079000001</v>
      </c>
      <c r="G82" s="136">
        <v>164.526006575</v>
      </c>
      <c r="H82" s="136">
        <v>172.74704248</v>
      </c>
      <c r="I82" s="136">
        <v>177.66206929500001</v>
      </c>
      <c r="J82" s="136">
        <v>173.49565820500001</v>
      </c>
      <c r="K82" s="136">
        <v>159.87839947500001</v>
      </c>
      <c r="L82" s="136">
        <v>171.79987868500001</v>
      </c>
      <c r="M82" s="136">
        <v>149.86032675499999</v>
      </c>
      <c r="N82" s="136">
        <v>135.83014793999999</v>
      </c>
      <c r="O82" s="136">
        <v>114.05886438500001</v>
      </c>
      <c r="P82" s="136">
        <v>102.580574355</v>
      </c>
      <c r="Q82" s="136">
        <v>93.390536800000007</v>
      </c>
      <c r="R82" s="136">
        <v>88.026245944999999</v>
      </c>
      <c r="S82" s="136">
        <v>86.618481939999995</v>
      </c>
      <c r="T82" s="136">
        <v>93.457656795000005</v>
      </c>
      <c r="U82" s="136">
        <v>102.844803735</v>
      </c>
      <c r="V82" s="136">
        <v>111.801094595</v>
      </c>
      <c r="W82" s="136">
        <v>119.71923868</v>
      </c>
      <c r="X82" s="136">
        <v>123.196432735</v>
      </c>
      <c r="Y82" s="136">
        <v>129.52521388</v>
      </c>
      <c r="Z82" s="136">
        <v>127.51901972</v>
      </c>
      <c r="AA82" s="136">
        <v>126.81708242000001</v>
      </c>
      <c r="AB82" s="136">
        <v>136.33966609000001</v>
      </c>
      <c r="AC82" s="136">
        <v>155.54759139500001</v>
      </c>
      <c r="AD82" s="136">
        <v>174.78004695499999</v>
      </c>
      <c r="AE82" s="136">
        <v>196.72706181500001</v>
      </c>
      <c r="AF82" s="136">
        <v>212.479341275</v>
      </c>
      <c r="AG82" s="136">
        <v>228.911972725</v>
      </c>
      <c r="AH82" s="136">
        <v>229.27120884499999</v>
      </c>
      <c r="AI82" s="136">
        <v>254.60601894999999</v>
      </c>
    </row>
    <row r="83" spans="2:35">
      <c r="B83" s="135" t="s">
        <v>372</v>
      </c>
      <c r="C83" s="135" t="s">
        <v>8</v>
      </c>
      <c r="D83" s="136">
        <v>54.334269612</v>
      </c>
      <c r="E83" s="136">
        <v>62.877213812000001</v>
      </c>
      <c r="F83" s="136">
        <v>58.089111164000002</v>
      </c>
      <c r="G83" s="136">
        <v>59.430904484000003</v>
      </c>
      <c r="H83" s="136">
        <v>69.314198267999998</v>
      </c>
      <c r="I83" s="136">
        <v>63.247087876000002</v>
      </c>
      <c r="J83" s="136">
        <v>54.124220584</v>
      </c>
      <c r="K83" s="136">
        <v>54.109446888000001</v>
      </c>
      <c r="L83" s="136">
        <v>55.198293219999996</v>
      </c>
      <c r="M83" s="136">
        <v>61.034965432</v>
      </c>
      <c r="N83" s="136">
        <v>65.531335687999999</v>
      </c>
      <c r="O83" s="136">
        <v>75.523488291999996</v>
      </c>
      <c r="P83" s="136">
        <v>65.655118115999997</v>
      </c>
      <c r="Q83" s="136">
        <v>72.732669576000006</v>
      </c>
      <c r="R83" s="136">
        <v>73.586526300000003</v>
      </c>
      <c r="S83" s="136">
        <v>68.084991603999995</v>
      </c>
      <c r="T83" s="136">
        <v>68.314513931999997</v>
      </c>
      <c r="U83" s="136">
        <v>67.491542748000001</v>
      </c>
      <c r="V83" s="136">
        <v>65.686373004000004</v>
      </c>
      <c r="W83" s="136">
        <v>64.623004488000007</v>
      </c>
      <c r="X83" s="136">
        <v>59.135028175999999</v>
      </c>
      <c r="Y83" s="136">
        <v>49.542821832000001</v>
      </c>
      <c r="Z83" s="136">
        <v>43.575472668000003</v>
      </c>
      <c r="AA83" s="136">
        <v>40.154704576</v>
      </c>
      <c r="AB83" s="136">
        <v>46.789310903999997</v>
      </c>
      <c r="AC83" s="136">
        <v>45.762063171999998</v>
      </c>
      <c r="AD83" s="136">
        <v>47.467795508000002</v>
      </c>
      <c r="AE83" s="136">
        <v>49.21417718</v>
      </c>
      <c r="AF83" s="136">
        <v>49.130932368000003</v>
      </c>
      <c r="AG83" s="136">
        <v>48.301370740000003</v>
      </c>
      <c r="AH83" s="136">
        <v>34.380990615999998</v>
      </c>
      <c r="AI83" s="136">
        <v>44.523389148</v>
      </c>
    </row>
    <row r="84" spans="2:35">
      <c r="B84" s="135" t="s">
        <v>372</v>
      </c>
      <c r="C84" s="135" t="s">
        <v>347</v>
      </c>
      <c r="D84" s="136">
        <v>1060.333181</v>
      </c>
      <c r="E84" s="136">
        <v>1225.9852330000001</v>
      </c>
      <c r="F84" s="136">
        <v>1138.8088740000001</v>
      </c>
      <c r="G84" s="136">
        <v>1156.90454</v>
      </c>
      <c r="H84" s="136">
        <v>1347.905152</v>
      </c>
      <c r="I84" s="136">
        <v>1228.705422</v>
      </c>
      <c r="J84" s="136">
        <v>1055.397097</v>
      </c>
      <c r="K84" s="136">
        <v>1058.0772910000001</v>
      </c>
      <c r="L84" s="136">
        <v>1075.8382750000001</v>
      </c>
      <c r="M84" s="136">
        <v>1198.964023</v>
      </c>
      <c r="N84" s="136">
        <v>1309.7572729999999</v>
      </c>
      <c r="O84" s="136">
        <v>1542.2647099999999</v>
      </c>
      <c r="P84" s="136">
        <v>1401.6930400000001</v>
      </c>
      <c r="Q84" s="136">
        <v>1659.8530619999999</v>
      </c>
      <c r="R84" s="136">
        <v>1770.4312709999999</v>
      </c>
      <c r="S84" s="136">
        <v>1673.455966</v>
      </c>
      <c r="T84" s="136">
        <v>1911.458564</v>
      </c>
      <c r="U84" s="136">
        <v>2092.8388650000002</v>
      </c>
      <c r="V84" s="136">
        <v>2198.0419299999999</v>
      </c>
      <c r="W84" s="136">
        <v>2266.4584540000001</v>
      </c>
      <c r="X84" s="136">
        <v>2079.1265899999999</v>
      </c>
      <c r="Y84" s="136">
        <v>1776.4603340000001</v>
      </c>
      <c r="Z84" s="136">
        <v>1575.638676</v>
      </c>
      <c r="AA84" s="136">
        <v>1471.4220829999999</v>
      </c>
      <c r="AB84" s="136">
        <v>1667.7548119999999</v>
      </c>
      <c r="AC84" s="136">
        <v>1648.320948</v>
      </c>
      <c r="AD84" s="136">
        <v>1724.6953129999999</v>
      </c>
      <c r="AE84" s="136">
        <v>1797.1279629999999</v>
      </c>
      <c r="AF84" s="136">
        <v>1816.823026</v>
      </c>
      <c r="AG84" s="136">
        <v>1827.0047549999999</v>
      </c>
      <c r="AH84" s="136">
        <v>1322.1018630000001</v>
      </c>
      <c r="AI84" s="136">
        <v>1729.7893389999999</v>
      </c>
    </row>
    <row r="85" spans="2:35">
      <c r="B85" s="135" t="s">
        <v>372</v>
      </c>
      <c r="C85" s="135" t="s">
        <v>348</v>
      </c>
      <c r="D85" s="136">
        <v>4.5358388449999998</v>
      </c>
      <c r="E85" s="136">
        <v>5.2454049649999996</v>
      </c>
      <c r="F85" s="136">
        <v>4.869126165</v>
      </c>
      <c r="G85" s="136">
        <v>4.9469476549999998</v>
      </c>
      <c r="H85" s="136">
        <v>5.7646957849999998</v>
      </c>
      <c r="I85" s="136">
        <v>5.254086365</v>
      </c>
      <c r="J85" s="136">
        <v>4.508889935</v>
      </c>
      <c r="K85" s="136">
        <v>4.5195773849999998</v>
      </c>
      <c r="L85" s="136">
        <v>4.6084509650000003</v>
      </c>
      <c r="M85" s="136">
        <v>5.1800843199999997</v>
      </c>
      <c r="N85" s="136">
        <v>5.698931</v>
      </c>
      <c r="O85" s="136">
        <v>6.7361547799999997</v>
      </c>
      <c r="P85" s="136">
        <v>6.2347676249999999</v>
      </c>
      <c r="Q85" s="136">
        <v>7.5497318099999999</v>
      </c>
      <c r="R85" s="136">
        <v>8.227353505</v>
      </c>
      <c r="S85" s="136">
        <v>8.2626501799999996</v>
      </c>
      <c r="T85" s="136">
        <v>9.7605128600000004</v>
      </c>
      <c r="U85" s="136">
        <v>10.63733055</v>
      </c>
      <c r="V85" s="136">
        <v>10.96535497</v>
      </c>
      <c r="W85" s="136">
        <v>11.45059329</v>
      </c>
      <c r="X85" s="136">
        <v>10.68760211</v>
      </c>
      <c r="Y85" s="136">
        <v>9.1504454949999996</v>
      </c>
      <c r="Z85" s="136">
        <v>8.1218063899999997</v>
      </c>
      <c r="AA85" s="136">
        <v>7.5682131750000003</v>
      </c>
      <c r="AB85" s="136">
        <v>8.5521218700000006</v>
      </c>
      <c r="AC85" s="136">
        <v>8.4742251199999998</v>
      </c>
      <c r="AD85" s="136">
        <v>8.7892913050000008</v>
      </c>
      <c r="AE85" s="136">
        <v>9.1834899350000008</v>
      </c>
      <c r="AF85" s="136">
        <v>9.3108950450000005</v>
      </c>
      <c r="AG85" s="136">
        <v>9.3116709649999994</v>
      </c>
      <c r="AH85" s="136">
        <v>6.73974765</v>
      </c>
      <c r="AI85" s="136">
        <v>8.8089296600000004</v>
      </c>
    </row>
    <row r="86" spans="2:35">
      <c r="B86" s="135" t="s">
        <v>373</v>
      </c>
      <c r="C86" s="135" t="s">
        <v>8</v>
      </c>
      <c r="D86" s="136">
        <v>0.661304</v>
      </c>
      <c r="E86" s="136">
        <v>0.64937431999999995</v>
      </c>
      <c r="F86" s="136">
        <v>0.64446208400000005</v>
      </c>
      <c r="G86" s="136">
        <v>0.55522020400000005</v>
      </c>
      <c r="H86" s="136">
        <v>0.51752279599999995</v>
      </c>
      <c r="I86" s="136">
        <v>0.51547795600000001</v>
      </c>
      <c r="J86" s="136">
        <v>0.50136029999999998</v>
      </c>
      <c r="K86" s="136">
        <v>0.51008383999999996</v>
      </c>
      <c r="L86" s="136">
        <v>0.51356424000000001</v>
      </c>
      <c r="M86" s="136">
        <v>0.50866650800000002</v>
      </c>
      <c r="N86" s="136">
        <v>0.48350948799999999</v>
      </c>
      <c r="O86" s="136">
        <v>0.49794021199999999</v>
      </c>
      <c r="P86" s="136">
        <v>0.48255799199999999</v>
      </c>
      <c r="Q86" s="136">
        <v>0.49029413999999999</v>
      </c>
      <c r="R86" s="136">
        <v>0.48375193999999999</v>
      </c>
      <c r="S86" s="136">
        <v>0.48715368799999997</v>
      </c>
      <c r="T86" s="136">
        <v>0.48376930000000001</v>
      </c>
      <c r="U86" s="136">
        <v>0.47523680400000001</v>
      </c>
      <c r="V86" s="136">
        <v>0.458502464</v>
      </c>
      <c r="W86" s="136">
        <v>0.42839621999999999</v>
      </c>
      <c r="X86" s="136">
        <v>0.422746436</v>
      </c>
      <c r="Y86" s="136">
        <v>0.43503026</v>
      </c>
      <c r="Z86" s="136">
        <v>0.405034756</v>
      </c>
      <c r="AA86" s="136">
        <v>0.38148670000000001</v>
      </c>
      <c r="AB86" s="136">
        <v>0.38812566799999998</v>
      </c>
      <c r="AC86" s="136">
        <v>0.38290518000000001</v>
      </c>
      <c r="AD86" s="136">
        <v>0.36622723200000001</v>
      </c>
      <c r="AE86" s="136">
        <v>0.38220148399999998</v>
      </c>
      <c r="AF86" s="136">
        <v>0.39457054000000003</v>
      </c>
      <c r="AG86" s="136">
        <v>0.384763036</v>
      </c>
      <c r="AH86" s="136">
        <v>0.26667802000000002</v>
      </c>
      <c r="AI86" s="136">
        <v>0.232163484</v>
      </c>
    </row>
    <row r="87" spans="2:35">
      <c r="B87" s="135" t="s">
        <v>373</v>
      </c>
      <c r="C87" s="135" t="s">
        <v>347</v>
      </c>
      <c r="D87" s="136">
        <v>421.721158</v>
      </c>
      <c r="E87" s="136">
        <v>414.113429</v>
      </c>
      <c r="F87" s="136">
        <v>410.980953</v>
      </c>
      <c r="G87" s="136">
        <v>354.07025700000003</v>
      </c>
      <c r="H87" s="136">
        <v>330.03011900000001</v>
      </c>
      <c r="I87" s="136">
        <v>328.72613799999999</v>
      </c>
      <c r="J87" s="136">
        <v>319.72326900000002</v>
      </c>
      <c r="K87" s="136">
        <v>325.28621299999998</v>
      </c>
      <c r="L87" s="136">
        <v>327.50587999999999</v>
      </c>
      <c r="M87" s="136">
        <v>324.38247699999999</v>
      </c>
      <c r="N87" s="136">
        <v>308.33976000000001</v>
      </c>
      <c r="O87" s="136">
        <v>317.54229700000002</v>
      </c>
      <c r="P87" s="136">
        <v>307.73268300000001</v>
      </c>
      <c r="Q87" s="136">
        <v>312.666134</v>
      </c>
      <c r="R87" s="136">
        <v>308.49407500000001</v>
      </c>
      <c r="S87" s="136">
        <v>310.66358500000001</v>
      </c>
      <c r="T87" s="136">
        <v>308.50515200000001</v>
      </c>
      <c r="U87" s="136">
        <v>303.06388800000002</v>
      </c>
      <c r="V87" s="136">
        <v>292.39225099999999</v>
      </c>
      <c r="W87" s="136">
        <v>273.19315699999999</v>
      </c>
      <c r="X87" s="136">
        <v>269.590217</v>
      </c>
      <c r="Y87" s="136">
        <v>277.423879</v>
      </c>
      <c r="Z87" s="136">
        <v>258.29537599999998</v>
      </c>
      <c r="AA87" s="136">
        <v>243.278357</v>
      </c>
      <c r="AB87" s="136">
        <v>247.51207099999999</v>
      </c>
      <c r="AC87" s="136">
        <v>244.183041</v>
      </c>
      <c r="AD87" s="136">
        <v>233.54728299999999</v>
      </c>
      <c r="AE87" s="136">
        <v>243.734308</v>
      </c>
      <c r="AF87" s="136">
        <v>251.62209100000001</v>
      </c>
      <c r="AG87" s="136">
        <v>245.36767599999999</v>
      </c>
      <c r="AH87" s="136">
        <v>170.063624</v>
      </c>
      <c r="AI87" s="136">
        <v>148.053316</v>
      </c>
    </row>
    <row r="88" spans="2:35">
      <c r="B88" s="135" t="s">
        <v>373</v>
      </c>
      <c r="C88" s="135" t="s">
        <v>348</v>
      </c>
      <c r="D88" s="136">
        <v>0.83982210000000002</v>
      </c>
      <c r="E88" s="136">
        <v>0.82467178500000005</v>
      </c>
      <c r="F88" s="136">
        <v>0.81843235999999997</v>
      </c>
      <c r="G88" s="136">
        <v>0.70510007500000005</v>
      </c>
      <c r="H88" s="136">
        <v>0.65722676499999999</v>
      </c>
      <c r="I88" s="136">
        <v>0.65463108999999997</v>
      </c>
      <c r="J88" s="136">
        <v>0.63669933499999998</v>
      </c>
      <c r="K88" s="136">
        <v>0.64778031000000003</v>
      </c>
      <c r="L88" s="136">
        <v>0.65220263000000001</v>
      </c>
      <c r="M88" s="136">
        <v>0.64597831000000006</v>
      </c>
      <c r="N88" s="136">
        <v>0.614032825</v>
      </c>
      <c r="O88" s="136">
        <v>0.632359695</v>
      </c>
      <c r="P88" s="136">
        <v>0.61282150999999996</v>
      </c>
      <c r="Q88" s="136">
        <v>0.62264876999999996</v>
      </c>
      <c r="R88" s="136">
        <v>0.61433916499999996</v>
      </c>
      <c r="S88" s="136">
        <v>0.61865946000000005</v>
      </c>
      <c r="T88" s="136">
        <v>0.61436089500000002</v>
      </c>
      <c r="U88" s="136">
        <v>0.60352769500000003</v>
      </c>
      <c r="V88" s="136">
        <v>0.58227337000000001</v>
      </c>
      <c r="W88" s="136">
        <v>0.54403837499999996</v>
      </c>
      <c r="X88" s="136">
        <v>0.53686456000000005</v>
      </c>
      <c r="Y88" s="136">
        <v>0.55246643500000003</v>
      </c>
      <c r="Z88" s="136">
        <v>0.51437374499999999</v>
      </c>
      <c r="AA88" s="136">
        <v>0.48446823</v>
      </c>
      <c r="AB88" s="136">
        <v>0.49289735000000001</v>
      </c>
      <c r="AC88" s="136">
        <v>0.48626943500000003</v>
      </c>
      <c r="AD88" s="136">
        <v>0.46509063499999997</v>
      </c>
      <c r="AE88" s="136">
        <v>0.48537559000000002</v>
      </c>
      <c r="AF88" s="136">
        <v>0.50108372999999995</v>
      </c>
      <c r="AG88" s="136">
        <v>0.48862926000000001</v>
      </c>
      <c r="AH88" s="136">
        <v>0.33866708499999998</v>
      </c>
      <c r="AI88" s="136">
        <v>0.29483714500000002</v>
      </c>
    </row>
    <row r="89" spans="2:35">
      <c r="B89" s="135" t="s">
        <v>374</v>
      </c>
      <c r="C89" s="135" t="s">
        <v>8</v>
      </c>
      <c r="D89" s="136">
        <v>13.621198472</v>
      </c>
      <c r="E89" s="136">
        <v>14.369418784</v>
      </c>
      <c r="F89" s="136">
        <v>14.822807468000001</v>
      </c>
      <c r="G89" s="136">
        <v>15.187004728</v>
      </c>
      <c r="H89" s="136">
        <v>15.997005108</v>
      </c>
      <c r="I89" s="136">
        <v>15.440056716000001</v>
      </c>
      <c r="J89" s="136">
        <v>16.434245688000001</v>
      </c>
      <c r="K89" s="136">
        <v>13.227367215999999</v>
      </c>
      <c r="L89" s="136">
        <v>13.783707028</v>
      </c>
      <c r="M89" s="136">
        <v>13.025333244</v>
      </c>
      <c r="N89" s="136">
        <v>11.358738020000001</v>
      </c>
      <c r="O89" s="136">
        <v>11.306421223999999</v>
      </c>
      <c r="P89" s="136">
        <v>11.384870056</v>
      </c>
      <c r="Q89" s="136">
        <v>12.752775251999999</v>
      </c>
      <c r="R89" s="136">
        <v>13.160244691999999</v>
      </c>
      <c r="S89" s="136">
        <v>12.638225124</v>
      </c>
      <c r="T89" s="136">
        <v>13.771268252</v>
      </c>
      <c r="U89" s="136">
        <v>11.92945068</v>
      </c>
      <c r="V89" s="136">
        <v>10.803251424000001</v>
      </c>
      <c r="W89" s="136">
        <v>8.9782418039999996</v>
      </c>
      <c r="X89" s="136">
        <v>8.6083715479999992</v>
      </c>
      <c r="Y89" s="136">
        <v>6.6863218519999998</v>
      </c>
      <c r="Z89" s="136">
        <v>6.9944467320000001</v>
      </c>
      <c r="AA89" s="136">
        <v>4.1530611080000002</v>
      </c>
      <c r="AB89" s="136">
        <v>2.6502875279999998</v>
      </c>
      <c r="AC89" s="136">
        <v>3.5092240119999998</v>
      </c>
      <c r="AD89" s="136">
        <v>4.959960208</v>
      </c>
      <c r="AE89" s="136">
        <v>7.8689983960000003</v>
      </c>
      <c r="AF89" s="136">
        <v>8.0932202679999996</v>
      </c>
      <c r="AG89" s="136">
        <v>8.4905885960000003</v>
      </c>
      <c r="AH89" s="136">
        <v>6.3727880160000003</v>
      </c>
      <c r="AI89" s="136">
        <v>7.2466340520000001</v>
      </c>
    </row>
    <row r="90" spans="2:35">
      <c r="B90" s="135" t="s">
        <v>374</v>
      </c>
      <c r="C90" s="135" t="s">
        <v>347</v>
      </c>
      <c r="D90" s="136">
        <v>5202.6172859999997</v>
      </c>
      <c r="E90" s="136">
        <v>5485.4903910000003</v>
      </c>
      <c r="F90" s="136">
        <v>5657.0627930000001</v>
      </c>
      <c r="G90" s="136">
        <v>5799.5987779999996</v>
      </c>
      <c r="H90" s="136">
        <v>6110.1605639999998</v>
      </c>
      <c r="I90" s="136">
        <v>5888.2462210000003</v>
      </c>
      <c r="J90" s="136">
        <v>6260.0913170000003</v>
      </c>
      <c r="K90" s="136">
        <v>5024.3373110000002</v>
      </c>
      <c r="L90" s="136">
        <v>5240.9758549999997</v>
      </c>
      <c r="M90" s="136">
        <v>4956.249092</v>
      </c>
      <c r="N90" s="136">
        <v>4324.7156919999998</v>
      </c>
      <c r="O90" s="136">
        <v>4303.7219059999998</v>
      </c>
      <c r="P90" s="136">
        <v>4337.0566959999996</v>
      </c>
      <c r="Q90" s="136">
        <v>4858.6469090000001</v>
      </c>
      <c r="R90" s="136">
        <v>4996.0173789999999</v>
      </c>
      <c r="S90" s="136">
        <v>4790.4691670000002</v>
      </c>
      <c r="T90" s="136">
        <v>5249.6823139999997</v>
      </c>
      <c r="U90" s="136">
        <v>4555.7951279999997</v>
      </c>
      <c r="V90" s="136">
        <v>4119.6565620000001</v>
      </c>
      <c r="W90" s="136">
        <v>3426.021256</v>
      </c>
      <c r="X90" s="136">
        <v>3277.8890000000001</v>
      </c>
      <c r="Y90" s="136">
        <v>2555.7491420000001</v>
      </c>
      <c r="Z90" s="136">
        <v>2663.0175709999999</v>
      </c>
      <c r="AA90" s="136">
        <v>1588.373257</v>
      </c>
      <c r="AB90" s="136">
        <v>1017.092697</v>
      </c>
      <c r="AC90" s="136">
        <v>1348.716797</v>
      </c>
      <c r="AD90" s="136">
        <v>1921.850226</v>
      </c>
      <c r="AE90" s="136">
        <v>3062.4781939999998</v>
      </c>
      <c r="AF90" s="136">
        <v>3164.006065</v>
      </c>
      <c r="AG90" s="136">
        <v>3317.9923100000001</v>
      </c>
      <c r="AH90" s="136">
        <v>2474.595433</v>
      </c>
      <c r="AI90" s="136">
        <v>2809.1388489999999</v>
      </c>
    </row>
    <row r="91" spans="2:35">
      <c r="B91" s="135" t="s">
        <v>374</v>
      </c>
      <c r="C91" s="135" t="s">
        <v>348</v>
      </c>
      <c r="D91" s="136">
        <v>36.832831769999999</v>
      </c>
      <c r="E91" s="136">
        <v>38.856082655000002</v>
      </c>
      <c r="F91" s="136">
        <v>40.082080775000001</v>
      </c>
      <c r="G91" s="136">
        <v>41.066900275000002</v>
      </c>
      <c r="H91" s="136">
        <v>43.257208485</v>
      </c>
      <c r="I91" s="136">
        <v>41.751173735000002</v>
      </c>
      <c r="J91" s="136">
        <v>44.439541230000003</v>
      </c>
      <c r="K91" s="136">
        <v>35.767881305000003</v>
      </c>
      <c r="L91" s="136">
        <v>37.272270405</v>
      </c>
      <c r="M91" s="136">
        <v>35.221564989999997</v>
      </c>
      <c r="N91" s="136">
        <v>30.71495591</v>
      </c>
      <c r="O91" s="136">
        <v>30.573486455000001</v>
      </c>
      <c r="P91" s="136">
        <v>30.785620014999999</v>
      </c>
      <c r="Q91" s="136">
        <v>34.484546725000001</v>
      </c>
      <c r="R91" s="136">
        <v>35.586377769999999</v>
      </c>
      <c r="S91" s="136">
        <v>34.174792465000003</v>
      </c>
      <c r="T91" s="136">
        <v>37.238631835</v>
      </c>
      <c r="U91" s="136">
        <v>32.258209379999997</v>
      </c>
      <c r="V91" s="136">
        <v>29.212874429999999</v>
      </c>
      <c r="W91" s="136">
        <v>24.277899475000002</v>
      </c>
      <c r="X91" s="136">
        <v>23.277738594999999</v>
      </c>
      <c r="Y91" s="136">
        <v>18.080359845</v>
      </c>
      <c r="Z91" s="136">
        <v>18.913552175</v>
      </c>
      <c r="AA91" s="136">
        <v>11.230217435</v>
      </c>
      <c r="AB91" s="136">
        <v>7.1665953399999998</v>
      </c>
      <c r="AC91" s="136">
        <v>9.4892281199999999</v>
      </c>
      <c r="AD91" s="136">
        <v>13.412137599999999</v>
      </c>
      <c r="AE91" s="136">
        <v>21.278414824999999</v>
      </c>
      <c r="AF91" s="136">
        <v>21.884730054999999</v>
      </c>
      <c r="AG91" s="136">
        <v>22.959246490000002</v>
      </c>
      <c r="AH91" s="136">
        <v>17.23253819</v>
      </c>
      <c r="AI91" s="136">
        <v>19.595489924999999</v>
      </c>
    </row>
    <row r="92" spans="2:35">
      <c r="B92" s="135" t="s">
        <v>375</v>
      </c>
      <c r="C92" s="135" t="s">
        <v>8</v>
      </c>
      <c r="D92" s="136">
        <v>1.149792E-2</v>
      </c>
      <c r="E92" s="136">
        <v>1.2460000000000001E-2</v>
      </c>
      <c r="F92" s="136">
        <v>1.1444832E-2</v>
      </c>
      <c r="G92" s="136">
        <v>2.2594487999999999E-2</v>
      </c>
      <c r="H92" s="136">
        <v>3.3617080000000001E-2</v>
      </c>
      <c r="I92" s="136">
        <v>3.6238720000000002E-2</v>
      </c>
      <c r="J92" s="136">
        <v>6.9251279999999998E-2</v>
      </c>
      <c r="K92" s="136">
        <v>8.4485240000000003E-2</v>
      </c>
      <c r="L92" s="136">
        <v>4.4612819999999997E-2</v>
      </c>
      <c r="M92" s="136">
        <v>4.7137999999999999E-2</v>
      </c>
      <c r="N92" s="136">
        <v>7.1399272E-2</v>
      </c>
      <c r="O92" s="136">
        <v>0.11675944000000001</v>
      </c>
      <c r="P92" s="136">
        <v>0.13782123600000001</v>
      </c>
      <c r="Q92" s="136">
        <v>0.13823549600000001</v>
      </c>
      <c r="R92" s="136">
        <v>0.1176294</v>
      </c>
      <c r="S92" s="136">
        <v>0.11989654541958999</v>
      </c>
      <c r="T92" s="136">
        <v>6.3637386120902195E-2</v>
      </c>
      <c r="U92" s="136">
        <v>5.22188704844204E-2</v>
      </c>
      <c r="V92" s="136">
        <v>6.1790649416326601E-2</v>
      </c>
      <c r="W92" s="136">
        <v>6.1772530814173603E-2</v>
      </c>
      <c r="X92" s="136">
        <v>7.1891824167476095E-2</v>
      </c>
      <c r="Y92" s="136">
        <v>6.6937354541490302E-2</v>
      </c>
      <c r="Z92" s="136">
        <v>6.1367487671783197E-2</v>
      </c>
      <c r="AA92" s="136">
        <v>7.2267205472028695E-2</v>
      </c>
      <c r="AB92" s="136">
        <v>6.7359782690767395E-2</v>
      </c>
      <c r="AC92" s="136">
        <v>5.41283538968075E-2</v>
      </c>
      <c r="AD92" s="136">
        <v>5.8508252994860899E-2</v>
      </c>
      <c r="AE92" s="136">
        <v>6.8405618545899702E-2</v>
      </c>
      <c r="AF92" s="136">
        <v>7.2936451479289496E-2</v>
      </c>
      <c r="AG92" s="136">
        <v>6.7212088053836994E-2</v>
      </c>
      <c r="AH92" s="136">
        <v>4.9446302718482299E-2</v>
      </c>
      <c r="AI92" s="136">
        <v>7.4299923302040397E-2</v>
      </c>
    </row>
    <row r="93" spans="2:35">
      <c r="B93" s="135" t="s">
        <v>375</v>
      </c>
      <c r="C93" s="135" t="s">
        <v>347</v>
      </c>
      <c r="D93" s="136">
        <v>19.129664999999999</v>
      </c>
      <c r="E93" s="136">
        <v>23.722881000000001</v>
      </c>
      <c r="F93" s="136">
        <v>19.446097999999999</v>
      </c>
      <c r="G93" s="136">
        <v>30.549218</v>
      </c>
      <c r="H93" s="136">
        <v>54.209698000000003</v>
      </c>
      <c r="I93" s="136">
        <v>56.625987000000002</v>
      </c>
      <c r="J93" s="136">
        <v>125.41225300000001</v>
      </c>
      <c r="K93" s="136">
        <v>149.70092399999999</v>
      </c>
      <c r="L93" s="136">
        <v>73.008260000000007</v>
      </c>
      <c r="M93" s="136">
        <v>80.115262000000001</v>
      </c>
      <c r="N93" s="136">
        <v>132.85964100000001</v>
      </c>
      <c r="O93" s="136">
        <v>225.82191499999999</v>
      </c>
      <c r="P93" s="136">
        <v>265.76477399999999</v>
      </c>
      <c r="Q93" s="136">
        <v>267.96271000000002</v>
      </c>
      <c r="R93" s="136">
        <v>227.93928600000001</v>
      </c>
      <c r="S93" s="136">
        <v>239.23951615302099</v>
      </c>
      <c r="T93" s="136">
        <v>127.431670124848</v>
      </c>
      <c r="U93" s="136">
        <v>104.964950629699</v>
      </c>
      <c r="V93" s="136">
        <v>123.09574338105899</v>
      </c>
      <c r="W93" s="136">
        <v>122.88539317170699</v>
      </c>
      <c r="X93" s="136">
        <v>144.12277123875501</v>
      </c>
      <c r="Y93" s="136">
        <v>134.053317104847</v>
      </c>
      <c r="Z93" s="136">
        <v>122.44167161217101</v>
      </c>
      <c r="AA93" s="136">
        <v>144.76310474975199</v>
      </c>
      <c r="AB93" s="136">
        <v>135.53508827307499</v>
      </c>
      <c r="AC93" s="136">
        <v>108.21085952337801</v>
      </c>
      <c r="AD93" s="136">
        <v>117.000254261997</v>
      </c>
      <c r="AE93" s="136">
        <v>132.38613500909901</v>
      </c>
      <c r="AF93" s="136">
        <v>141.22310172368401</v>
      </c>
      <c r="AG93" s="136">
        <v>131.02308648976299</v>
      </c>
      <c r="AH93" s="136">
        <v>98.525055000446699</v>
      </c>
      <c r="AI93" s="136">
        <v>148.133926635465</v>
      </c>
    </row>
    <row r="94" spans="2:35">
      <c r="B94" s="135" t="s">
        <v>375</v>
      </c>
      <c r="C94" s="135" t="s">
        <v>348</v>
      </c>
      <c r="D94" s="136">
        <v>1.391568E-2</v>
      </c>
      <c r="E94" s="136">
        <v>1.2466659999999999E-2</v>
      </c>
      <c r="F94" s="136">
        <v>1.3865595E-2</v>
      </c>
      <c r="G94" s="136">
        <v>3.3856135000000002E-2</v>
      </c>
      <c r="H94" s="136">
        <v>4.2939804999999998E-2</v>
      </c>
      <c r="I94" s="136">
        <v>4.778056E-2</v>
      </c>
      <c r="J94" s="136">
        <v>7.7001844999999999E-2</v>
      </c>
      <c r="K94" s="136">
        <v>9.6476165000000003E-2</v>
      </c>
      <c r="L94" s="136">
        <v>5.6380605E-2</v>
      </c>
      <c r="M94" s="136">
        <v>5.7084179999999998E-2</v>
      </c>
      <c r="N94" s="136">
        <v>7.7012709999999998E-2</v>
      </c>
      <c r="O94" s="136">
        <v>0.118931205</v>
      </c>
      <c r="P94" s="136">
        <v>0.13920184999999999</v>
      </c>
      <c r="Q94" s="136">
        <v>0.140268475</v>
      </c>
      <c r="R94" s="136">
        <v>0.11874385</v>
      </c>
      <c r="S94" s="136">
        <v>0.11449151509794001</v>
      </c>
      <c r="T94" s="136">
        <v>6.0589549072715999E-2</v>
      </c>
      <c r="U94" s="136">
        <v>4.9790336855546402E-2</v>
      </c>
      <c r="V94" s="136">
        <v>5.9944024237726497E-2</v>
      </c>
      <c r="W94" s="136">
        <v>5.9710823385789098E-2</v>
      </c>
      <c r="X94" s="136">
        <v>6.8856348356202704E-2</v>
      </c>
      <c r="Y94" s="136">
        <v>6.4163367549017594E-2</v>
      </c>
      <c r="Z94" s="136">
        <v>5.87365191801415E-2</v>
      </c>
      <c r="AA94" s="136">
        <v>6.9412914399415299E-2</v>
      </c>
      <c r="AB94" s="136">
        <v>6.4319231125632703E-2</v>
      </c>
      <c r="AC94" s="136">
        <v>5.1748051319409197E-2</v>
      </c>
      <c r="AD94" s="136">
        <v>5.6022862591344903E-2</v>
      </c>
      <c r="AE94" s="136">
        <v>6.8855069775619795E-2</v>
      </c>
      <c r="AF94" s="136">
        <v>7.2928044115626298E-2</v>
      </c>
      <c r="AG94" s="136">
        <v>6.6733026641866394E-2</v>
      </c>
      <c r="AH94" s="136">
        <v>4.8603015520981299E-2</v>
      </c>
      <c r="AI94" s="136">
        <v>7.1114509877222204E-2</v>
      </c>
    </row>
    <row r="95" spans="2:35">
      <c r="B95" s="135" t="s">
        <v>376</v>
      </c>
      <c r="C95" s="135" t="s">
        <v>8</v>
      </c>
      <c r="D95" s="136">
        <v>13.043759680000001</v>
      </c>
      <c r="E95" s="136">
        <v>15.440452047999999</v>
      </c>
      <c r="F95" s="136">
        <v>16.805246304000001</v>
      </c>
      <c r="G95" s="136">
        <v>14.800001216</v>
      </c>
      <c r="H95" s="136">
        <v>17.523900772000001</v>
      </c>
      <c r="I95" s="136">
        <v>21.253800343999998</v>
      </c>
      <c r="J95" s="136">
        <v>21.560214928000001</v>
      </c>
      <c r="K95" s="136">
        <v>25.306130696</v>
      </c>
      <c r="L95" s="136">
        <v>28.159013091999999</v>
      </c>
      <c r="M95" s="136">
        <v>36.294597359999997</v>
      </c>
      <c r="N95" s="136">
        <v>53.564362992</v>
      </c>
      <c r="O95" s="136">
        <v>59.331155744</v>
      </c>
      <c r="P95" s="136">
        <v>69.884642799999995</v>
      </c>
      <c r="Q95" s="136">
        <v>71.908194343999995</v>
      </c>
      <c r="R95" s="136">
        <v>87.023194775999997</v>
      </c>
      <c r="S95" s="136">
        <v>96.967077302772594</v>
      </c>
      <c r="T95" s="136">
        <v>128.939317245127</v>
      </c>
      <c r="U95" s="136">
        <v>134.67614462410799</v>
      </c>
      <c r="V95" s="136">
        <v>193.58204152011501</v>
      </c>
      <c r="W95" s="136">
        <v>220.658423240464</v>
      </c>
      <c r="X95" s="136">
        <v>268.10233389311799</v>
      </c>
      <c r="Y95" s="136">
        <v>279.621870145434</v>
      </c>
      <c r="Z95" s="136">
        <v>321.48841125823702</v>
      </c>
      <c r="AA95" s="136">
        <v>157.12217474529299</v>
      </c>
      <c r="AB95" s="136">
        <v>87.2388812438397</v>
      </c>
      <c r="AC95" s="136">
        <v>84.062053695852001</v>
      </c>
      <c r="AD95" s="136">
        <v>91.707198391338096</v>
      </c>
      <c r="AE95" s="136">
        <v>110.783839777126</v>
      </c>
      <c r="AF95" s="136">
        <v>115.053585664279</v>
      </c>
      <c r="AG95" s="136">
        <v>114.799286302727</v>
      </c>
      <c r="AH95" s="136">
        <v>118.59554353680601</v>
      </c>
      <c r="AI95" s="136">
        <v>128.68414748058001</v>
      </c>
    </row>
    <row r="96" spans="2:35">
      <c r="B96" s="135" t="s">
        <v>376</v>
      </c>
      <c r="C96" s="135" t="s">
        <v>347</v>
      </c>
      <c r="D96" s="136">
        <v>3809.2815409999998</v>
      </c>
      <c r="E96" s="136">
        <v>4585.2537769999999</v>
      </c>
      <c r="F96" s="136">
        <v>4956.860291</v>
      </c>
      <c r="G96" s="136">
        <v>4312.0632759999999</v>
      </c>
      <c r="H96" s="136">
        <v>4691.2220619999998</v>
      </c>
      <c r="I96" s="136">
        <v>5424.6252789999999</v>
      </c>
      <c r="J96" s="136">
        <v>5264.2066530000002</v>
      </c>
      <c r="K96" s="136">
        <v>5496.6038449999996</v>
      </c>
      <c r="L96" s="136">
        <v>5693.2551020000001</v>
      </c>
      <c r="M96" s="136">
        <v>6226.0713969999997</v>
      </c>
      <c r="N96" s="136">
        <v>7030.5849760000001</v>
      </c>
      <c r="O96" s="136">
        <v>7609.9532129999998</v>
      </c>
      <c r="P96" s="136">
        <v>7722.2144029999999</v>
      </c>
      <c r="Q96" s="136">
        <v>7126.1285799999996</v>
      </c>
      <c r="R96" s="136">
        <v>7993.3684499999999</v>
      </c>
      <c r="S96" s="136">
        <v>8999.1579702523704</v>
      </c>
      <c r="T96" s="136">
        <v>11534.4454480115</v>
      </c>
      <c r="U96" s="136">
        <v>9299.1226955923703</v>
      </c>
      <c r="V96" s="136">
        <v>9944.0382538531503</v>
      </c>
      <c r="W96" s="136">
        <v>10854.252512688799</v>
      </c>
      <c r="X96" s="136">
        <v>13215.347909855</v>
      </c>
      <c r="Y96" s="136">
        <v>13822.9105789716</v>
      </c>
      <c r="Z96" s="136">
        <v>12349.722789798199</v>
      </c>
      <c r="AA96" s="136">
        <v>10180.942053188901</v>
      </c>
      <c r="AB96" s="136">
        <v>8307.9699134302591</v>
      </c>
      <c r="AC96" s="136">
        <v>8000.8021280726298</v>
      </c>
      <c r="AD96" s="136">
        <v>8518.2657432687902</v>
      </c>
      <c r="AE96" s="136">
        <v>9290.7092005544291</v>
      </c>
      <c r="AF96" s="136">
        <v>9789.2847852243394</v>
      </c>
      <c r="AG96" s="136">
        <v>9305.3476030889906</v>
      </c>
      <c r="AH96" s="136">
        <v>8862.0077194209698</v>
      </c>
      <c r="AI96" s="136">
        <v>9625.0620446784997</v>
      </c>
    </row>
    <row r="97" spans="2:35">
      <c r="B97" s="135" t="s">
        <v>376</v>
      </c>
      <c r="C97" s="135" t="s">
        <v>348</v>
      </c>
      <c r="D97" s="136">
        <v>5.9022156800000003</v>
      </c>
      <c r="E97" s="136">
        <v>7.0595695249999997</v>
      </c>
      <c r="F97" s="136">
        <v>7.7067408650000004</v>
      </c>
      <c r="G97" s="136">
        <v>6.6068604850000003</v>
      </c>
      <c r="H97" s="136">
        <v>6.9983118600000003</v>
      </c>
      <c r="I97" s="136">
        <v>7.6787931699999996</v>
      </c>
      <c r="J97" s="136">
        <v>7.8173913500000003</v>
      </c>
      <c r="K97" s="136">
        <v>8.0474354649999995</v>
      </c>
      <c r="L97" s="136">
        <v>7.906721525</v>
      </c>
      <c r="M97" s="136">
        <v>8.761436625</v>
      </c>
      <c r="N97" s="136">
        <v>12.48414311</v>
      </c>
      <c r="O97" s="136">
        <v>13.300934059999999</v>
      </c>
      <c r="P97" s="136">
        <v>13.394170865</v>
      </c>
      <c r="Q97" s="136">
        <v>13.85785276</v>
      </c>
      <c r="R97" s="136">
        <v>15.507847435</v>
      </c>
      <c r="S97" s="136">
        <v>16.304292374871501</v>
      </c>
      <c r="T97" s="136">
        <v>16.741568237965801</v>
      </c>
      <c r="U97" s="136">
        <v>14.936961799322701</v>
      </c>
      <c r="V97" s="136">
        <v>15.304270746309401</v>
      </c>
      <c r="W97" s="136">
        <v>17.626183757949299</v>
      </c>
      <c r="X97" s="136">
        <v>15.854036232971</v>
      </c>
      <c r="Y97" s="136">
        <v>16.483543960649101</v>
      </c>
      <c r="Z97" s="136">
        <v>15.4928381071587</v>
      </c>
      <c r="AA97" s="136">
        <v>15.2057305671017</v>
      </c>
      <c r="AB97" s="136">
        <v>13.0805302674953</v>
      </c>
      <c r="AC97" s="136">
        <v>11.7487661703196</v>
      </c>
      <c r="AD97" s="136">
        <v>13.5125371096878</v>
      </c>
      <c r="AE97" s="136">
        <v>15.660270899392501</v>
      </c>
      <c r="AF97" s="136">
        <v>16.018518671708399</v>
      </c>
      <c r="AG97" s="136">
        <v>14.8750358935583</v>
      </c>
      <c r="AH97" s="136">
        <v>14.7816369220103</v>
      </c>
      <c r="AI97" s="136">
        <v>15.8175742336007</v>
      </c>
    </row>
    <row r="98" spans="2:35">
      <c r="B98" s="135" t="s">
        <v>377</v>
      </c>
      <c r="C98" s="135" t="s">
        <v>8</v>
      </c>
      <c r="D98" s="136">
        <v>0</v>
      </c>
      <c r="E98" s="136">
        <v>0</v>
      </c>
      <c r="F98" s="136">
        <v>0</v>
      </c>
      <c r="G98" s="136">
        <v>0</v>
      </c>
      <c r="H98" s="136">
        <v>0</v>
      </c>
      <c r="I98" s="136">
        <v>0</v>
      </c>
      <c r="J98" s="136">
        <v>0</v>
      </c>
      <c r="K98" s="136">
        <v>0</v>
      </c>
      <c r="L98" s="136">
        <v>0</v>
      </c>
      <c r="M98" s="136">
        <v>0</v>
      </c>
      <c r="N98" s="136">
        <v>0</v>
      </c>
      <c r="O98" s="136">
        <v>0</v>
      </c>
      <c r="P98" s="136">
        <v>0</v>
      </c>
      <c r="Q98" s="136">
        <v>0</v>
      </c>
      <c r="R98" s="136">
        <v>0</v>
      </c>
      <c r="S98" s="136">
        <v>0</v>
      </c>
      <c r="T98" s="136">
        <v>0</v>
      </c>
      <c r="U98" s="136">
        <v>0</v>
      </c>
      <c r="V98" s="136">
        <v>0</v>
      </c>
      <c r="W98" s="136">
        <v>0</v>
      </c>
      <c r="X98" s="136">
        <v>0</v>
      </c>
      <c r="Y98" s="136">
        <v>0</v>
      </c>
      <c r="Z98" s="136">
        <v>3.8321919719999999</v>
      </c>
      <c r="AA98" s="136">
        <v>3.8321919439999999</v>
      </c>
      <c r="AB98" s="136">
        <v>5.2692640280000003</v>
      </c>
      <c r="AC98" s="136">
        <v>5.2692640280000003</v>
      </c>
      <c r="AD98" s="136">
        <v>6.7063360000000003</v>
      </c>
      <c r="AE98" s="136">
        <v>8.6224320280000004</v>
      </c>
      <c r="AF98" s="136">
        <v>11.496575944</v>
      </c>
      <c r="AG98" s="136">
        <v>15.807791999999999</v>
      </c>
      <c r="AH98" s="136">
        <v>15.328767944000001</v>
      </c>
      <c r="AI98" s="136">
        <v>22.579275291999998</v>
      </c>
    </row>
    <row r="99" spans="2:35">
      <c r="B99" s="135" t="s">
        <v>377</v>
      </c>
      <c r="C99" s="135" t="s">
        <v>347</v>
      </c>
      <c r="D99" s="136">
        <v>0</v>
      </c>
      <c r="E99" s="136">
        <v>0</v>
      </c>
      <c r="F99" s="136">
        <v>0</v>
      </c>
      <c r="G99" s="136">
        <v>0</v>
      </c>
      <c r="H99" s="136">
        <v>0</v>
      </c>
      <c r="I99" s="136">
        <v>0</v>
      </c>
      <c r="J99" s="136">
        <v>0</v>
      </c>
      <c r="K99" s="136">
        <v>0</v>
      </c>
      <c r="L99" s="136">
        <v>0</v>
      </c>
      <c r="M99" s="136">
        <v>0</v>
      </c>
      <c r="N99" s="136">
        <v>0</v>
      </c>
      <c r="O99" s="136">
        <v>0</v>
      </c>
      <c r="P99" s="136">
        <v>0</v>
      </c>
      <c r="Q99" s="136">
        <v>0</v>
      </c>
      <c r="R99" s="136">
        <v>0</v>
      </c>
      <c r="S99" s="136">
        <v>0</v>
      </c>
      <c r="T99" s="136">
        <v>0</v>
      </c>
      <c r="U99" s="136">
        <v>0</v>
      </c>
      <c r="V99" s="136">
        <v>0</v>
      </c>
      <c r="W99" s="136">
        <v>0</v>
      </c>
      <c r="X99" s="136">
        <v>0</v>
      </c>
      <c r="Y99" s="136">
        <v>0</v>
      </c>
      <c r="Z99" s="136">
        <v>25.576001999999999</v>
      </c>
      <c r="AA99" s="136">
        <v>25.576000000000001</v>
      </c>
      <c r="AB99" s="136">
        <v>35.166998999999997</v>
      </c>
      <c r="AC99" s="136">
        <v>35.167000000000002</v>
      </c>
      <c r="AD99" s="136">
        <v>44.758000000000003</v>
      </c>
      <c r="AE99" s="136">
        <v>57.545999999999999</v>
      </c>
      <c r="AF99" s="136">
        <v>76.727999999999994</v>
      </c>
      <c r="AG99" s="136">
        <v>105.501</v>
      </c>
      <c r="AH99" s="136">
        <v>102.304001</v>
      </c>
      <c r="AI99" s="136">
        <v>150.69379499999999</v>
      </c>
    </row>
    <row r="100" spans="2:35">
      <c r="B100" s="135" t="s">
        <v>377</v>
      </c>
      <c r="C100" s="135" t="s">
        <v>348</v>
      </c>
      <c r="D100" s="136">
        <v>0</v>
      </c>
      <c r="E100" s="136">
        <v>0</v>
      </c>
      <c r="F100" s="136">
        <v>0</v>
      </c>
      <c r="G100" s="136">
        <v>0</v>
      </c>
      <c r="H100" s="136">
        <v>0</v>
      </c>
      <c r="I100" s="136">
        <v>0</v>
      </c>
      <c r="J100" s="136">
        <v>0</v>
      </c>
      <c r="K100" s="136">
        <v>0</v>
      </c>
      <c r="L100" s="136">
        <v>0</v>
      </c>
      <c r="M100" s="136">
        <v>0</v>
      </c>
      <c r="N100" s="136">
        <v>0</v>
      </c>
      <c r="O100" s="136">
        <v>0</v>
      </c>
      <c r="P100" s="136">
        <v>0</v>
      </c>
      <c r="Q100" s="136">
        <v>0</v>
      </c>
      <c r="R100" s="136">
        <v>0</v>
      </c>
      <c r="S100" s="136">
        <v>0</v>
      </c>
      <c r="T100" s="136">
        <v>0</v>
      </c>
      <c r="U100" s="136">
        <v>0</v>
      </c>
      <c r="V100" s="136">
        <v>0</v>
      </c>
      <c r="W100" s="136">
        <v>0</v>
      </c>
      <c r="X100" s="136">
        <v>0</v>
      </c>
      <c r="Y100" s="136">
        <v>0</v>
      </c>
      <c r="Z100" s="136">
        <v>3.6040530000000001E-2</v>
      </c>
      <c r="AA100" s="136">
        <v>3.6039204999999998E-2</v>
      </c>
      <c r="AB100" s="136">
        <v>4.9554735000000003E-2</v>
      </c>
      <c r="AC100" s="136">
        <v>4.9555000000000002E-2</v>
      </c>
      <c r="AD100" s="136">
        <v>6.3068940000000004E-2</v>
      </c>
      <c r="AE100" s="136">
        <v>8.1089204999999998E-2</v>
      </c>
      <c r="AF100" s="136">
        <v>0.10812053000000001</v>
      </c>
      <c r="AG100" s="136">
        <v>0.14866526499999999</v>
      </c>
      <c r="AH100" s="136">
        <v>0.14415894000000001</v>
      </c>
      <c r="AI100" s="136">
        <v>0.21234794500000001</v>
      </c>
    </row>
    <row r="101" spans="2:35">
      <c r="B101" s="135" t="s">
        <v>378</v>
      </c>
      <c r="C101" s="135" t="s">
        <v>8</v>
      </c>
      <c r="D101" s="136">
        <v>889.3733618</v>
      </c>
      <c r="E101" s="136">
        <v>929.75440633599999</v>
      </c>
      <c r="F101" s="136">
        <v>952.686358176</v>
      </c>
      <c r="G101" s="136">
        <v>926.65825915599999</v>
      </c>
      <c r="H101" s="136">
        <v>919.70317815600004</v>
      </c>
      <c r="I101" s="136">
        <v>839.57875439199995</v>
      </c>
      <c r="J101" s="136">
        <v>842.45603388799998</v>
      </c>
      <c r="K101" s="136">
        <v>842.26868109999998</v>
      </c>
      <c r="L101" s="136">
        <v>832.89063759999999</v>
      </c>
      <c r="M101" s="136">
        <v>815.936928072</v>
      </c>
      <c r="N101" s="136">
        <v>816.53964974400003</v>
      </c>
      <c r="O101" s="136">
        <v>830.71690721599998</v>
      </c>
      <c r="P101" s="136">
        <v>832.698073228</v>
      </c>
      <c r="Q101" s="136">
        <v>832.23278247200005</v>
      </c>
      <c r="R101" s="136">
        <v>849.51206930800004</v>
      </c>
      <c r="S101" s="136">
        <v>853.30623789599997</v>
      </c>
      <c r="T101" s="136">
        <v>848.90748527200003</v>
      </c>
      <c r="U101" s="136">
        <v>845.16771289999997</v>
      </c>
      <c r="V101" s="136">
        <v>851.86962417200004</v>
      </c>
      <c r="W101" s="136">
        <v>983.96482920400001</v>
      </c>
      <c r="X101" s="136">
        <v>986.51127624000003</v>
      </c>
      <c r="Y101" s="136">
        <v>962.21486149600003</v>
      </c>
      <c r="Z101" s="136">
        <v>967.63223995199996</v>
      </c>
      <c r="AA101" s="136">
        <v>963.43564301599997</v>
      </c>
      <c r="AB101" s="136">
        <v>966.53584717199999</v>
      </c>
      <c r="AC101" s="136">
        <v>962.85220763200005</v>
      </c>
      <c r="AD101" s="136">
        <v>712.18207351199999</v>
      </c>
      <c r="AE101" s="136">
        <v>710.52428496000005</v>
      </c>
      <c r="AF101" s="136">
        <v>711.27356039599999</v>
      </c>
      <c r="AG101" s="136">
        <v>709.36227146399995</v>
      </c>
      <c r="AH101" s="136">
        <v>704.22966672799998</v>
      </c>
      <c r="AI101" s="136">
        <v>702.53152771199996</v>
      </c>
    </row>
    <row r="102" spans="2:35">
      <c r="B102" s="135" t="s">
        <v>378</v>
      </c>
      <c r="C102" s="135" t="s">
        <v>347</v>
      </c>
      <c r="D102" s="136">
        <v>12801.785651</v>
      </c>
      <c r="E102" s="136">
        <v>14215.765574999999</v>
      </c>
      <c r="F102" s="136">
        <v>14350.502396</v>
      </c>
      <c r="G102" s="136">
        <v>14202.826642</v>
      </c>
      <c r="H102" s="136">
        <v>14819.598400000001</v>
      </c>
      <c r="I102" s="136">
        <v>13953.123852000001</v>
      </c>
      <c r="J102" s="136">
        <v>15129.414710999999</v>
      </c>
      <c r="K102" s="136">
        <v>15007.810401999999</v>
      </c>
      <c r="L102" s="136">
        <v>15425.86493</v>
      </c>
      <c r="M102" s="136">
        <v>16291.766387</v>
      </c>
      <c r="N102" s="136">
        <v>17140.687137000001</v>
      </c>
      <c r="O102" s="136">
        <v>17446.954081</v>
      </c>
      <c r="P102" s="136">
        <v>18024.029124000001</v>
      </c>
      <c r="Q102" s="136">
        <v>19666.615722999999</v>
      </c>
      <c r="R102" s="136">
        <v>20787.966644</v>
      </c>
      <c r="S102" s="136">
        <v>20844.383679999999</v>
      </c>
      <c r="T102" s="136">
        <v>20505.165646000001</v>
      </c>
      <c r="U102" s="136">
        <v>20415.362112999999</v>
      </c>
      <c r="V102" s="136">
        <v>19696.987147</v>
      </c>
      <c r="W102" s="136">
        <v>19202.593072</v>
      </c>
      <c r="X102" s="136">
        <v>20564.712356</v>
      </c>
      <c r="Y102" s="136">
        <v>17003.214598999999</v>
      </c>
      <c r="Z102" s="136">
        <v>16639.694557999999</v>
      </c>
      <c r="AA102" s="136">
        <v>15904.040489000001</v>
      </c>
      <c r="AB102" s="136">
        <v>15477.664448</v>
      </c>
      <c r="AC102" s="136">
        <v>16887.892366</v>
      </c>
      <c r="AD102" s="136">
        <v>16134.051087</v>
      </c>
      <c r="AE102" s="136">
        <v>15767.654564</v>
      </c>
      <c r="AF102" s="136">
        <v>16842.840343</v>
      </c>
      <c r="AG102" s="136">
        <v>15226.963916999999</v>
      </c>
      <c r="AH102" s="136">
        <v>15379.051024</v>
      </c>
      <c r="AI102" s="136">
        <v>15313.992345000001</v>
      </c>
    </row>
    <row r="103" spans="2:35">
      <c r="B103" s="135" t="s">
        <v>378</v>
      </c>
      <c r="C103" s="135" t="s">
        <v>348</v>
      </c>
      <c r="D103" s="136">
        <v>109.85503609</v>
      </c>
      <c r="E103" s="136">
        <v>112.844193425</v>
      </c>
      <c r="F103" s="136">
        <v>114.52938566500001</v>
      </c>
      <c r="G103" s="136">
        <v>113.91584733000001</v>
      </c>
      <c r="H103" s="136">
        <v>114.32823291</v>
      </c>
      <c r="I103" s="136">
        <v>107.745238855</v>
      </c>
      <c r="J103" s="136">
        <v>108.98713671</v>
      </c>
      <c r="K103" s="136">
        <v>109.14434213</v>
      </c>
      <c r="L103" s="136">
        <v>108.62522250000001</v>
      </c>
      <c r="M103" s="136">
        <v>108.60680076</v>
      </c>
      <c r="N103" s="136">
        <v>110.06134707</v>
      </c>
      <c r="O103" s="136">
        <v>110.78989249</v>
      </c>
      <c r="P103" s="136">
        <v>110.92608871</v>
      </c>
      <c r="Q103" s="136">
        <v>112.66043845</v>
      </c>
      <c r="R103" s="136">
        <v>116.04235202</v>
      </c>
      <c r="S103" s="136">
        <v>116.03327471</v>
      </c>
      <c r="T103" s="136">
        <v>113.810784635</v>
      </c>
      <c r="U103" s="136">
        <v>113.354475835</v>
      </c>
      <c r="V103" s="136">
        <v>113.37570816500001</v>
      </c>
      <c r="W103" s="136">
        <v>129.07045930500001</v>
      </c>
      <c r="X103" s="136">
        <v>130.4002036</v>
      </c>
      <c r="Y103" s="136">
        <v>126.856990095</v>
      </c>
      <c r="Z103" s="136">
        <v>127.392095055</v>
      </c>
      <c r="AA103" s="136">
        <v>127.66551092500001</v>
      </c>
      <c r="AB103" s="136">
        <v>128.27677396999999</v>
      </c>
      <c r="AC103" s="136">
        <v>129.651284715</v>
      </c>
      <c r="AD103" s="136">
        <v>97.216670930000006</v>
      </c>
      <c r="AE103" s="136">
        <v>96.777905395000005</v>
      </c>
      <c r="AF103" s="136">
        <v>97.805085410000004</v>
      </c>
      <c r="AG103" s="136">
        <v>96.36101137</v>
      </c>
      <c r="AH103" s="136">
        <v>96.917305464999998</v>
      </c>
      <c r="AI103" s="136">
        <v>96.727391624999996</v>
      </c>
    </row>
    <row r="104" spans="2:35">
      <c r="B104" s="135" t="s">
        <v>379</v>
      </c>
      <c r="C104" s="135" t="s">
        <v>8</v>
      </c>
      <c r="D104" s="136">
        <v>7.8040816560000001</v>
      </c>
      <c r="E104" s="136">
        <v>6.2029294320000004</v>
      </c>
      <c r="F104" s="136">
        <v>6.1926737599999999</v>
      </c>
      <c r="G104" s="136">
        <v>6.6070680480000004</v>
      </c>
      <c r="H104" s="136">
        <v>6.4456313319999996</v>
      </c>
      <c r="I104" s="136">
        <v>5.6189932960000002</v>
      </c>
      <c r="J104" s="136">
        <v>5.4311827639999999</v>
      </c>
      <c r="K104" s="136">
        <v>5.2193713879999999</v>
      </c>
      <c r="L104" s="136">
        <v>5.4776652280000002</v>
      </c>
      <c r="M104" s="136">
        <v>6.3161726600000003</v>
      </c>
      <c r="N104" s="136">
        <v>9.5058809719999999</v>
      </c>
      <c r="O104" s="136">
        <v>9.0264107360000008</v>
      </c>
      <c r="P104" s="136">
        <v>9.2186886959999992</v>
      </c>
      <c r="Q104" s="136">
        <v>12.697627852</v>
      </c>
      <c r="R104" s="136">
        <v>13.521614708</v>
      </c>
      <c r="S104" s="136">
        <v>13.107006024</v>
      </c>
      <c r="T104" s="136">
        <v>14.319678156</v>
      </c>
      <c r="U104" s="136">
        <v>14.564444188</v>
      </c>
      <c r="V104" s="136">
        <v>17.363978436</v>
      </c>
      <c r="W104" s="136">
        <v>25.948148492000001</v>
      </c>
      <c r="X104" s="136">
        <v>27.113843708000001</v>
      </c>
      <c r="Y104" s="136">
        <v>29.972448967999998</v>
      </c>
      <c r="Z104" s="136">
        <v>31.558647371999999</v>
      </c>
      <c r="AA104" s="136">
        <v>32.502637468000003</v>
      </c>
      <c r="AB104" s="136">
        <v>33.098659439999999</v>
      </c>
      <c r="AC104" s="136">
        <v>32.136081404000002</v>
      </c>
      <c r="AD104" s="136">
        <v>30.574826072</v>
      </c>
      <c r="AE104" s="136">
        <v>30.784200496</v>
      </c>
      <c r="AF104" s="136">
        <v>31.498999699999999</v>
      </c>
      <c r="AG104" s="136">
        <v>32.418872528000001</v>
      </c>
      <c r="AH104" s="136">
        <v>32.346146783999998</v>
      </c>
      <c r="AI104" s="136">
        <v>31.977982791999999</v>
      </c>
    </row>
    <row r="105" spans="2:35">
      <c r="B105" s="135" t="s">
        <v>379</v>
      </c>
      <c r="C105" s="135" t="s">
        <v>347</v>
      </c>
      <c r="D105" s="136">
        <v>1295.937081</v>
      </c>
      <c r="E105" s="136">
        <v>1534.7733659999999</v>
      </c>
      <c r="F105" s="136">
        <v>1673.0872039999999</v>
      </c>
      <c r="G105" s="136">
        <v>1646.867117</v>
      </c>
      <c r="H105" s="136">
        <v>1663.803635</v>
      </c>
      <c r="I105" s="136">
        <v>1555.5820369999999</v>
      </c>
      <c r="J105" s="136">
        <v>1513.282553</v>
      </c>
      <c r="K105" s="136">
        <v>1473.764332</v>
      </c>
      <c r="L105" s="136">
        <v>1557.9717009999999</v>
      </c>
      <c r="M105" s="136">
        <v>1826.8783539999999</v>
      </c>
      <c r="N105" s="136">
        <v>1865.4970699999999</v>
      </c>
      <c r="O105" s="136">
        <v>1680.995858</v>
      </c>
      <c r="P105" s="136">
        <v>1741.915058</v>
      </c>
      <c r="Q105" s="136">
        <v>2637.2495979999999</v>
      </c>
      <c r="R105" s="136">
        <v>2899.9696079999999</v>
      </c>
      <c r="S105" s="136">
        <v>2424.693248</v>
      </c>
      <c r="T105" s="136">
        <v>2430.9770020000001</v>
      </c>
      <c r="U105" s="136">
        <v>2421.1369490000002</v>
      </c>
      <c r="V105" s="136">
        <v>2320.156144</v>
      </c>
      <c r="W105" s="136">
        <v>1755.169684</v>
      </c>
      <c r="X105" s="136">
        <v>1846.242632</v>
      </c>
      <c r="Y105" s="136">
        <v>2618.453364</v>
      </c>
      <c r="Z105" s="136">
        <v>3044.3093549999999</v>
      </c>
      <c r="AA105" s="136">
        <v>3109.867311</v>
      </c>
      <c r="AB105" s="136">
        <v>3305.1900740000001</v>
      </c>
      <c r="AC105" s="136">
        <v>2488.746146</v>
      </c>
      <c r="AD105" s="136">
        <v>2265.4381400000002</v>
      </c>
      <c r="AE105" s="136">
        <v>2341.9308409999999</v>
      </c>
      <c r="AF105" s="136">
        <v>2349.7228660000001</v>
      </c>
      <c r="AG105" s="136">
        <v>2656.3676660000001</v>
      </c>
      <c r="AH105" s="136">
        <v>2635.0829229999999</v>
      </c>
      <c r="AI105" s="136">
        <v>2664.9125079999999</v>
      </c>
    </row>
    <row r="106" spans="2:35">
      <c r="B106" s="135" t="s">
        <v>379</v>
      </c>
      <c r="C106" s="135" t="s">
        <v>348</v>
      </c>
      <c r="D106" s="136">
        <v>2.6862069499999999</v>
      </c>
      <c r="E106" s="136">
        <v>3.0788134600000001</v>
      </c>
      <c r="F106" s="136">
        <v>3.3446023650000001</v>
      </c>
      <c r="G106" s="136">
        <v>3.291514915</v>
      </c>
      <c r="H106" s="136">
        <v>3.2946988899999998</v>
      </c>
      <c r="I106" s="136">
        <v>2.9042409999999999</v>
      </c>
      <c r="J106" s="136">
        <v>2.8385199399999999</v>
      </c>
      <c r="K106" s="136">
        <v>2.7311172949999998</v>
      </c>
      <c r="L106" s="136">
        <v>2.8134350399999999</v>
      </c>
      <c r="M106" s="136">
        <v>3.038658275</v>
      </c>
      <c r="N106" s="136">
        <v>3.4633875550000002</v>
      </c>
      <c r="O106" s="136">
        <v>3.3990696699999998</v>
      </c>
      <c r="P106" s="136">
        <v>3.4645705150000001</v>
      </c>
      <c r="Q106" s="136">
        <v>4.0214942499999999</v>
      </c>
      <c r="R106" s="136">
        <v>4.1746928700000003</v>
      </c>
      <c r="S106" s="136">
        <v>4.0512929700000004</v>
      </c>
      <c r="T106" s="136">
        <v>4.2452989399999996</v>
      </c>
      <c r="U106" s="136">
        <v>4.2816550849999997</v>
      </c>
      <c r="V106" s="136">
        <v>4.6320788950000003</v>
      </c>
      <c r="W106" s="136">
        <v>5.6355623450000003</v>
      </c>
      <c r="X106" s="136">
        <v>5.7931991849999998</v>
      </c>
      <c r="Y106" s="136">
        <v>6.29084295</v>
      </c>
      <c r="Z106" s="136">
        <v>6.632863875</v>
      </c>
      <c r="AA106" s="136">
        <v>6.7994516200000001</v>
      </c>
      <c r="AB106" s="136">
        <v>6.9199457950000003</v>
      </c>
      <c r="AC106" s="136">
        <v>6.6846809150000004</v>
      </c>
      <c r="AD106" s="136">
        <v>6.4902745299999998</v>
      </c>
      <c r="AE106" s="136">
        <v>6.5438246700000002</v>
      </c>
      <c r="AF106" s="136">
        <v>6.6686470900000003</v>
      </c>
      <c r="AG106" s="136">
        <v>6.848663975</v>
      </c>
      <c r="AH106" s="136">
        <v>6.8467202</v>
      </c>
      <c r="AI106" s="136">
        <v>6.8276028350000004</v>
      </c>
    </row>
    <row r="107" spans="2:35">
      <c r="B107" s="135" t="s">
        <v>380</v>
      </c>
      <c r="C107" s="135" t="s">
        <v>8</v>
      </c>
      <c r="D107" s="136">
        <v>10.304542248000001</v>
      </c>
      <c r="E107" s="136">
        <v>10.033418023999999</v>
      </c>
      <c r="F107" s="136">
        <v>9.6868696399999994</v>
      </c>
      <c r="G107" s="136">
        <v>9.4418716840000005</v>
      </c>
      <c r="H107" s="136">
        <v>9.7179944959999993</v>
      </c>
      <c r="I107" s="136">
        <v>9.7570170320000003</v>
      </c>
      <c r="J107" s="136">
        <v>9.6391294720000005</v>
      </c>
      <c r="K107" s="136">
        <v>9.8403785760000009</v>
      </c>
      <c r="L107" s="136">
        <v>9.9464906240000008</v>
      </c>
      <c r="M107" s="136">
        <v>9.8095315359999997</v>
      </c>
      <c r="N107" s="136">
        <v>9.4974629119999996</v>
      </c>
      <c r="O107" s="136">
        <v>9.2712328520000007</v>
      </c>
      <c r="P107" s="136">
        <v>9.0775852159999992</v>
      </c>
      <c r="Q107" s="136">
        <v>8.7120869079999999</v>
      </c>
      <c r="R107" s="136">
        <v>8.2915629719999995</v>
      </c>
      <c r="S107" s="136">
        <v>8.1158656600000008</v>
      </c>
      <c r="T107" s="136">
        <v>8.0937110519999997</v>
      </c>
      <c r="U107" s="136">
        <v>7.2633659560000003</v>
      </c>
      <c r="V107" s="136">
        <v>5.7670805080000003</v>
      </c>
      <c r="W107" s="136">
        <v>5.2335305119999997</v>
      </c>
      <c r="X107" s="136">
        <v>4.8198633559999999</v>
      </c>
      <c r="Y107" s="136">
        <v>5.2405298399999998</v>
      </c>
      <c r="Z107" s="136">
        <v>4.9436838359999999</v>
      </c>
      <c r="AA107" s="136">
        <v>4.7491749199999997</v>
      </c>
      <c r="AB107" s="136">
        <v>4.5555909840000002</v>
      </c>
      <c r="AC107" s="136">
        <v>4.4106156639999998</v>
      </c>
      <c r="AD107" s="136">
        <v>4.2311460800000003</v>
      </c>
      <c r="AE107" s="136">
        <v>4.1281153479999997</v>
      </c>
      <c r="AF107" s="136">
        <v>4.4040235680000004</v>
      </c>
      <c r="AG107" s="136">
        <v>3.8272920560000001</v>
      </c>
      <c r="AH107" s="136">
        <v>3.4821300919999998</v>
      </c>
      <c r="AI107" s="136">
        <v>3.4881666400000002</v>
      </c>
    </row>
    <row r="108" spans="2:35">
      <c r="B108" s="135" t="s">
        <v>380</v>
      </c>
      <c r="C108" s="135" t="s">
        <v>347</v>
      </c>
      <c r="D108" s="136">
        <v>4711.2257909999998</v>
      </c>
      <c r="E108" s="136">
        <v>4826.6361139999999</v>
      </c>
      <c r="F108" s="136">
        <v>4902.73693</v>
      </c>
      <c r="G108" s="136">
        <v>4999.6220750000002</v>
      </c>
      <c r="H108" s="136">
        <v>5107.7637789999999</v>
      </c>
      <c r="I108" s="136">
        <v>5248.7023360000003</v>
      </c>
      <c r="J108" s="136">
        <v>5407.3162089999996</v>
      </c>
      <c r="K108" s="136">
        <v>5562.5515169999999</v>
      </c>
      <c r="L108" s="136">
        <v>5742.6051090000001</v>
      </c>
      <c r="M108" s="136">
        <v>5909.4557960000002</v>
      </c>
      <c r="N108" s="136">
        <v>6063.6669810000003</v>
      </c>
      <c r="O108" s="136">
        <v>6279.3808559999998</v>
      </c>
      <c r="P108" s="136">
        <v>6447.1922940000004</v>
      </c>
      <c r="Q108" s="136">
        <v>6447.5376800000004</v>
      </c>
      <c r="R108" s="136">
        <v>6638.9607930000002</v>
      </c>
      <c r="S108" s="136">
        <v>6749.5424469999998</v>
      </c>
      <c r="T108" s="136">
        <v>6930.4126290000004</v>
      </c>
      <c r="U108" s="136">
        <v>7046.6967009999998</v>
      </c>
      <c r="V108" s="136">
        <v>7153.494729</v>
      </c>
      <c r="W108" s="136">
        <v>7311.488061</v>
      </c>
      <c r="X108" s="136">
        <v>7409.5455810000003</v>
      </c>
      <c r="Y108" s="136">
        <v>7507.3235379999996</v>
      </c>
      <c r="Z108" s="136">
        <v>7607.1799030000002</v>
      </c>
      <c r="AA108" s="136">
        <v>7706.1865580000003</v>
      </c>
      <c r="AB108" s="136">
        <v>7820.762264</v>
      </c>
      <c r="AC108" s="136">
        <v>7947.6833130000005</v>
      </c>
      <c r="AD108" s="136">
        <v>8085.263336</v>
      </c>
      <c r="AE108" s="136">
        <v>8229.4121749999995</v>
      </c>
      <c r="AF108" s="136">
        <v>8497.0018099999998</v>
      </c>
      <c r="AG108" s="136">
        <v>8496.6229550000007</v>
      </c>
      <c r="AH108" s="136">
        <v>8605.1936270000006</v>
      </c>
      <c r="AI108" s="136">
        <v>8733.7139889999999</v>
      </c>
    </row>
    <row r="109" spans="2:35">
      <c r="B109" s="135" t="s">
        <v>380</v>
      </c>
      <c r="C109" s="135" t="s">
        <v>348</v>
      </c>
      <c r="D109" s="136">
        <v>49.752292234999999</v>
      </c>
      <c r="E109" s="136">
        <v>51.351985139999996</v>
      </c>
      <c r="F109" s="136">
        <v>52.524260339999998</v>
      </c>
      <c r="G109" s="136">
        <v>53.904631825000003</v>
      </c>
      <c r="H109" s="136">
        <v>55.36816932</v>
      </c>
      <c r="I109" s="136">
        <v>57.199530260000003</v>
      </c>
      <c r="J109" s="136">
        <v>59.221613820000002</v>
      </c>
      <c r="K109" s="136">
        <v>61.185513184999998</v>
      </c>
      <c r="L109" s="136">
        <v>63.426795470000002</v>
      </c>
      <c r="M109" s="136">
        <v>65.538026884999994</v>
      </c>
      <c r="N109" s="136">
        <v>67.514952059999999</v>
      </c>
      <c r="O109" s="136">
        <v>70.179619810000005</v>
      </c>
      <c r="P109" s="136">
        <v>72.3073859</v>
      </c>
      <c r="Q109" s="136">
        <v>72.539966329999999</v>
      </c>
      <c r="R109" s="136">
        <v>74.924964739999993</v>
      </c>
      <c r="S109" s="136">
        <v>76.362397349999995</v>
      </c>
      <c r="T109" s="136">
        <v>78.601341009999999</v>
      </c>
      <c r="U109" s="136">
        <v>80.172017475000004</v>
      </c>
      <c r="V109" s="136">
        <v>81.678407324999995</v>
      </c>
      <c r="W109" s="136">
        <v>83.701041024999995</v>
      </c>
      <c r="X109" s="136">
        <v>85.024101490000007</v>
      </c>
      <c r="Y109" s="136">
        <v>86.198934734999995</v>
      </c>
      <c r="Z109" s="136">
        <v>87.485406650000002</v>
      </c>
      <c r="AA109" s="136">
        <v>88.750487765000003</v>
      </c>
      <c r="AB109" s="136">
        <v>90.189161104999997</v>
      </c>
      <c r="AC109" s="136">
        <v>91.763144505</v>
      </c>
      <c r="AD109" s="136">
        <v>93.463123214999996</v>
      </c>
      <c r="AE109" s="136">
        <v>95.226914719999996</v>
      </c>
      <c r="AF109" s="136">
        <v>98.304380655000003</v>
      </c>
      <c r="AG109" s="136">
        <v>98.514697374999997</v>
      </c>
      <c r="AH109" s="136">
        <v>99.888001575000004</v>
      </c>
      <c r="AI109" s="136">
        <v>101.38594243</v>
      </c>
    </row>
    <row r="110" spans="2:35">
      <c r="B110" s="135" t="s">
        <v>381</v>
      </c>
      <c r="C110" s="135" t="s">
        <v>8</v>
      </c>
      <c r="D110" s="136">
        <v>7.1095955560000004</v>
      </c>
      <c r="E110" s="136">
        <v>7.0052650359999999</v>
      </c>
      <c r="F110" s="136">
        <v>7.1328353880000002</v>
      </c>
      <c r="G110" s="136">
        <v>7.0417666759999999</v>
      </c>
      <c r="H110" s="136">
        <v>6.8205193279999996</v>
      </c>
      <c r="I110" s="136">
        <v>6.6231054120000001</v>
      </c>
      <c r="J110" s="136">
        <v>6.3163956800000003</v>
      </c>
      <c r="K110" s="136">
        <v>6.0311981799999996</v>
      </c>
      <c r="L110" s="136">
        <v>5.8277774520000003</v>
      </c>
      <c r="M110" s="136">
        <v>5.6569621080000001</v>
      </c>
      <c r="N110" s="136">
        <v>5.7123358319999999</v>
      </c>
      <c r="O110" s="136">
        <v>5.7129144800000002</v>
      </c>
      <c r="P110" s="136">
        <v>5.5220514720000002</v>
      </c>
      <c r="Q110" s="136">
        <v>5.3617267760000002</v>
      </c>
      <c r="R110" s="136">
        <v>5.1907924320000003</v>
      </c>
      <c r="S110" s="136">
        <v>5.141256372</v>
      </c>
      <c r="T110" s="136">
        <v>4.7458979399999999</v>
      </c>
      <c r="U110" s="136">
        <v>4.6759929160000002</v>
      </c>
      <c r="V110" s="136">
        <v>2.854158188</v>
      </c>
      <c r="W110" s="136">
        <v>3.3373806199999998</v>
      </c>
      <c r="X110" s="136">
        <v>3.2819193680000001</v>
      </c>
      <c r="Y110" s="136">
        <v>2.9679517280000001</v>
      </c>
      <c r="Z110" s="136">
        <v>2.9097489400000001</v>
      </c>
      <c r="AA110" s="136">
        <v>2.6072181520000002</v>
      </c>
      <c r="AB110" s="136">
        <v>4.8706259279999999</v>
      </c>
      <c r="AC110" s="136">
        <v>4.2423483199999996</v>
      </c>
      <c r="AD110" s="136">
        <v>4.2045774959999997</v>
      </c>
      <c r="AE110" s="136">
        <v>3.3337276560000002</v>
      </c>
      <c r="AF110" s="136">
        <v>2.884988876</v>
      </c>
      <c r="AG110" s="136">
        <v>2.6350644600000002</v>
      </c>
      <c r="AH110" s="136">
        <v>2.2978451720000002</v>
      </c>
      <c r="AI110" s="136">
        <v>2.297845256</v>
      </c>
    </row>
    <row r="111" spans="2:35">
      <c r="B111" s="135" t="s">
        <v>381</v>
      </c>
      <c r="C111" s="135" t="s">
        <v>347</v>
      </c>
      <c r="D111" s="136">
        <v>2687.8623710000002</v>
      </c>
      <c r="E111" s="136">
        <v>2648.4190359999998</v>
      </c>
      <c r="F111" s="136">
        <v>2696.6484610000002</v>
      </c>
      <c r="G111" s="136">
        <v>2662.2189819999999</v>
      </c>
      <c r="H111" s="136">
        <v>2578.573926</v>
      </c>
      <c r="I111" s="136">
        <v>2503.939347</v>
      </c>
      <c r="J111" s="136">
        <v>2387.9842440000002</v>
      </c>
      <c r="K111" s="136">
        <v>2280.1621759999998</v>
      </c>
      <c r="L111" s="136">
        <v>2203.2566539999998</v>
      </c>
      <c r="M111" s="136">
        <v>2138.677987</v>
      </c>
      <c r="N111" s="136">
        <v>2159.6126760000002</v>
      </c>
      <c r="O111" s="136">
        <v>2159.8314009999999</v>
      </c>
      <c r="P111" s="136">
        <v>2087.6735610000001</v>
      </c>
      <c r="Q111" s="136">
        <v>2027.060974</v>
      </c>
      <c r="R111" s="136">
        <v>1962.437359</v>
      </c>
      <c r="S111" s="136">
        <v>1943.7097220000001</v>
      </c>
      <c r="T111" s="136">
        <v>1794.2399849999999</v>
      </c>
      <c r="U111" s="136">
        <v>1767.8115889999999</v>
      </c>
      <c r="V111" s="136">
        <v>1079.046484</v>
      </c>
      <c r="W111" s="136">
        <v>1261.734168</v>
      </c>
      <c r="X111" s="136">
        <v>1240.76649</v>
      </c>
      <c r="Y111" s="136">
        <v>1122.067438</v>
      </c>
      <c r="Z111" s="136">
        <v>1100.0632410000001</v>
      </c>
      <c r="AA111" s="136">
        <v>985.68813499999999</v>
      </c>
      <c r="AB111" s="136">
        <v>1841.394798</v>
      </c>
      <c r="AC111" s="136">
        <v>1603.8673719999999</v>
      </c>
      <c r="AD111" s="136">
        <v>1589.587732</v>
      </c>
      <c r="AE111" s="136">
        <v>1260.3531539999999</v>
      </c>
      <c r="AF111" s="136">
        <v>1090.702419</v>
      </c>
      <c r="AG111" s="136">
        <v>996.21574799999996</v>
      </c>
      <c r="AH111" s="136">
        <v>868.72616000000005</v>
      </c>
      <c r="AI111" s="136">
        <v>868.72616000000005</v>
      </c>
    </row>
    <row r="112" spans="2:35">
      <c r="B112" s="135" t="s">
        <v>381</v>
      </c>
      <c r="C112" s="135" t="s">
        <v>348</v>
      </c>
      <c r="D112" s="136">
        <v>19.22492797</v>
      </c>
      <c r="E112" s="136">
        <v>18.942808175</v>
      </c>
      <c r="F112" s="136">
        <v>19.287769010000002</v>
      </c>
      <c r="G112" s="136">
        <v>19.041513255000002</v>
      </c>
      <c r="H112" s="136">
        <v>18.443241570000001</v>
      </c>
      <c r="I112" s="136">
        <v>17.909418680000002</v>
      </c>
      <c r="J112" s="136">
        <v>17.080049505000002</v>
      </c>
      <c r="K112" s="136">
        <v>16.308852600000002</v>
      </c>
      <c r="L112" s="136">
        <v>15.758784945</v>
      </c>
      <c r="M112" s="136">
        <v>15.296888620000001</v>
      </c>
      <c r="N112" s="136">
        <v>15.44662263</v>
      </c>
      <c r="O112" s="136">
        <v>15.448184805</v>
      </c>
      <c r="P112" s="136">
        <v>14.932078754999999</v>
      </c>
      <c r="Q112" s="136">
        <v>14.498546705000001</v>
      </c>
      <c r="R112" s="136">
        <v>14.036325489999999</v>
      </c>
      <c r="S112" s="136">
        <v>13.902377530000001</v>
      </c>
      <c r="T112" s="136">
        <v>12.83329492</v>
      </c>
      <c r="U112" s="136">
        <v>12.644266975000001</v>
      </c>
      <c r="V112" s="136">
        <v>7.7178761649999998</v>
      </c>
      <c r="W112" s="136">
        <v>9.0245484999999999</v>
      </c>
      <c r="X112" s="136">
        <v>8.8745778449999992</v>
      </c>
      <c r="Y112" s="136">
        <v>8.0255827699999998</v>
      </c>
      <c r="Z112" s="136">
        <v>7.8681976799999997</v>
      </c>
      <c r="AA112" s="136">
        <v>7.0501315499999997</v>
      </c>
      <c r="AB112" s="136">
        <v>13.17056996</v>
      </c>
      <c r="AC112" s="136">
        <v>11.471655755</v>
      </c>
      <c r="AD112" s="136">
        <v>11.36951919</v>
      </c>
      <c r="AE112" s="136">
        <v>9.0146698300000008</v>
      </c>
      <c r="AF112" s="136">
        <v>7.80124437</v>
      </c>
      <c r="AG112" s="136">
        <v>7.1254297099999997</v>
      </c>
      <c r="AH112" s="136">
        <v>6.2135607349999997</v>
      </c>
      <c r="AI112" s="136">
        <v>6.2135607349999997</v>
      </c>
    </row>
    <row r="113" spans="2:35">
      <c r="B113" s="135" t="s">
        <v>382</v>
      </c>
      <c r="C113" s="135" t="s">
        <v>8</v>
      </c>
      <c r="D113" s="136">
        <v>0.45164246400000002</v>
      </c>
      <c r="E113" s="136">
        <v>0.46587060800000002</v>
      </c>
      <c r="F113" s="136">
        <v>0.49685397999999997</v>
      </c>
      <c r="G113" s="136">
        <v>0.41455066800000001</v>
      </c>
      <c r="H113" s="136">
        <v>0.40522386799999999</v>
      </c>
      <c r="I113" s="136">
        <v>0.43058178800000002</v>
      </c>
      <c r="J113" s="136">
        <v>0.50626175600000001</v>
      </c>
      <c r="K113" s="136">
        <v>0.52479854000000004</v>
      </c>
      <c r="L113" s="136">
        <v>0.48244599199999999</v>
      </c>
      <c r="M113" s="136">
        <v>0.47187229600000002</v>
      </c>
      <c r="N113" s="136">
        <v>0.41789465199999998</v>
      </c>
      <c r="O113" s="136">
        <v>0.42063672000000002</v>
      </c>
      <c r="P113" s="136">
        <v>0.40407463599999999</v>
      </c>
      <c r="Q113" s="136">
        <v>0.42097577200000003</v>
      </c>
      <c r="R113" s="136">
        <v>0.44803488800000002</v>
      </c>
      <c r="S113" s="136">
        <v>0.45571792</v>
      </c>
      <c r="T113" s="136">
        <v>0.45533325600000002</v>
      </c>
      <c r="U113" s="136">
        <v>0.43856573599999998</v>
      </c>
      <c r="V113" s="136">
        <v>0.50524000800000002</v>
      </c>
      <c r="W113" s="136">
        <v>0.399736064</v>
      </c>
      <c r="X113" s="136">
        <v>0.408974636</v>
      </c>
      <c r="Y113" s="136">
        <v>0.52366285999999995</v>
      </c>
      <c r="Z113" s="136">
        <v>0.35023268000000002</v>
      </c>
      <c r="AA113" s="136">
        <v>0.14457405200000001</v>
      </c>
      <c r="AB113" s="136">
        <v>0.24312162000000001</v>
      </c>
      <c r="AC113" s="136">
        <v>0.50622261199999996</v>
      </c>
      <c r="AD113" s="136">
        <v>0.29038984800000001</v>
      </c>
      <c r="AE113" s="136">
        <v>0.282496144</v>
      </c>
      <c r="AF113" s="136">
        <v>0.29591542399999998</v>
      </c>
      <c r="AG113" s="136">
        <v>0.33799936800000002</v>
      </c>
      <c r="AH113" s="136">
        <v>0.32321228800000001</v>
      </c>
      <c r="AI113" s="136">
        <v>0.30430279599999999</v>
      </c>
    </row>
    <row r="114" spans="2:35">
      <c r="B114" s="135" t="s">
        <v>382</v>
      </c>
      <c r="C114" s="135" t="s">
        <v>347</v>
      </c>
      <c r="D114" s="136">
        <v>297.88538699999998</v>
      </c>
      <c r="E114" s="136">
        <v>303.18216799999999</v>
      </c>
      <c r="F114" s="136">
        <v>331.03551599999997</v>
      </c>
      <c r="G114" s="136">
        <v>301.13793199999998</v>
      </c>
      <c r="H114" s="136">
        <v>304.68439799999999</v>
      </c>
      <c r="I114" s="136">
        <v>331.27639199999999</v>
      </c>
      <c r="J114" s="136">
        <v>377.83049</v>
      </c>
      <c r="K114" s="136">
        <v>402.63510300000002</v>
      </c>
      <c r="L114" s="136">
        <v>408.887878</v>
      </c>
      <c r="M114" s="136">
        <v>421.77023200000002</v>
      </c>
      <c r="N114" s="136">
        <v>422.25929000000002</v>
      </c>
      <c r="O114" s="136">
        <v>428.83652699999999</v>
      </c>
      <c r="P114" s="136">
        <v>412.70935300000002</v>
      </c>
      <c r="Q114" s="136">
        <v>434.05927200000002</v>
      </c>
      <c r="R114" s="136">
        <v>475.27467999999999</v>
      </c>
      <c r="S114" s="136">
        <v>500.79389600000002</v>
      </c>
      <c r="T114" s="136">
        <v>519.59428100000002</v>
      </c>
      <c r="U114" s="136">
        <v>534.04531999999995</v>
      </c>
      <c r="V114" s="136">
        <v>589.79253800000004</v>
      </c>
      <c r="W114" s="136">
        <v>506.10975300000001</v>
      </c>
      <c r="X114" s="136">
        <v>554.32111499999996</v>
      </c>
      <c r="Y114" s="136">
        <v>559.21039599999995</v>
      </c>
      <c r="Z114" s="136">
        <v>472.29150099999998</v>
      </c>
      <c r="AA114" s="136">
        <v>330.403255</v>
      </c>
      <c r="AB114" s="136">
        <v>407.46885300000002</v>
      </c>
      <c r="AC114" s="136">
        <v>516.61818200000005</v>
      </c>
      <c r="AD114" s="136">
        <v>485.63612999999998</v>
      </c>
      <c r="AE114" s="136">
        <v>481.73140799999999</v>
      </c>
      <c r="AF114" s="136">
        <v>446.92308700000001</v>
      </c>
      <c r="AG114" s="136">
        <v>448.07349900000003</v>
      </c>
      <c r="AH114" s="136">
        <v>435.424351</v>
      </c>
      <c r="AI114" s="136">
        <v>396.81931100000003</v>
      </c>
    </row>
    <row r="115" spans="2:35">
      <c r="B115" s="135" t="s">
        <v>382</v>
      </c>
      <c r="C115" s="135" t="s">
        <v>348</v>
      </c>
      <c r="D115" s="136">
        <v>2.1520427400000002</v>
      </c>
      <c r="E115" s="136">
        <v>2.1862415199999998</v>
      </c>
      <c r="F115" s="136">
        <v>2.3738326349999999</v>
      </c>
      <c r="G115" s="136">
        <v>2.1816109099999998</v>
      </c>
      <c r="H115" s="136">
        <v>2.2656768600000001</v>
      </c>
      <c r="I115" s="136">
        <v>2.4787265249999999</v>
      </c>
      <c r="J115" s="136">
        <v>2.8384571350000001</v>
      </c>
      <c r="K115" s="136">
        <v>3.003996275</v>
      </c>
      <c r="L115" s="136">
        <v>3.0462282649999999</v>
      </c>
      <c r="M115" s="136">
        <v>3.1292705199999999</v>
      </c>
      <c r="N115" s="136">
        <v>3.0983603899999999</v>
      </c>
      <c r="O115" s="136">
        <v>3.1255295150000002</v>
      </c>
      <c r="P115" s="136">
        <v>3.00952815</v>
      </c>
      <c r="Q115" s="136">
        <v>3.1681184600000001</v>
      </c>
      <c r="R115" s="136">
        <v>3.4640839749999999</v>
      </c>
      <c r="S115" s="136">
        <v>3.6588255850000002</v>
      </c>
      <c r="T115" s="136">
        <v>3.806073365</v>
      </c>
      <c r="U115" s="136">
        <v>3.9234071500000001</v>
      </c>
      <c r="V115" s="136">
        <v>4.3388741499999997</v>
      </c>
      <c r="W115" s="136">
        <v>3.7513527199999999</v>
      </c>
      <c r="X115" s="136">
        <v>4.116106405</v>
      </c>
      <c r="Y115" s="136">
        <v>4.1555606650000003</v>
      </c>
      <c r="Z115" s="136">
        <v>3.5393601399999999</v>
      </c>
      <c r="AA115" s="136">
        <v>2.5040888799999999</v>
      </c>
      <c r="AB115" s="136">
        <v>3.1139015799999998</v>
      </c>
      <c r="AC115" s="136">
        <v>3.7854009799999999</v>
      </c>
      <c r="AD115" s="136">
        <v>3.6804734350000001</v>
      </c>
      <c r="AE115" s="136">
        <v>3.6491790549999998</v>
      </c>
      <c r="AF115" s="136">
        <v>3.4304626300000001</v>
      </c>
      <c r="AG115" s="136">
        <v>3.4309059749999999</v>
      </c>
      <c r="AH115" s="136">
        <v>3.3438990550000001</v>
      </c>
      <c r="AI115" s="136">
        <v>3.0616735249999998</v>
      </c>
    </row>
    <row r="116" spans="2:35">
      <c r="B116" s="135" t="s">
        <v>383</v>
      </c>
      <c r="C116" s="135" t="s">
        <v>8</v>
      </c>
      <c r="D116" s="136">
        <v>1395.2747936400001</v>
      </c>
      <c r="E116" s="136">
        <v>1112.4699135200001</v>
      </c>
      <c r="F116" s="136">
        <v>1241.2336384</v>
      </c>
      <c r="G116" s="136">
        <v>1123.60033408</v>
      </c>
      <c r="H116" s="136">
        <v>1037.6894393600001</v>
      </c>
      <c r="I116" s="136">
        <v>951.91209707999997</v>
      </c>
      <c r="J116" s="136">
        <v>962.32444111999996</v>
      </c>
      <c r="K116" s="136">
        <v>951.53179436000005</v>
      </c>
      <c r="L116" s="136">
        <v>750.96022988000004</v>
      </c>
      <c r="M116" s="136">
        <v>715.03141556000003</v>
      </c>
      <c r="N116" s="136">
        <v>695.95936171999995</v>
      </c>
      <c r="O116" s="136">
        <v>667.42626468000003</v>
      </c>
      <c r="P116" s="136">
        <v>620.54132895999999</v>
      </c>
      <c r="Q116" s="136">
        <v>598.36055552000005</v>
      </c>
      <c r="R116" s="136">
        <v>541.30484827999999</v>
      </c>
      <c r="S116" s="136">
        <v>492.81112999999999</v>
      </c>
      <c r="T116" s="136">
        <v>471.38478995999998</v>
      </c>
      <c r="U116" s="136">
        <v>431.96920452000001</v>
      </c>
      <c r="V116" s="136">
        <v>386.11289835999997</v>
      </c>
      <c r="W116" s="136">
        <v>325.95908967999998</v>
      </c>
      <c r="X116" s="136">
        <v>276.62006456</v>
      </c>
      <c r="Y116" s="136">
        <v>228.67066768000001</v>
      </c>
      <c r="Z116" s="136">
        <v>179.22855636</v>
      </c>
      <c r="AA116" s="136">
        <v>168.37968588000001</v>
      </c>
      <c r="AB116" s="136">
        <v>112.476</v>
      </c>
      <c r="AC116" s="136">
        <v>70.871171559999993</v>
      </c>
      <c r="AD116" s="136">
        <v>56.221243680000001</v>
      </c>
      <c r="AE116" s="136">
        <v>46.965022159999997</v>
      </c>
      <c r="AF116" s="136">
        <v>45.465741719999997</v>
      </c>
      <c r="AG116" s="136">
        <v>0</v>
      </c>
      <c r="AH116" s="136">
        <v>0</v>
      </c>
      <c r="AI116" s="136">
        <v>0</v>
      </c>
    </row>
    <row r="117" spans="2:35">
      <c r="B117" s="135" t="s">
        <v>384</v>
      </c>
      <c r="C117" s="135" t="s">
        <v>8</v>
      </c>
      <c r="D117" s="136">
        <v>418.58243809200002</v>
      </c>
      <c r="E117" s="136">
        <v>333.74097405600003</v>
      </c>
      <c r="F117" s="136">
        <v>372.37009152000002</v>
      </c>
      <c r="G117" s="136">
        <v>337.08010022399998</v>
      </c>
      <c r="H117" s="136">
        <v>311.30683180800003</v>
      </c>
      <c r="I117" s="136">
        <v>285.57362912399998</v>
      </c>
      <c r="J117" s="136">
        <v>288.69733233599999</v>
      </c>
      <c r="K117" s="136">
        <v>285.45953830799999</v>
      </c>
      <c r="L117" s="136">
        <v>225.28806896399999</v>
      </c>
      <c r="M117" s="136">
        <v>214.50942466800001</v>
      </c>
      <c r="N117" s="136">
        <v>208.78780851600001</v>
      </c>
      <c r="O117" s="136">
        <v>200.22787940399999</v>
      </c>
      <c r="P117" s="136">
        <v>186.162398688</v>
      </c>
      <c r="Q117" s="136">
        <v>179.50816665599999</v>
      </c>
      <c r="R117" s="136">
        <v>162.39145448400001</v>
      </c>
      <c r="S117" s="136">
        <v>147.84333899999999</v>
      </c>
      <c r="T117" s="136">
        <v>141.41543698800001</v>
      </c>
      <c r="U117" s="136">
        <v>129.590761356</v>
      </c>
      <c r="V117" s="136">
        <v>115.83386950800001</v>
      </c>
      <c r="W117" s="136">
        <v>97.787726903999996</v>
      </c>
      <c r="X117" s="136">
        <v>82.986019368000001</v>
      </c>
      <c r="Y117" s="136">
        <v>68.601200304000002</v>
      </c>
      <c r="Z117" s="136">
        <v>53.768566907999997</v>
      </c>
      <c r="AA117" s="136">
        <v>50.513905764</v>
      </c>
      <c r="AB117" s="136">
        <v>33.74</v>
      </c>
      <c r="AC117" s="136">
        <v>21.261351468000001</v>
      </c>
      <c r="AD117" s="136">
        <v>16.866373104000001</v>
      </c>
      <c r="AE117" s="136">
        <v>14.089506648</v>
      </c>
      <c r="AF117" s="136">
        <v>13.639722516000001</v>
      </c>
      <c r="AG117" s="136">
        <v>0</v>
      </c>
      <c r="AH117" s="136">
        <v>0</v>
      </c>
      <c r="AI117" s="136">
        <v>0</v>
      </c>
    </row>
    <row r="118" spans="2:35">
      <c r="B118" s="135" t="s">
        <v>385</v>
      </c>
      <c r="C118" s="135" t="s">
        <v>8</v>
      </c>
      <c r="D118" s="136">
        <v>0</v>
      </c>
      <c r="E118" s="136">
        <v>0</v>
      </c>
      <c r="F118" s="136">
        <v>0</v>
      </c>
      <c r="G118" s="136">
        <v>12.709268264</v>
      </c>
      <c r="H118" s="136">
        <v>9.9566297880000008</v>
      </c>
      <c r="I118" s="136">
        <v>8.5409087960000001</v>
      </c>
      <c r="J118" s="136">
        <v>20.344442944000001</v>
      </c>
      <c r="K118" s="136">
        <v>16.945848584</v>
      </c>
      <c r="L118" s="136">
        <v>15.038168067999999</v>
      </c>
      <c r="M118" s="136">
        <v>13.740845384</v>
      </c>
      <c r="N118" s="136">
        <v>12.773134135999999</v>
      </c>
      <c r="O118" s="136">
        <v>24.719653783999998</v>
      </c>
      <c r="P118" s="136">
        <v>21.343220303999999</v>
      </c>
      <c r="Q118" s="136">
        <v>19.4036024</v>
      </c>
      <c r="R118" s="136">
        <v>18.048920819999999</v>
      </c>
      <c r="S118" s="136">
        <v>17.012106664000001</v>
      </c>
      <c r="T118" s="136">
        <v>16.175480103999998</v>
      </c>
      <c r="U118" s="136">
        <v>15.476726636</v>
      </c>
      <c r="V118" s="136">
        <v>14.878782884</v>
      </c>
      <c r="W118" s="136">
        <v>14.357765995999999</v>
      </c>
      <c r="X118" s="136">
        <v>13.897360372</v>
      </c>
      <c r="Y118" s="136">
        <v>13.485913783999999</v>
      </c>
      <c r="Z118" s="136">
        <v>13.114809008</v>
      </c>
      <c r="AA118" s="136">
        <v>12.777492027999999</v>
      </c>
      <c r="AB118" s="136">
        <v>25.177600000000002</v>
      </c>
      <c r="AC118" s="136">
        <v>22.141498624</v>
      </c>
      <c r="AD118" s="136">
        <v>20.462399999999999</v>
      </c>
      <c r="AE118" s="136">
        <v>19.313503971999999</v>
      </c>
      <c r="AF118" s="136">
        <v>18.440116100000001</v>
      </c>
      <c r="AG118" s="136">
        <v>17.735359068000001</v>
      </c>
      <c r="AH118" s="136">
        <v>29.853309331999998</v>
      </c>
      <c r="AI118" s="136">
        <v>26.590918647999999</v>
      </c>
    </row>
    <row r="119" spans="2:35">
      <c r="B119" s="135" t="s">
        <v>386</v>
      </c>
      <c r="C119" s="135" t="s">
        <v>8</v>
      </c>
      <c r="D119" s="136">
        <v>0.70639091600000004</v>
      </c>
      <c r="E119" s="136">
        <v>1.2878927600000001</v>
      </c>
      <c r="F119" s="136">
        <v>2.3489283439999999</v>
      </c>
      <c r="G119" s="136">
        <v>9.2158687599999993</v>
      </c>
      <c r="H119" s="136">
        <v>9.8658183400000006</v>
      </c>
      <c r="I119" s="136">
        <v>10.28501992</v>
      </c>
      <c r="J119" s="136">
        <v>11.029563048</v>
      </c>
      <c r="K119" s="136">
        <v>10.830806475999999</v>
      </c>
      <c r="L119" s="136">
        <v>14.027382908</v>
      </c>
      <c r="M119" s="136">
        <v>13.871250932000001</v>
      </c>
      <c r="N119" s="136">
        <v>13.575934763999999</v>
      </c>
      <c r="O119" s="136">
        <v>15.748369028000001</v>
      </c>
      <c r="P119" s="136">
        <v>15.321896071999999</v>
      </c>
      <c r="Q119" s="136">
        <v>13.454641228</v>
      </c>
      <c r="R119" s="136">
        <v>14.02786504</v>
      </c>
      <c r="S119" s="136">
        <v>13.744947356000001</v>
      </c>
      <c r="T119" s="136">
        <v>12.685988504000001</v>
      </c>
      <c r="U119" s="136">
        <v>13.70189128</v>
      </c>
      <c r="V119" s="136">
        <v>12.631824632000001</v>
      </c>
      <c r="W119" s="136">
        <v>13.422553199999999</v>
      </c>
      <c r="X119" s="136">
        <v>14.003807216</v>
      </c>
      <c r="Y119" s="136">
        <v>5.7893866520000001</v>
      </c>
      <c r="Z119" s="136">
        <v>5.3420582039999998</v>
      </c>
      <c r="AA119" s="136">
        <v>6.0822302519999996</v>
      </c>
      <c r="AB119" s="136">
        <v>3.528</v>
      </c>
      <c r="AC119" s="136">
        <v>2.8706289360000001</v>
      </c>
      <c r="AD119" s="136">
        <v>0</v>
      </c>
      <c r="AE119" s="136">
        <v>9.0460438599999993</v>
      </c>
      <c r="AF119" s="136">
        <v>5.3122354319999996</v>
      </c>
      <c r="AG119" s="136">
        <v>0</v>
      </c>
      <c r="AH119" s="136">
        <v>0</v>
      </c>
      <c r="AI119" s="136">
        <v>0</v>
      </c>
    </row>
    <row r="120" spans="2:35">
      <c r="B120" s="135" t="s">
        <v>387</v>
      </c>
      <c r="C120" s="135" t="s">
        <v>8</v>
      </c>
      <c r="D120" s="136">
        <v>0.21191727199999999</v>
      </c>
      <c r="E120" s="136">
        <v>0.38636782800000002</v>
      </c>
      <c r="F120" s="136">
        <v>0.70467849199999999</v>
      </c>
      <c r="G120" s="136">
        <v>2.764760656</v>
      </c>
      <c r="H120" s="136">
        <v>2.9597455159999999</v>
      </c>
      <c r="I120" s="136">
        <v>3.0855059759999999</v>
      </c>
      <c r="J120" s="136">
        <v>3.3088689200000001</v>
      </c>
      <c r="K120" s="136">
        <v>3.2492419400000001</v>
      </c>
      <c r="L120" s="136">
        <v>4.2082148640000003</v>
      </c>
      <c r="M120" s="136">
        <v>4.1613752880000003</v>
      </c>
      <c r="N120" s="136">
        <v>4.0727804320000001</v>
      </c>
      <c r="O120" s="136">
        <v>4.7245106999999997</v>
      </c>
      <c r="P120" s="136">
        <v>4.5965688159999996</v>
      </c>
      <c r="Q120" s="136">
        <v>4.0363923880000003</v>
      </c>
      <c r="R120" s="136">
        <v>4.2083595120000004</v>
      </c>
      <c r="S120" s="136">
        <v>4.123484232</v>
      </c>
      <c r="T120" s="136">
        <v>3.8057965679999999</v>
      </c>
      <c r="U120" s="136">
        <v>4.110567412</v>
      </c>
      <c r="V120" s="136">
        <v>3.789547384</v>
      </c>
      <c r="W120" s="136">
        <v>4.0267659599999996</v>
      </c>
      <c r="X120" s="136">
        <v>4.2011421479999997</v>
      </c>
      <c r="Y120" s="136">
        <v>1.736816004</v>
      </c>
      <c r="Z120" s="136">
        <v>1.6026174639999999</v>
      </c>
      <c r="AA120" s="136">
        <v>1.8246690839999999</v>
      </c>
      <c r="AB120" s="136">
        <v>1.0640000000000001</v>
      </c>
      <c r="AC120" s="136">
        <v>0.86118869200000003</v>
      </c>
      <c r="AD120" s="136">
        <v>0</v>
      </c>
      <c r="AE120" s="136">
        <v>2.7138131720000001</v>
      </c>
      <c r="AF120" s="136">
        <v>1.593670624</v>
      </c>
      <c r="AG120" s="136">
        <v>0</v>
      </c>
      <c r="AH120" s="136">
        <v>0</v>
      </c>
      <c r="AI120" s="136">
        <v>0</v>
      </c>
    </row>
    <row r="121" spans="2:35">
      <c r="B121" s="135" t="s">
        <v>388</v>
      </c>
      <c r="C121" s="135" t="s">
        <v>8</v>
      </c>
      <c r="D121" s="136">
        <v>8.9908000000000002E-3</v>
      </c>
      <c r="E121" s="136">
        <v>8.9040000000000005E-3</v>
      </c>
      <c r="F121" s="136">
        <v>8.2656139999999993E-3</v>
      </c>
      <c r="G121" s="136">
        <v>8.5539888000000005E-3</v>
      </c>
      <c r="H121" s="136">
        <v>8.3803972000000004E-3</v>
      </c>
      <c r="I121" s="136">
        <v>6.8263860000000003E-3</v>
      </c>
      <c r="J121" s="136">
        <v>6.7563832000000004E-3</v>
      </c>
      <c r="K121" s="136">
        <v>7.4088084000000004E-3</v>
      </c>
      <c r="L121" s="136">
        <v>7.3668084E-3</v>
      </c>
      <c r="M121" s="136">
        <v>6.5267859999999997E-3</v>
      </c>
      <c r="N121" s="136">
        <v>7.7890147999999998E-3</v>
      </c>
      <c r="O121" s="136">
        <v>7.4143999999999998E-3</v>
      </c>
      <c r="P121" s="136">
        <v>7.3556028000000004E-3</v>
      </c>
      <c r="Q121" s="136">
        <v>7.5916287999999998E-3</v>
      </c>
      <c r="R121" s="136">
        <v>7.9495947999999993E-3</v>
      </c>
      <c r="S121" s="136">
        <v>7.6767600000000004E-3</v>
      </c>
      <c r="T121" s="136">
        <v>7.9523360000000008E-3</v>
      </c>
      <c r="U121" s="136">
        <v>7.6781319999999998E-3</v>
      </c>
      <c r="V121" s="136">
        <v>7.4391906400000001E-3</v>
      </c>
      <c r="W121" s="136">
        <v>4.8191721480000003E-3</v>
      </c>
      <c r="X121" s="136">
        <v>5.7399271999999998E-3</v>
      </c>
      <c r="Y121" s="136">
        <v>5.9187351999999997E-3</v>
      </c>
      <c r="Z121" s="136">
        <v>5.0479606799999997E-3</v>
      </c>
      <c r="AA121" s="136">
        <v>4.5890705000000004E-3</v>
      </c>
      <c r="AB121" s="136">
        <v>4.3282480471999998E-3</v>
      </c>
      <c r="AC121" s="136">
        <v>4.3994552000000001E-3</v>
      </c>
      <c r="AD121" s="136">
        <v>4.3918895999999997E-3</v>
      </c>
      <c r="AE121" s="136">
        <v>4.4411247999999997E-3</v>
      </c>
      <c r="AF121" s="136">
        <v>3.8218712000000002E-3</v>
      </c>
      <c r="AG121" s="136">
        <v>3.0099380849999999E-3</v>
      </c>
      <c r="AH121" s="136">
        <v>1.4758492000000001E-3</v>
      </c>
      <c r="AI121" s="136">
        <v>3.1133787999999998E-3</v>
      </c>
    </row>
    <row r="122" spans="2:35">
      <c r="B122" s="135" t="s">
        <v>388</v>
      </c>
      <c r="C122" s="135" t="s">
        <v>347</v>
      </c>
      <c r="D122" s="136">
        <v>17.628390400000001</v>
      </c>
      <c r="E122" s="136">
        <v>17.458200300000001</v>
      </c>
      <c r="F122" s="136">
        <v>16.20648065</v>
      </c>
      <c r="G122" s="136">
        <v>16.771950239999999</v>
      </c>
      <c r="H122" s="136">
        <v>16.431570109999999</v>
      </c>
      <c r="I122" s="136">
        <v>13.384620249999999</v>
      </c>
      <c r="J122" s="136">
        <v>13.24736976</v>
      </c>
      <c r="K122" s="136">
        <v>14.526540369999999</v>
      </c>
      <c r="L122" s="136">
        <v>14.44419057</v>
      </c>
      <c r="M122" s="136">
        <v>12.797190049999999</v>
      </c>
      <c r="N122" s="136">
        <v>15.272004989999999</v>
      </c>
      <c r="O122" s="136">
        <v>14.537520900000001</v>
      </c>
      <c r="P122" s="136">
        <v>14.422230190000001</v>
      </c>
      <c r="Q122" s="136">
        <v>72.033051</v>
      </c>
      <c r="R122" s="136">
        <v>72.800794690000004</v>
      </c>
      <c r="S122" s="136">
        <v>89.906274999999994</v>
      </c>
      <c r="T122" s="136">
        <v>124.94080099999999</v>
      </c>
      <c r="U122" s="136">
        <v>93.551635000000005</v>
      </c>
      <c r="V122" s="136">
        <v>43.353670999999999</v>
      </c>
      <c r="W122" s="136">
        <v>14.009971</v>
      </c>
      <c r="X122" s="136">
        <v>37.131391999999998</v>
      </c>
      <c r="Y122" s="136">
        <v>43.859368000000003</v>
      </c>
      <c r="Z122" s="136">
        <v>23.480242000000001</v>
      </c>
      <c r="AA122" s="136">
        <v>3.5000900000000001</v>
      </c>
      <c r="AB122" s="136">
        <v>29.493946999999999</v>
      </c>
      <c r="AC122" s="136">
        <v>28.646707859999999</v>
      </c>
      <c r="AD122" s="136">
        <v>6.6480860000000002</v>
      </c>
      <c r="AE122" s="136">
        <v>9.7333160000000003</v>
      </c>
      <c r="AF122" s="136">
        <v>10.322329999999999</v>
      </c>
      <c r="AG122" s="136">
        <v>19.041573</v>
      </c>
      <c r="AH122" s="136">
        <v>23.332609000000001</v>
      </c>
      <c r="AI122" s="136">
        <v>97.844176450000006</v>
      </c>
    </row>
    <row r="123" spans="2:35">
      <c r="B123" s="135" t="s">
        <v>389</v>
      </c>
      <c r="C123" s="135" t="s">
        <v>8</v>
      </c>
      <c r="D123" s="136">
        <v>1.7444546687287999E-2</v>
      </c>
      <c r="E123" s="136">
        <v>2.2176872026752802E-2</v>
      </c>
      <c r="F123" s="136">
        <v>2.1713066209206398E-2</v>
      </c>
      <c r="G123" s="136">
        <v>1.7311152525492E-2</v>
      </c>
      <c r="H123" s="136">
        <v>1.5647773997643201E-2</v>
      </c>
      <c r="I123" s="136">
        <v>1.25967700112102E-2</v>
      </c>
      <c r="J123" s="136">
        <v>1.0082132185061401E-2</v>
      </c>
      <c r="K123" s="136">
        <v>7.4068656851523597E-3</v>
      </c>
      <c r="L123" s="136">
        <v>1.028788493824E-2</v>
      </c>
      <c r="M123" s="136">
        <v>5.9320048474035998E-3</v>
      </c>
      <c r="N123" s="136">
        <v>4.4812988441143998E-3</v>
      </c>
      <c r="O123" s="136">
        <v>6.5369957422224002E-3</v>
      </c>
      <c r="P123" s="136">
        <v>6.1536957193488E-3</v>
      </c>
      <c r="Q123" s="136">
        <v>6.2075720945895998E-3</v>
      </c>
      <c r="R123" s="136">
        <v>4.9457979155928004E-3</v>
      </c>
      <c r="S123" s="136">
        <v>3.2698371461111998E-3</v>
      </c>
      <c r="T123" s="136">
        <v>2.7777208154052E-3</v>
      </c>
      <c r="U123" s="136">
        <v>2.8331189579308001E-3</v>
      </c>
      <c r="V123" s="136">
        <v>2.5548515969312001E-3</v>
      </c>
      <c r="W123" s="136">
        <v>2.2447806114608E-3</v>
      </c>
      <c r="X123" s="136">
        <v>2.4085178256356E-3</v>
      </c>
      <c r="Y123" s="136">
        <v>2.06884357860936E-3</v>
      </c>
      <c r="Z123" s="136">
        <v>2.8608751076085598E-3</v>
      </c>
      <c r="AA123" s="136">
        <v>7.0232704417052799E-3</v>
      </c>
      <c r="AB123" s="136">
        <v>5.85161979615472E-3</v>
      </c>
      <c r="AC123" s="136">
        <v>4.5869941841779997E-3</v>
      </c>
      <c r="AD123" s="136">
        <v>2.8548999774847999E-3</v>
      </c>
      <c r="AE123" s="136">
        <v>2.2724650963811999E-3</v>
      </c>
      <c r="AF123" s="136">
        <v>1.7202537258457599E-3</v>
      </c>
      <c r="AG123" s="136">
        <v>8.9827424685907996E-4</v>
      </c>
      <c r="AH123" s="136">
        <v>5.5681630806759998E-4</v>
      </c>
      <c r="AI123" s="136">
        <v>1.3959347680235999E-4</v>
      </c>
    </row>
    <row r="124" spans="2:35">
      <c r="B124" s="135" t="s">
        <v>389</v>
      </c>
      <c r="C124" s="135" t="s">
        <v>347</v>
      </c>
      <c r="D124" s="136">
        <v>5.1271352224799997E-5</v>
      </c>
      <c r="E124" s="136">
        <v>6.5352514155060006E-5</v>
      </c>
      <c r="F124" s="136">
        <v>6.4077482695280003E-5</v>
      </c>
      <c r="G124" s="136">
        <v>5.1074559456499999E-5</v>
      </c>
      <c r="H124" s="136">
        <v>4.6152959229640001E-5</v>
      </c>
      <c r="I124" s="136">
        <v>3.7136980747061002E-5</v>
      </c>
      <c r="J124" s="136">
        <v>2.9659143825928E-5</v>
      </c>
      <c r="K124" s="136">
        <v>2.1769988674957002E-5</v>
      </c>
      <c r="L124" s="136">
        <v>3.0316738393400002E-5</v>
      </c>
      <c r="M124" s="136">
        <v>1.7414236693969999E-5</v>
      </c>
      <c r="N124" s="136">
        <v>1.3151524346640001E-5</v>
      </c>
      <c r="O124" s="136">
        <v>1.9262664780439999E-5</v>
      </c>
      <c r="P124" s="136">
        <v>1.811563873222E-5</v>
      </c>
      <c r="Q124" s="136">
        <v>1.829191619318E-5</v>
      </c>
      <c r="R124" s="136">
        <v>1.4564866362879999E-5</v>
      </c>
      <c r="S124" s="136">
        <v>9.6045922990400007E-6</v>
      </c>
      <c r="T124" s="136">
        <v>8.1499105322900006E-6</v>
      </c>
      <c r="U124" s="136">
        <v>8.3120645521700001E-6</v>
      </c>
      <c r="V124" s="136">
        <v>7.4787055495600004E-6</v>
      </c>
      <c r="W124" s="136">
        <v>6.51397055466E-6</v>
      </c>
      <c r="X124" s="136">
        <v>7.0692446207299998E-6</v>
      </c>
      <c r="Y124" s="136">
        <v>6.022860701862E-6</v>
      </c>
      <c r="Z124" s="136">
        <v>8.3770260476220006E-6</v>
      </c>
      <c r="AA124" s="136">
        <v>2.0756211778115998E-5</v>
      </c>
      <c r="AB124" s="136">
        <v>1.7277724801824002E-5</v>
      </c>
      <c r="AC124" s="136">
        <v>1.346708281073E-5</v>
      </c>
      <c r="AD124" s="136">
        <v>8.3426964896400004E-6</v>
      </c>
      <c r="AE124" s="136">
        <v>6.7220181203739996E-6</v>
      </c>
      <c r="AF124" s="136">
        <v>5.0493918457120001E-6</v>
      </c>
      <c r="AG124" s="136">
        <v>2.5812226499809999E-6</v>
      </c>
      <c r="AH124" s="136">
        <v>1.6277571914700001E-6</v>
      </c>
      <c r="AI124" s="136">
        <v>3.9643080412700001E-7</v>
      </c>
    </row>
    <row r="125" spans="2:35">
      <c r="B125" s="135" t="s">
        <v>390</v>
      </c>
      <c r="C125" s="135" t="s">
        <v>8</v>
      </c>
      <c r="D125" s="136">
        <v>1.17258288</v>
      </c>
      <c r="E125" s="136">
        <v>1.1750144</v>
      </c>
      <c r="F125" s="136">
        <v>1.1350100999999999</v>
      </c>
      <c r="G125" s="136">
        <v>1.072047032</v>
      </c>
      <c r="H125" s="136">
        <v>1.20723918</v>
      </c>
      <c r="I125" s="136">
        <v>1.1848309480000001</v>
      </c>
      <c r="J125" s="136">
        <v>1.17874988</v>
      </c>
      <c r="K125" s="136">
        <v>1.1689922720000001</v>
      </c>
      <c r="L125" s="136">
        <v>1.2815914159999999</v>
      </c>
      <c r="M125" s="136">
        <v>1.334446008</v>
      </c>
      <c r="N125" s="136">
        <v>1.2384816080000001</v>
      </c>
      <c r="O125" s="136">
        <v>1.2767192759999999</v>
      </c>
      <c r="P125" s="136">
        <v>1.2755386</v>
      </c>
      <c r="Q125" s="136">
        <v>0.84383642000000003</v>
      </c>
      <c r="R125" s="136">
        <v>1.2113157560000001</v>
      </c>
      <c r="S125" s="136">
        <v>1.284244164</v>
      </c>
      <c r="T125" s="136">
        <v>1.281364868</v>
      </c>
      <c r="U125" s="136">
        <v>1.227822092</v>
      </c>
      <c r="V125" s="136">
        <v>1.248878792</v>
      </c>
      <c r="W125" s="136">
        <v>1.0683456280000001</v>
      </c>
      <c r="X125" s="136">
        <v>1.035879432</v>
      </c>
      <c r="Y125" s="136">
        <v>1.122994432</v>
      </c>
      <c r="Z125" s="136">
        <v>0.88938802400000005</v>
      </c>
      <c r="AA125" s="136">
        <v>0.92780001999999995</v>
      </c>
      <c r="AB125" s="136">
        <v>0.92001929599999999</v>
      </c>
      <c r="AC125" s="136">
        <v>0.99182764800000001</v>
      </c>
      <c r="AD125" s="136">
        <v>1.039163356</v>
      </c>
      <c r="AE125" s="136">
        <v>1.126274072</v>
      </c>
      <c r="AF125" s="136">
        <v>1.0244690400000001</v>
      </c>
      <c r="AG125" s="136">
        <v>1.073078048</v>
      </c>
      <c r="AH125" s="136">
        <v>0.86469636400000005</v>
      </c>
      <c r="AI125" s="136">
        <v>0.81603034799999996</v>
      </c>
    </row>
    <row r="126" spans="2:35">
      <c r="B126" s="135" t="s">
        <v>390</v>
      </c>
      <c r="C126" s="135" t="s">
        <v>347</v>
      </c>
      <c r="D126" s="136">
        <v>3.8E-3</v>
      </c>
      <c r="E126" s="136">
        <v>3.8080000000000002E-3</v>
      </c>
      <c r="F126" s="136">
        <v>3.6779999999999998E-3</v>
      </c>
      <c r="G126" s="136">
        <v>3.4740000000000001E-3</v>
      </c>
      <c r="H126" s="136">
        <v>3.9119999999999997E-3</v>
      </c>
      <c r="I126" s="136">
        <v>3.8400000000000001E-3</v>
      </c>
      <c r="J126" s="136">
        <v>3.82E-3</v>
      </c>
      <c r="K126" s="136">
        <v>3.7880000000000001E-3</v>
      </c>
      <c r="L126" s="136">
        <v>4.1529999999999996E-3</v>
      </c>
      <c r="M126" s="136">
        <v>4.3249999999999999E-3</v>
      </c>
      <c r="N126" s="136">
        <v>4.0140000000000002E-3</v>
      </c>
      <c r="O126" s="136">
        <v>4.1380000000000002E-3</v>
      </c>
      <c r="P126" s="136">
        <v>4.1339999999999997E-3</v>
      </c>
      <c r="Q126" s="136">
        <v>2.735E-3</v>
      </c>
      <c r="R126" s="136">
        <v>3.9259999999999998E-3</v>
      </c>
      <c r="S126" s="136">
        <v>4.1619999999999999E-3</v>
      </c>
      <c r="T126" s="136">
        <v>4.1529999999999996E-3</v>
      </c>
      <c r="U126" s="136">
        <v>3.9789999999999999E-3</v>
      </c>
      <c r="V126" s="136">
        <v>4.0470000000000002E-3</v>
      </c>
      <c r="W126" s="136">
        <v>3.4619999999999998E-3</v>
      </c>
      <c r="X126" s="136">
        <v>3.3570000000000002E-3</v>
      </c>
      <c r="Y126" s="136">
        <v>3.6389999999999999E-3</v>
      </c>
      <c r="Z126" s="136">
        <v>2.882E-3</v>
      </c>
      <c r="AA126" s="136">
        <v>3.0070000000000001E-3</v>
      </c>
      <c r="AB126" s="136">
        <v>2.9819999999999998E-3</v>
      </c>
      <c r="AC126" s="136">
        <v>3.2139999999999998E-3</v>
      </c>
      <c r="AD126" s="136">
        <v>3.3679999999999999E-3</v>
      </c>
      <c r="AE126" s="136">
        <v>3.65E-3</v>
      </c>
      <c r="AF126" s="136">
        <v>3.32E-3</v>
      </c>
      <c r="AG126" s="136">
        <v>3.4780000000000002E-3</v>
      </c>
      <c r="AH126" s="136">
        <v>2.8019999999999998E-3</v>
      </c>
      <c r="AI126" s="136">
        <v>2.6450000000000002E-3</v>
      </c>
    </row>
    <row r="127" spans="2:35">
      <c r="B127" s="135" t="s">
        <v>391</v>
      </c>
      <c r="C127" s="135" t="s">
        <v>8</v>
      </c>
      <c r="D127" s="136">
        <v>3.15969794448</v>
      </c>
      <c r="E127" s="136">
        <v>3.2325760051199999</v>
      </c>
      <c r="F127" s="136">
        <v>2.6013059906399998</v>
      </c>
      <c r="G127" s="136">
        <v>2.5028338188000001</v>
      </c>
      <c r="H127" s="136">
        <v>2.6441093447999999</v>
      </c>
      <c r="I127" s="136">
        <v>2.6700054880800002</v>
      </c>
      <c r="J127" s="136">
        <v>2.7348295245599998</v>
      </c>
      <c r="K127" s="136">
        <v>2.78228988576</v>
      </c>
      <c r="L127" s="136">
        <v>2.8598507195999998</v>
      </c>
      <c r="M127" s="136">
        <v>2.8754334840000002</v>
      </c>
      <c r="N127" s="136">
        <v>2.8446595514399999</v>
      </c>
      <c r="O127" s="136">
        <v>2.7627622646400001</v>
      </c>
      <c r="P127" s="136">
        <v>2.8196451376799998</v>
      </c>
      <c r="Q127" s="136">
        <v>2.9405978313599999</v>
      </c>
      <c r="R127" s="136">
        <v>2.8989001994399999</v>
      </c>
      <c r="S127" s="136">
        <v>2.9695729072799999</v>
      </c>
      <c r="T127" s="136">
        <v>2.9175036962399998</v>
      </c>
      <c r="U127" s="136">
        <v>2.8755682418399999</v>
      </c>
      <c r="V127" s="136">
        <v>3.0381601202400002</v>
      </c>
      <c r="W127" s="136">
        <v>1.8002220818400001</v>
      </c>
      <c r="X127" s="136">
        <v>1.83806022288</v>
      </c>
      <c r="Y127" s="136">
        <v>1.8521589223199999</v>
      </c>
      <c r="Z127" s="136">
        <v>2.5297585587119999</v>
      </c>
      <c r="AA127" s="136">
        <v>2.4173294136600001</v>
      </c>
      <c r="AB127" s="136">
        <v>2.3671477384799999</v>
      </c>
      <c r="AC127" s="136">
        <v>2.49083452632</v>
      </c>
      <c r="AD127" s="136">
        <v>2.5374692417928002</v>
      </c>
      <c r="AE127" s="136">
        <v>2.5019666714448001</v>
      </c>
      <c r="AF127" s="136">
        <v>2.6247147997223998</v>
      </c>
      <c r="AG127" s="136">
        <v>2.5708363885344001</v>
      </c>
      <c r="AH127" s="136">
        <v>2.2936874284800002</v>
      </c>
      <c r="AI127" s="136">
        <v>2.2999702555199999</v>
      </c>
    </row>
    <row r="128" spans="2:35">
      <c r="B128" s="135" t="s">
        <v>391</v>
      </c>
      <c r="C128" s="135" t="s">
        <v>347</v>
      </c>
      <c r="D128" s="136">
        <v>1476.60120192</v>
      </c>
      <c r="E128" s="136">
        <v>1438.4549190519999</v>
      </c>
      <c r="F128" s="136">
        <v>1541.165125876</v>
      </c>
      <c r="G128" s="136">
        <v>1569.6907950520001</v>
      </c>
      <c r="H128" s="136">
        <v>1839.5313448920001</v>
      </c>
      <c r="I128" s="136">
        <v>1608.9696048420001</v>
      </c>
      <c r="J128" s="136">
        <v>1546.0999188860001</v>
      </c>
      <c r="K128" s="136">
        <v>1590.0558653559999</v>
      </c>
      <c r="L128" s="136">
        <v>1696.79875539</v>
      </c>
      <c r="M128" s="136">
        <v>1765.0314619999999</v>
      </c>
      <c r="N128" s="136">
        <v>1902.5365931819999</v>
      </c>
      <c r="O128" s="136">
        <v>1785.457864878</v>
      </c>
      <c r="P128" s="136">
        <v>1823.234178356</v>
      </c>
      <c r="Q128" s="136">
        <v>1640.3748437259901</v>
      </c>
      <c r="R128" s="136">
        <v>1931.188057198</v>
      </c>
      <c r="S128" s="136">
        <v>1992.807556832</v>
      </c>
      <c r="T128" s="136">
        <v>2046.564447512</v>
      </c>
      <c r="U128" s="136">
        <v>1953.3244228999999</v>
      </c>
      <c r="V128" s="136">
        <v>1882.6347722400001</v>
      </c>
      <c r="W128" s="136">
        <v>1913.9606188590001</v>
      </c>
      <c r="X128" s="136">
        <v>1960.751715136</v>
      </c>
      <c r="Y128" s="136">
        <v>2341.6856928090001</v>
      </c>
      <c r="Z128" s="136">
        <v>2984.7229482910002</v>
      </c>
      <c r="AA128" s="136">
        <v>3333.0741463039899</v>
      </c>
      <c r="AB128" s="136">
        <v>3459.781683356</v>
      </c>
      <c r="AC128" s="136">
        <v>3433.8079223700001</v>
      </c>
      <c r="AD128" s="136">
        <v>3519.5834779861498</v>
      </c>
      <c r="AE128" s="136">
        <v>3567.54274657417</v>
      </c>
      <c r="AF128" s="136">
        <v>3472.1001654729798</v>
      </c>
      <c r="AG128" s="136">
        <v>3283.2478240579899</v>
      </c>
      <c r="AH128" s="136">
        <v>3189.85194721997</v>
      </c>
      <c r="AI128" s="136">
        <v>3143.8341306408802</v>
      </c>
    </row>
    <row r="129" spans="2:35">
      <c r="B129" s="135" t="s">
        <v>392</v>
      </c>
      <c r="C129" s="135" t="s">
        <v>8</v>
      </c>
      <c r="D129" s="136">
        <v>16.323118679699999</v>
      </c>
      <c r="E129" s="136">
        <v>19.26563565192</v>
      </c>
      <c r="F129" s="136">
        <v>20.613837867560001</v>
      </c>
      <c r="G129" s="136">
        <v>13.286141364888</v>
      </c>
      <c r="H129" s="136">
        <v>6.125557532248</v>
      </c>
      <c r="I129" s="136">
        <v>8.3844660354448006</v>
      </c>
      <c r="J129" s="136">
        <v>8.1324668565839993</v>
      </c>
      <c r="K129" s="136">
        <v>6.5054344421830397</v>
      </c>
      <c r="L129" s="136">
        <v>5.0439125733976002</v>
      </c>
      <c r="M129" s="136">
        <v>6.3175995748011999</v>
      </c>
      <c r="N129" s="136">
        <v>6.5250017679335999</v>
      </c>
      <c r="O129" s="136">
        <v>9.2047446031379998</v>
      </c>
      <c r="P129" s="136">
        <v>8.0973647634768007</v>
      </c>
      <c r="Q129" s="136">
        <v>7.5435038601831996</v>
      </c>
      <c r="R129" s="136">
        <v>6.4232919639755996</v>
      </c>
      <c r="S129" s="136">
        <v>3.3616838563056</v>
      </c>
      <c r="T129" s="136">
        <v>1.815451523676</v>
      </c>
      <c r="U129" s="136">
        <v>1.2217290110810399</v>
      </c>
      <c r="V129" s="136">
        <v>1.0771098898756</v>
      </c>
      <c r="W129" s="136">
        <v>0.95084302582864</v>
      </c>
      <c r="X129" s="136">
        <v>1.3119682391228</v>
      </c>
      <c r="Y129" s="136">
        <v>1.2574890944084001</v>
      </c>
      <c r="Z129" s="136">
        <v>1.1756876348784</v>
      </c>
      <c r="AA129" s="136">
        <v>1.6269340488520001</v>
      </c>
      <c r="AB129" s="136">
        <v>0.67327257869760004</v>
      </c>
      <c r="AC129" s="136">
        <v>3.8511707428936002</v>
      </c>
      <c r="AD129" s="136">
        <v>3.4821549050215199</v>
      </c>
      <c r="AE129" s="136">
        <v>1.65269886053552</v>
      </c>
      <c r="AF129" s="136">
        <v>5.7523621790146402</v>
      </c>
      <c r="AG129" s="136">
        <v>8.9546453393084793</v>
      </c>
      <c r="AH129" s="136">
        <v>3.0404008252413601</v>
      </c>
      <c r="AI129" s="136">
        <v>2.4507108829621602</v>
      </c>
    </row>
    <row r="130" spans="2:35">
      <c r="B130" s="135" t="s">
        <v>392</v>
      </c>
      <c r="C130" s="135" t="s">
        <v>347</v>
      </c>
      <c r="D130" s="136">
        <v>2.1326528245699999E-2</v>
      </c>
      <c r="E130" s="136">
        <v>2.5056061440399999E-2</v>
      </c>
      <c r="F130" s="136">
        <v>2.6721985772199999E-2</v>
      </c>
      <c r="G130" s="136">
        <v>1.7141544325000001E-2</v>
      </c>
      <c r="H130" s="136">
        <v>7.8527033305199993E-3</v>
      </c>
      <c r="I130" s="136">
        <v>1.08434342914E-2</v>
      </c>
      <c r="J130" s="136">
        <v>1.055632315284E-2</v>
      </c>
      <c r="K130" s="136">
        <v>8.3263236852640001E-3</v>
      </c>
      <c r="L130" s="136">
        <v>6.44132779398E-3</v>
      </c>
      <c r="M130" s="136">
        <v>8.0652052593899997E-3</v>
      </c>
      <c r="N130" s="136">
        <v>8.3499809942840005E-3</v>
      </c>
      <c r="O130" s="136">
        <v>1.194775427569E-2</v>
      </c>
      <c r="P130" s="136">
        <v>1.0540551278024E-2</v>
      </c>
      <c r="Q130" s="136">
        <v>9.7358529430760007E-3</v>
      </c>
      <c r="R130" s="136">
        <v>8.3247935686779993E-3</v>
      </c>
      <c r="S130" s="136">
        <v>4.3455627531279999E-3</v>
      </c>
      <c r="T130" s="136">
        <v>2.3322710952279999E-3</v>
      </c>
      <c r="U130" s="136">
        <v>1.555635428658E-3</v>
      </c>
      <c r="V130" s="136">
        <v>1.371475325618E-3</v>
      </c>
      <c r="W130" s="136">
        <v>1.210704676072E-3</v>
      </c>
      <c r="X130" s="136">
        <v>1.6930865759099999E-3</v>
      </c>
      <c r="Y130" s="136">
        <v>1.6203104804979999E-3</v>
      </c>
      <c r="Z130" s="136">
        <v>1.5213615651120001E-3</v>
      </c>
      <c r="AA130" s="136">
        <v>2.0908082308519998E-3</v>
      </c>
      <c r="AB130" s="136">
        <v>8.6541392012800004E-4</v>
      </c>
      <c r="AC130" s="136">
        <v>4.9069872108480003E-3</v>
      </c>
      <c r="AD130" s="136">
        <v>4.4361266709499999E-3</v>
      </c>
      <c r="AE130" s="136">
        <v>2.10616348682E-3</v>
      </c>
      <c r="AF130" s="136">
        <v>7.3258262199580003E-3</v>
      </c>
      <c r="AG130" s="136">
        <v>1.1403831766483999E-2</v>
      </c>
      <c r="AH130" s="136">
        <v>3.8735544158819998E-3</v>
      </c>
      <c r="AI130" s="136">
        <v>3.1225662686659998E-3</v>
      </c>
    </row>
    <row r="131" spans="2:35">
      <c r="B131" s="135" t="s">
        <v>393</v>
      </c>
      <c r="C131" s="135" t="s">
        <v>8</v>
      </c>
      <c r="D131" s="136">
        <v>5.2704935003699998</v>
      </c>
      <c r="E131" s="136">
        <v>5.3294190440399998</v>
      </c>
      <c r="F131" s="136">
        <v>5.0239875172200001</v>
      </c>
      <c r="G131" s="136">
        <v>2.60651107206</v>
      </c>
      <c r="H131" s="136">
        <v>0.81107002729199995</v>
      </c>
      <c r="I131" s="136">
        <v>1.846058234916</v>
      </c>
      <c r="J131" s="136">
        <v>2.0913730455240001</v>
      </c>
      <c r="K131" s="136">
        <v>0.75773354586719999</v>
      </c>
      <c r="L131" s="136">
        <v>0.47592219422999998</v>
      </c>
      <c r="M131" s="136">
        <v>0.57528802764300002</v>
      </c>
      <c r="N131" s="136">
        <v>0.74925837017639996</v>
      </c>
      <c r="O131" s="136">
        <v>2.3637456991889998</v>
      </c>
      <c r="P131" s="136">
        <v>2.3133508831944001</v>
      </c>
      <c r="Q131" s="136">
        <v>1.5059411145156001</v>
      </c>
      <c r="R131" s="136">
        <v>1.5514974089118001</v>
      </c>
      <c r="S131" s="136">
        <v>0.72446414125680003</v>
      </c>
      <c r="T131" s="136">
        <v>0.27868131771479998</v>
      </c>
      <c r="U131" s="136">
        <v>7.9815561222600001E-2</v>
      </c>
      <c r="V131" s="136">
        <v>7.0246297165799998E-2</v>
      </c>
      <c r="W131" s="136">
        <v>6.2041965762000002E-2</v>
      </c>
      <c r="X131" s="136">
        <v>0.260552027967</v>
      </c>
      <c r="Y131" s="136">
        <v>0.23057206900980001</v>
      </c>
      <c r="Z131" s="136">
        <v>0.26562094740719999</v>
      </c>
      <c r="AA131" s="136">
        <v>0.25533680317320001</v>
      </c>
      <c r="AB131" s="136">
        <v>0.1070361049968</v>
      </c>
      <c r="AC131" s="136">
        <v>0.27692624111879999</v>
      </c>
      <c r="AD131" s="136">
        <v>0.24513984934739999</v>
      </c>
      <c r="AE131" s="136">
        <v>0.1217057502444</v>
      </c>
      <c r="AF131" s="136">
        <v>0.38593116518460002</v>
      </c>
      <c r="AG131" s="136">
        <v>0.599150869212</v>
      </c>
      <c r="AH131" s="136">
        <v>0.21562922327940001</v>
      </c>
      <c r="AI131" s="136">
        <v>0.17608017721979999</v>
      </c>
    </row>
    <row r="132" spans="2:35">
      <c r="B132" s="135" t="s">
        <v>393</v>
      </c>
      <c r="C132" s="135" t="s">
        <v>347</v>
      </c>
      <c r="D132" s="136">
        <v>1.50585528582E-2</v>
      </c>
      <c r="E132" s="136">
        <v>1.5226911554400001E-2</v>
      </c>
      <c r="F132" s="136">
        <v>1.4354250049200001E-2</v>
      </c>
      <c r="G132" s="136">
        <v>7.4471744916000003E-3</v>
      </c>
      <c r="H132" s="136">
        <v>2.3173429351200001E-3</v>
      </c>
      <c r="I132" s="136">
        <v>5.2744520997600004E-3</v>
      </c>
      <c r="J132" s="136">
        <v>5.97535155864E-3</v>
      </c>
      <c r="K132" s="136">
        <v>2.164952988192E-3</v>
      </c>
      <c r="L132" s="136">
        <v>1.3597776978E-3</v>
      </c>
      <c r="M132" s="136">
        <v>1.6436800789800001E-3</v>
      </c>
      <c r="N132" s="136">
        <v>2.1407382005039998E-3</v>
      </c>
      <c r="O132" s="136">
        <v>6.7535591405399999E-3</v>
      </c>
      <c r="P132" s="136">
        <v>6.609573951984E-3</v>
      </c>
      <c r="Q132" s="136">
        <v>4.302688898616E-3</v>
      </c>
      <c r="R132" s="136">
        <v>4.4328497397479998E-3</v>
      </c>
      <c r="S132" s="136">
        <v>2.0698975464479999E-3</v>
      </c>
      <c r="T132" s="136">
        <v>7.9623233632799997E-4</v>
      </c>
      <c r="U132" s="136">
        <v>2.2804446063599999E-4</v>
      </c>
      <c r="V132" s="136">
        <v>2.00703706188E-4</v>
      </c>
      <c r="W132" s="136">
        <v>1.7726275932E-4</v>
      </c>
      <c r="X132" s="136">
        <v>7.4443436561999997E-4</v>
      </c>
      <c r="Y132" s="136">
        <v>6.5877734002800004E-4</v>
      </c>
      <c r="Z132" s="136">
        <v>7.5891699259200002E-4</v>
      </c>
      <c r="AA132" s="136">
        <v>7.2953372335200003E-4</v>
      </c>
      <c r="AB132" s="136">
        <v>3.0581744284800003E-4</v>
      </c>
      <c r="AC132" s="136">
        <v>7.9121783176800005E-4</v>
      </c>
      <c r="AD132" s="136">
        <v>7.0039956956400001E-4</v>
      </c>
      <c r="AE132" s="136">
        <v>3.4773071498399999E-4</v>
      </c>
      <c r="AF132" s="136">
        <v>1.102660471956E-3</v>
      </c>
      <c r="AG132" s="136">
        <v>1.71185962632E-3</v>
      </c>
      <c r="AH132" s="136">
        <v>6.1608349508399996E-4</v>
      </c>
      <c r="AI132" s="136">
        <v>5.0308622062799995E-4</v>
      </c>
    </row>
    <row r="133" spans="2:35">
      <c r="B133" s="135" t="s">
        <v>394</v>
      </c>
      <c r="C133" s="135" t="s">
        <v>8</v>
      </c>
      <c r="D133" s="136">
        <v>32.708747741047397</v>
      </c>
      <c r="E133" s="136">
        <v>34.699019658089803</v>
      </c>
      <c r="F133" s="136">
        <v>36.6116864380907</v>
      </c>
      <c r="G133" s="136">
        <v>39.013682399124001</v>
      </c>
      <c r="H133" s="136">
        <v>41.494371630939803</v>
      </c>
      <c r="I133" s="136">
        <v>43.891139000611801</v>
      </c>
      <c r="J133" s="136">
        <v>44.910625630816597</v>
      </c>
      <c r="K133" s="136">
        <v>48.3022648408948</v>
      </c>
      <c r="L133" s="136">
        <v>48.438226053204701</v>
      </c>
      <c r="M133" s="136">
        <v>51.069860866648398</v>
      </c>
      <c r="N133" s="136">
        <v>54.813653615594902</v>
      </c>
      <c r="O133" s="136">
        <v>57.695895110902903</v>
      </c>
      <c r="P133" s="136">
        <v>60.824532040445099</v>
      </c>
      <c r="Q133" s="136">
        <v>64.3152820262261</v>
      </c>
      <c r="R133" s="136">
        <v>73.094635375581902</v>
      </c>
      <c r="S133" s="136">
        <v>76.2237080095138</v>
      </c>
      <c r="T133" s="136">
        <v>80.698059408329001</v>
      </c>
      <c r="U133" s="136">
        <v>81.506924534404106</v>
      </c>
      <c r="V133" s="136">
        <v>83.508190624699395</v>
      </c>
      <c r="W133" s="136">
        <v>92.474445115038705</v>
      </c>
      <c r="X133" s="136">
        <v>96.540805344625696</v>
      </c>
      <c r="Y133" s="136">
        <v>107.873871680389</v>
      </c>
      <c r="Z133" s="136">
        <v>112.839901861805</v>
      </c>
      <c r="AA133" s="136">
        <v>120.42874516511201</v>
      </c>
      <c r="AB133" s="136">
        <v>89.585469024902693</v>
      </c>
      <c r="AC133" s="136">
        <v>93.879343389317896</v>
      </c>
      <c r="AD133" s="136">
        <v>89.656433097983296</v>
      </c>
      <c r="AE133" s="136">
        <v>81.390859623682999</v>
      </c>
      <c r="AF133" s="136">
        <v>79.601825221602397</v>
      </c>
      <c r="AG133" s="136">
        <v>78.458047565291594</v>
      </c>
      <c r="AH133" s="136">
        <v>50.477284589727702</v>
      </c>
      <c r="AI133" s="136">
        <v>19.724165046190901</v>
      </c>
    </row>
    <row r="134" spans="2:35">
      <c r="B134" s="135" t="s">
        <v>394</v>
      </c>
      <c r="C134" s="135" t="s">
        <v>347</v>
      </c>
      <c r="D134" s="136">
        <v>1.30929937884734E-2</v>
      </c>
      <c r="E134" s="136">
        <v>1.38895279499636E-2</v>
      </c>
      <c r="F134" s="136">
        <v>1.2327099378590599E-2</v>
      </c>
      <c r="G134" s="136">
        <v>6.4983167700404E-3</v>
      </c>
      <c r="H134" s="136">
        <v>1.4932546583531999E-3</v>
      </c>
      <c r="I134" s="136">
        <v>5.7442263674329502E-4</v>
      </c>
      <c r="J134" s="136">
        <v>2.1110622539877101E-3</v>
      </c>
      <c r="K134" s="136">
        <v>4.88702106220702E-3</v>
      </c>
      <c r="L134" s="136">
        <v>5.8836508068522203E-3</v>
      </c>
      <c r="M134" s="136">
        <v>7.6006484403254998E-3</v>
      </c>
      <c r="N134" s="136">
        <v>2.5334903319383598E-2</v>
      </c>
      <c r="O134" s="136">
        <v>2.8582320683756601E-2</v>
      </c>
      <c r="P134" s="136">
        <v>3.0445071931287801E-2</v>
      </c>
      <c r="Q134" s="136">
        <v>2.91960062107696E-2</v>
      </c>
      <c r="R134" s="136">
        <v>3.5372186334948999E-2</v>
      </c>
      <c r="S134" s="136">
        <v>2.6113285713970199E-2</v>
      </c>
      <c r="T134" s="136">
        <v>3.6719575432759999E-2</v>
      </c>
      <c r="U134" s="136">
        <v>2.1409152569874201E-2</v>
      </c>
      <c r="V134" s="136">
        <v>5.82231648642327E-2</v>
      </c>
      <c r="W134" s="136">
        <v>4.6920533069470097E-2</v>
      </c>
      <c r="X134" s="136">
        <v>4.5945027257694698E-2</v>
      </c>
      <c r="Y134" s="136">
        <v>6.23604506387751E-2</v>
      </c>
      <c r="Z134" s="136">
        <v>0.101954234335319</v>
      </c>
      <c r="AA134" s="136">
        <v>0.117997457089934</v>
      </c>
      <c r="AB134" s="136">
        <v>9.8089148567594694E-2</v>
      </c>
      <c r="AC134" s="136">
        <v>8.6406868498018902E-2</v>
      </c>
      <c r="AD134" s="136">
        <v>7.8735666473553206E-2</v>
      </c>
      <c r="AE134" s="136">
        <v>5.8869684597436703E-2</v>
      </c>
      <c r="AF134" s="136">
        <v>5.83878770294066E-2</v>
      </c>
      <c r="AG134" s="136">
        <v>4.6056791255245297E-2</v>
      </c>
      <c r="AH134" s="136">
        <v>2.55808787996438E-2</v>
      </c>
      <c r="AI134" s="136">
        <v>1.2825738728922099E-2</v>
      </c>
    </row>
    <row r="135" spans="2:35">
      <c r="B135" s="135" t="s">
        <v>395</v>
      </c>
      <c r="C135" s="135" t="s">
        <v>8</v>
      </c>
      <c r="D135" s="136">
        <v>97.572799352000004</v>
      </c>
      <c r="E135" s="136">
        <v>100.32156999199999</v>
      </c>
      <c r="F135" s="136">
        <v>103.28532594799999</v>
      </c>
      <c r="G135" s="136">
        <v>119.849096192</v>
      </c>
      <c r="H135" s="136">
        <v>151.35698454800001</v>
      </c>
      <c r="I135" s="136">
        <v>156.77131943200001</v>
      </c>
      <c r="J135" s="136">
        <v>104.28871532799999</v>
      </c>
      <c r="K135" s="136">
        <v>120.87079704</v>
      </c>
      <c r="L135" s="136">
        <v>171.307752588</v>
      </c>
      <c r="M135" s="136">
        <v>203.06624290400001</v>
      </c>
      <c r="N135" s="136">
        <v>162.344410536</v>
      </c>
      <c r="O135" s="136">
        <v>153.742208312</v>
      </c>
      <c r="P135" s="136">
        <v>204.539457164</v>
      </c>
      <c r="Q135" s="136">
        <v>165.53803100799999</v>
      </c>
      <c r="R135" s="136">
        <v>154.15288097999999</v>
      </c>
      <c r="S135" s="136">
        <v>156.28611896800001</v>
      </c>
      <c r="T135" s="136">
        <v>228.61920376399999</v>
      </c>
      <c r="U135" s="136">
        <v>229.40607729199999</v>
      </c>
      <c r="V135" s="136">
        <v>268.35053226799999</v>
      </c>
      <c r="W135" s="136">
        <v>223.133261624</v>
      </c>
      <c r="X135" s="136">
        <v>199.49371559599999</v>
      </c>
      <c r="Y135" s="136">
        <v>138.10571418000001</v>
      </c>
      <c r="Z135" s="136">
        <v>103.12024996</v>
      </c>
      <c r="AA135" s="136">
        <v>96.564518595999999</v>
      </c>
      <c r="AB135" s="136">
        <v>103.419262016</v>
      </c>
      <c r="AC135" s="136">
        <v>88.740483384000001</v>
      </c>
      <c r="AD135" s="136">
        <v>107.83807188</v>
      </c>
      <c r="AE135" s="136">
        <v>87.842258615999995</v>
      </c>
      <c r="AF135" s="136">
        <v>109.35754558399999</v>
      </c>
      <c r="AG135" s="136">
        <v>109.346813072</v>
      </c>
      <c r="AH135" s="136">
        <v>102.415747336</v>
      </c>
      <c r="AI135" s="136">
        <v>118.546334844</v>
      </c>
    </row>
    <row r="136" spans="2:35">
      <c r="B136" s="135" t="s">
        <v>395</v>
      </c>
      <c r="C136" s="135" t="s">
        <v>347</v>
      </c>
      <c r="D136" s="136">
        <v>3.9058000000000002E-2</v>
      </c>
      <c r="E136" s="136">
        <v>4.0163999999999998E-2</v>
      </c>
      <c r="F136" s="136">
        <v>3.4762000000000001E-2</v>
      </c>
      <c r="G136" s="136">
        <v>1.9966999999999999E-2</v>
      </c>
      <c r="H136" s="136">
        <v>5.4469999999999996E-3</v>
      </c>
      <c r="I136" s="136">
        <v>2.0539999999999998E-3</v>
      </c>
      <c r="J136" s="136">
        <v>4.9220000000000002E-3</v>
      </c>
      <c r="K136" s="136">
        <v>1.2236E-2</v>
      </c>
      <c r="L136" s="136">
        <v>2.0818E-2</v>
      </c>
      <c r="M136" s="136">
        <v>3.0221000000000001E-2</v>
      </c>
      <c r="N136" s="136">
        <v>7.5041999999999998E-2</v>
      </c>
      <c r="O136" s="136">
        <v>7.6176999999999995E-2</v>
      </c>
      <c r="P136" s="136">
        <v>0.102383</v>
      </c>
      <c r="Q136" s="136">
        <v>7.5147000000000005E-2</v>
      </c>
      <c r="R136" s="136">
        <v>7.4593000000000007E-2</v>
      </c>
      <c r="S136" s="136">
        <v>5.3541999999999999E-2</v>
      </c>
      <c r="T136" s="136">
        <v>9.9263000000000004E-2</v>
      </c>
      <c r="U136" s="136">
        <v>6.0469000000000002E-2</v>
      </c>
      <c r="V136" s="136">
        <v>0.18820899999999999</v>
      </c>
      <c r="W136" s="136">
        <v>0.11383</v>
      </c>
      <c r="X136" s="136">
        <v>9.5349000000000003E-2</v>
      </c>
      <c r="Y136" s="136">
        <v>8.0185000000000006E-2</v>
      </c>
      <c r="Z136" s="136">
        <v>9.3595999999999999E-2</v>
      </c>
      <c r="AA136" s="136">
        <v>9.4971E-2</v>
      </c>
      <c r="AB136" s="136">
        <v>0.113485</v>
      </c>
      <c r="AC136" s="136">
        <v>8.1583000000000003E-2</v>
      </c>
      <c r="AD136" s="136">
        <v>9.4815999999999998E-2</v>
      </c>
      <c r="AE136" s="136">
        <v>6.4161999999999997E-2</v>
      </c>
      <c r="AF136" s="136">
        <v>8.4515999999999994E-2</v>
      </c>
      <c r="AG136" s="136">
        <v>6.5512000000000001E-2</v>
      </c>
      <c r="AH136" s="136">
        <v>5.4323999999999997E-2</v>
      </c>
      <c r="AI136" s="136">
        <v>8.2963999999999996E-2</v>
      </c>
    </row>
    <row r="137" spans="2:35">
      <c r="B137" s="135" t="s">
        <v>396</v>
      </c>
      <c r="C137" s="135" t="s">
        <v>8</v>
      </c>
      <c r="D137" s="136">
        <v>20.2836312639072</v>
      </c>
      <c r="E137" s="136">
        <v>26.153821426521599</v>
      </c>
      <c r="F137" s="136">
        <v>25.802557979788801</v>
      </c>
      <c r="G137" s="136">
        <v>20.545071982041598</v>
      </c>
      <c r="H137" s="136">
        <v>18.541104054278399</v>
      </c>
      <c r="I137" s="136">
        <v>14.889541290805401</v>
      </c>
      <c r="J137" s="136">
        <v>11.779946907563501</v>
      </c>
      <c r="K137" s="136">
        <v>8.6132515515580792</v>
      </c>
      <c r="L137" s="136">
        <v>12.131959230518399</v>
      </c>
      <c r="M137" s="136">
        <v>6.8536009063872001</v>
      </c>
      <c r="N137" s="136">
        <v>5.1690650953737602</v>
      </c>
      <c r="O137" s="136">
        <v>7.7070104648409599</v>
      </c>
      <c r="P137" s="136">
        <v>7.2176681316297602</v>
      </c>
      <c r="Q137" s="136">
        <v>7.3185594557241602</v>
      </c>
      <c r="R137" s="136">
        <v>5.8118334760483199</v>
      </c>
      <c r="S137" s="136">
        <v>3.7896233748912</v>
      </c>
      <c r="T137" s="136">
        <v>3.1997093544864001</v>
      </c>
      <c r="U137" s="136">
        <v>3.2627007925545599</v>
      </c>
      <c r="V137" s="136">
        <v>2.90607655730112</v>
      </c>
      <c r="W137" s="136">
        <v>2.4316202037456001</v>
      </c>
      <c r="X137" s="136">
        <v>2.77993386187776</v>
      </c>
      <c r="Y137" s="136">
        <v>2.2824864325065599</v>
      </c>
      <c r="Z137" s="136">
        <v>3.25952724803328</v>
      </c>
      <c r="AA137" s="136">
        <v>8.4096652321987193</v>
      </c>
      <c r="AB137" s="136">
        <v>6.9729170554915196</v>
      </c>
      <c r="AC137" s="136">
        <v>5.3024337027244801</v>
      </c>
      <c r="AD137" s="136">
        <v>3.2168099661868799</v>
      </c>
      <c r="AE137" s="136">
        <v>2.7421504146287998</v>
      </c>
      <c r="AF137" s="136">
        <v>1.9861138843660799</v>
      </c>
      <c r="AG137" s="136">
        <v>0.91882247970240005</v>
      </c>
      <c r="AH137" s="136">
        <v>0.62869884668639997</v>
      </c>
      <c r="AI137" s="136">
        <v>0.13276923942239999</v>
      </c>
    </row>
    <row r="138" spans="2:35">
      <c r="B138" s="135" t="s">
        <v>396</v>
      </c>
      <c r="C138" s="135" t="s">
        <v>347</v>
      </c>
      <c r="D138" s="136">
        <v>9.5582587801150004E-2</v>
      </c>
      <c r="E138" s="136">
        <v>0.1232446942222</v>
      </c>
      <c r="F138" s="136">
        <v>0.1215894349246</v>
      </c>
      <c r="G138" s="136">
        <v>9.6814575312200002E-2</v>
      </c>
      <c r="H138" s="136">
        <v>8.73712740653E-2</v>
      </c>
      <c r="I138" s="136">
        <v>7.0164009058855004E-2</v>
      </c>
      <c r="J138" s="136">
        <v>5.5510662510839998E-2</v>
      </c>
      <c r="K138" s="136">
        <v>4.0588238958234997E-2</v>
      </c>
      <c r="L138" s="136">
        <v>5.7169450739049998E-2</v>
      </c>
      <c r="M138" s="136">
        <v>3.2296234429899998E-2</v>
      </c>
      <c r="N138" s="136">
        <v>2.4358193653795001E-2</v>
      </c>
      <c r="O138" s="136">
        <v>3.6317757646819999E-2</v>
      </c>
      <c r="P138" s="136">
        <v>3.4011828993295003E-2</v>
      </c>
      <c r="Q138" s="136">
        <v>3.4487259339970003E-2</v>
      </c>
      <c r="R138" s="136">
        <v>2.7387112114315E-2</v>
      </c>
      <c r="S138" s="136">
        <v>1.7857848244775001E-2</v>
      </c>
      <c r="T138" s="136">
        <v>1.5077995470049999E-2</v>
      </c>
      <c r="U138" s="136">
        <v>1.5374830123645E-2</v>
      </c>
      <c r="V138" s="136">
        <v>1.369430917379E-2</v>
      </c>
      <c r="W138" s="136">
        <v>1.1458527745825E-2</v>
      </c>
      <c r="X138" s="136">
        <v>1.3099886749919999E-2</v>
      </c>
      <c r="Y138" s="136">
        <v>1.0755764438894999E-2</v>
      </c>
      <c r="Z138" s="136">
        <v>1.535987542476E-2</v>
      </c>
      <c r="AA138" s="136">
        <v>3.9628878822365002E-2</v>
      </c>
      <c r="AB138" s="136">
        <v>3.2858488108715E-2</v>
      </c>
      <c r="AC138" s="136">
        <v>2.4986666753910002E-2</v>
      </c>
      <c r="AD138" s="136">
        <v>1.515857870971E-2</v>
      </c>
      <c r="AE138" s="136">
        <v>1.2921839751474999E-2</v>
      </c>
      <c r="AF138" s="136">
        <v>9.3591676098599991E-3</v>
      </c>
      <c r="AG138" s="136">
        <v>4.3297686295500001E-3</v>
      </c>
      <c r="AH138" s="136">
        <v>2.9626185731749998E-3</v>
      </c>
      <c r="AI138" s="136">
        <v>6.2564869767500004E-4</v>
      </c>
    </row>
    <row r="139" spans="2:35">
      <c r="B139" s="135" t="s">
        <v>397</v>
      </c>
      <c r="C139" s="135" t="s">
        <v>8</v>
      </c>
      <c r="D139" s="136">
        <v>0</v>
      </c>
      <c r="E139" s="136">
        <v>0</v>
      </c>
      <c r="F139" s="136">
        <v>0</v>
      </c>
      <c r="G139" s="136">
        <v>0</v>
      </c>
      <c r="H139" s="136">
        <v>0</v>
      </c>
      <c r="I139" s="136">
        <v>0</v>
      </c>
      <c r="J139" s="136">
        <v>0</v>
      </c>
      <c r="K139" s="136">
        <v>0</v>
      </c>
      <c r="L139" s="136">
        <v>0</v>
      </c>
      <c r="M139" s="136">
        <v>8.2944550919999998</v>
      </c>
      <c r="N139" s="136">
        <v>7.2488829560000001</v>
      </c>
      <c r="O139" s="136">
        <v>14.995918644</v>
      </c>
      <c r="P139" s="136">
        <v>35.590379943999999</v>
      </c>
      <c r="Q139" s="136">
        <v>18.024773759999999</v>
      </c>
      <c r="R139" s="136">
        <v>15.612705443999999</v>
      </c>
      <c r="S139" s="136">
        <v>30.874347784000001</v>
      </c>
      <c r="T139" s="136">
        <v>24.844664179999999</v>
      </c>
      <c r="U139" s="136">
        <v>54.274081073015701</v>
      </c>
      <c r="V139" s="136">
        <v>74.1288315619786</v>
      </c>
      <c r="W139" s="136">
        <v>69.741384880262601</v>
      </c>
      <c r="X139" s="136">
        <v>61.225572843678599</v>
      </c>
      <c r="Y139" s="136">
        <v>90.003673465587397</v>
      </c>
      <c r="Z139" s="136">
        <v>66.748506694646807</v>
      </c>
      <c r="AA139" s="136">
        <v>58.1315368478122</v>
      </c>
      <c r="AB139" s="136">
        <v>53.872058495647103</v>
      </c>
      <c r="AC139" s="136">
        <v>28.909607549848499</v>
      </c>
      <c r="AD139" s="136">
        <v>29.035732221998298</v>
      </c>
      <c r="AE139" s="136">
        <v>23.474295872744701</v>
      </c>
      <c r="AF139" s="136">
        <v>31.890471949874399</v>
      </c>
      <c r="AG139" s="136">
        <v>22.4383177985926</v>
      </c>
      <c r="AH139" s="136">
        <v>36.093368441598201</v>
      </c>
      <c r="AI139" s="136">
        <v>44.441837452752502</v>
      </c>
    </row>
    <row r="140" spans="2:35">
      <c r="B140" s="135" t="s">
        <v>397</v>
      </c>
      <c r="C140" s="135" t="s">
        <v>347</v>
      </c>
      <c r="D140" s="136">
        <v>50.195176193999998</v>
      </c>
      <c r="E140" s="136">
        <v>50.756371848000001</v>
      </c>
      <c r="F140" s="136">
        <v>47.847500164000003</v>
      </c>
      <c r="G140" s="136">
        <v>24.823914972000001</v>
      </c>
      <c r="H140" s="136">
        <v>7.7244764504000001</v>
      </c>
      <c r="I140" s="136">
        <v>17.581506999199998</v>
      </c>
      <c r="J140" s="136">
        <v>19.917838528800001</v>
      </c>
      <c r="K140" s="136">
        <v>7.2165099606399998</v>
      </c>
      <c r="L140" s="136">
        <v>4.5325923259999996</v>
      </c>
      <c r="M140" s="136">
        <v>5.4801675966000003</v>
      </c>
      <c r="N140" s="136">
        <v>7.1391450016800002</v>
      </c>
      <c r="O140" s="136">
        <v>22.5192908018</v>
      </c>
      <c r="P140" s="136">
        <v>22.04972617328</v>
      </c>
      <c r="Q140" s="136">
        <v>14.350479328720001</v>
      </c>
      <c r="R140" s="136">
        <v>14.78371779916</v>
      </c>
      <c r="S140" s="136">
        <v>6.9102364881599998</v>
      </c>
      <c r="T140" s="136">
        <v>2.6648947877600002</v>
      </c>
      <c r="U140" s="136">
        <v>0.77445463307455298</v>
      </c>
      <c r="V140" s="136">
        <v>0.72100165093687896</v>
      </c>
      <c r="W140" s="136">
        <v>0.62645375278166004</v>
      </c>
      <c r="X140" s="136">
        <v>2.5107088113749798</v>
      </c>
      <c r="Y140" s="136">
        <v>2.24817862982828</v>
      </c>
      <c r="Z140" s="136">
        <v>4.61693063751322</v>
      </c>
      <c r="AA140" s="136">
        <v>3.6307337109698801</v>
      </c>
      <c r="AB140" s="136">
        <v>2.2652515490002201</v>
      </c>
      <c r="AC140" s="136">
        <v>2.6639735018631998</v>
      </c>
      <c r="AD140" s="136">
        <v>2.3601956585160799</v>
      </c>
      <c r="AE140" s="136">
        <v>1.1762409594671299</v>
      </c>
      <c r="AF140" s="136">
        <v>3.70016875920762</v>
      </c>
      <c r="AG140" s="136">
        <v>5.7196351397568801</v>
      </c>
      <c r="AH140" s="136">
        <v>2.0727514474667301</v>
      </c>
      <c r="AI140" s="136">
        <v>1.70804852640813</v>
      </c>
    </row>
    <row r="141" spans="2:35">
      <c r="B141" s="135" t="s">
        <v>398</v>
      </c>
      <c r="C141" s="135" t="s">
        <v>8</v>
      </c>
      <c r="D141" s="136">
        <v>6.1696045094384404</v>
      </c>
      <c r="E141" s="136">
        <v>7.9551206839003203</v>
      </c>
      <c r="F141" s="136">
        <v>7.8482780521857602</v>
      </c>
      <c r="G141" s="136">
        <v>6.2491260612043202</v>
      </c>
      <c r="H141" s="136">
        <v>5.6395858165096797</v>
      </c>
      <c r="I141" s="136">
        <v>4.5289021426199803</v>
      </c>
      <c r="J141" s="136">
        <v>3.5830671843838999</v>
      </c>
      <c r="K141" s="136">
        <v>2.6198640135989102</v>
      </c>
      <c r="L141" s="136">
        <v>3.6901375992826799</v>
      </c>
      <c r="M141" s="136">
        <v>2.08463694235944</v>
      </c>
      <c r="N141" s="136">
        <v>1.5722572998428499</v>
      </c>
      <c r="O141" s="136">
        <v>2.3442156830557899</v>
      </c>
      <c r="P141" s="136">
        <v>2.1953740567040501</v>
      </c>
      <c r="Q141" s="136">
        <v>2.2260618344494301</v>
      </c>
      <c r="R141" s="136">
        <v>1.7677660156313599</v>
      </c>
      <c r="S141" s="136">
        <v>1.15267710986274</v>
      </c>
      <c r="T141" s="136">
        <v>0.97324492865627998</v>
      </c>
      <c r="U141" s="136">
        <v>0.99240482440201205</v>
      </c>
      <c r="V141" s="136">
        <v>0.88393161951242405</v>
      </c>
      <c r="W141" s="136">
        <v>0.73961781197262</v>
      </c>
      <c r="X141" s="136">
        <v>0.84556321632115194</v>
      </c>
      <c r="Y141" s="136">
        <v>0.69425628988741195</v>
      </c>
      <c r="Z141" s="136">
        <v>0.99143953794345596</v>
      </c>
      <c r="AA141" s="136">
        <v>2.5579398414604402</v>
      </c>
      <c r="AB141" s="136">
        <v>2.1209289377120002</v>
      </c>
      <c r="AC141" s="136">
        <v>1.61282358457869</v>
      </c>
      <c r="AD141" s="136">
        <v>0.97844636471517599</v>
      </c>
      <c r="AE141" s="136">
        <v>0.83407075111625995</v>
      </c>
      <c r="AF141" s="136">
        <v>0.60410963982801602</v>
      </c>
      <c r="AG141" s="136">
        <v>0.27947517090947999</v>
      </c>
      <c r="AH141" s="136">
        <v>0.19122923253377999</v>
      </c>
      <c r="AI141" s="136">
        <v>4.0383976990980001E-2</v>
      </c>
    </row>
    <row r="142" spans="2:35">
      <c r="B142" s="135" t="s">
        <v>398</v>
      </c>
      <c r="C142" s="135" t="s">
        <v>347</v>
      </c>
      <c r="D142" s="136">
        <v>219.11008071057299</v>
      </c>
      <c r="E142" s="136">
        <v>241.54025823896001</v>
      </c>
      <c r="F142" s="136">
        <v>244.43475035156601</v>
      </c>
      <c r="G142" s="136">
        <v>224.353754608782</v>
      </c>
      <c r="H142" s="136">
        <v>224.830246774655</v>
      </c>
      <c r="I142" s="136">
        <v>221.46932495227199</v>
      </c>
      <c r="J142" s="136">
        <v>212.90950230317699</v>
      </c>
      <c r="K142" s="136">
        <v>202.44542530749001</v>
      </c>
      <c r="L142" s="136">
        <v>225.742810057713</v>
      </c>
      <c r="M142" s="136">
        <v>209.72377743192999</v>
      </c>
      <c r="N142" s="136">
        <v>206.724432590769</v>
      </c>
      <c r="O142" s="136">
        <v>212.91274686152801</v>
      </c>
      <c r="P142" s="136">
        <v>206.40948778988499</v>
      </c>
      <c r="Q142" s="136">
        <v>171.96882029973901</v>
      </c>
      <c r="R142" s="136">
        <v>212.70856316515901</v>
      </c>
      <c r="S142" s="136">
        <v>205.59274253920901</v>
      </c>
      <c r="T142" s="136">
        <v>240.42070802358799</v>
      </c>
      <c r="U142" s="136">
        <v>512.984982732861</v>
      </c>
      <c r="V142" s="136">
        <v>372.31169784257099</v>
      </c>
      <c r="W142" s="136">
        <v>324.213094855458</v>
      </c>
      <c r="X142" s="136">
        <v>276.06972858900798</v>
      </c>
      <c r="Y142" s="136">
        <v>343.42566562464202</v>
      </c>
      <c r="Z142" s="136">
        <v>320.47662044782902</v>
      </c>
      <c r="AA142" s="136">
        <v>293.21481183021302</v>
      </c>
      <c r="AB142" s="136">
        <v>252.02193616183101</v>
      </c>
      <c r="AC142" s="136">
        <v>224.06326600671201</v>
      </c>
      <c r="AD142" s="136">
        <v>231.137927085581</v>
      </c>
      <c r="AE142" s="136">
        <v>242.03440136362499</v>
      </c>
      <c r="AF142" s="136">
        <v>304.20794494112999</v>
      </c>
      <c r="AG142" s="136">
        <v>333.767077271061</v>
      </c>
      <c r="AH142" s="136">
        <v>339.59835303148702</v>
      </c>
      <c r="AI142" s="136">
        <v>261.77166240880001</v>
      </c>
    </row>
    <row r="143" spans="2:35">
      <c r="B143" s="135" t="s">
        <v>398</v>
      </c>
      <c r="C143" s="135" t="s">
        <v>348</v>
      </c>
      <c r="D143" s="136">
        <v>0.18877058024475499</v>
      </c>
      <c r="E143" s="136">
        <v>0.24340178452599101</v>
      </c>
      <c r="F143" s="136">
        <v>0.24013273453214101</v>
      </c>
      <c r="G143" s="136">
        <v>0.19120369073763099</v>
      </c>
      <c r="H143" s="136">
        <v>0.17255366779085801</v>
      </c>
      <c r="I143" s="136">
        <v>0.13857022504865599</v>
      </c>
      <c r="J143" s="136">
        <v>0.109630636845092</v>
      </c>
      <c r="K143" s="136">
        <v>8.0159635719410996E-2</v>
      </c>
      <c r="L143" s="136">
        <v>0.112906656291163</v>
      </c>
      <c r="M143" s="136">
        <v>6.37833631972404E-2</v>
      </c>
      <c r="N143" s="136">
        <v>4.81061504560528E-2</v>
      </c>
      <c r="O143" s="136">
        <v>7.17256598915407E-2</v>
      </c>
      <c r="P143" s="136">
        <v>6.7171572165494797E-2</v>
      </c>
      <c r="Q143" s="136">
        <v>6.8110522077528102E-2</v>
      </c>
      <c r="R143" s="136">
        <v>5.4088104998818699E-2</v>
      </c>
      <c r="S143" s="136">
        <v>3.5268310396680901E-2</v>
      </c>
      <c r="T143" s="136">
        <v>2.97782474746398E-2</v>
      </c>
      <c r="U143" s="136">
        <v>3.0364480292613402E-2</v>
      </c>
      <c r="V143" s="136">
        <v>2.7045539865120798E-2</v>
      </c>
      <c r="W143" s="136">
        <v>2.2629989217596701E-2</v>
      </c>
      <c r="X143" s="136">
        <v>2.5871586863368299E-2</v>
      </c>
      <c r="Y143" s="136">
        <v>2.12420686739524E-2</v>
      </c>
      <c r="Z143" s="136">
        <v>3.0334945549404899E-2</v>
      </c>
      <c r="AA143" s="136">
        <v>7.8264949943706502E-2</v>
      </c>
      <c r="AB143" s="136">
        <v>6.4893784620601094E-2</v>
      </c>
      <c r="AC143" s="136">
        <v>4.9347351751248297E-2</v>
      </c>
      <c r="AD143" s="136">
        <v>2.99373951317451E-2</v>
      </c>
      <c r="AE143" s="136">
        <v>2.5519953412334099E-2</v>
      </c>
      <c r="AF143" s="136">
        <v>1.8483863441704499E-2</v>
      </c>
      <c r="AG143" s="136">
        <v>8.5510651608018007E-3</v>
      </c>
      <c r="AH143" s="136">
        <v>5.8510157547273E-3</v>
      </c>
      <c r="AI143" s="136">
        <v>1.2356232490292999E-3</v>
      </c>
    </row>
    <row r="144" spans="2:35">
      <c r="B144" s="135" t="s">
        <v>399</v>
      </c>
      <c r="C144" s="135" t="s">
        <v>8</v>
      </c>
      <c r="D144" s="136">
        <v>9.6977080406807997E-2</v>
      </c>
      <c r="E144" s="136">
        <v>9.8061310410336E-2</v>
      </c>
      <c r="F144" s="136">
        <v>9.2441370316848001E-2</v>
      </c>
      <c r="G144" s="136">
        <v>4.7959803725903999E-2</v>
      </c>
      <c r="H144" s="136">
        <v>1.4923688502172801E-2</v>
      </c>
      <c r="I144" s="136">
        <v>3.3967471522454398E-2</v>
      </c>
      <c r="J144" s="136">
        <v>3.8481264037641599E-2</v>
      </c>
      <c r="K144" s="136">
        <v>1.39422972439564E-2</v>
      </c>
      <c r="L144" s="136">
        <v>8.7569683738320005E-3</v>
      </c>
      <c r="M144" s="136">
        <v>1.05852997086312E-2</v>
      </c>
      <c r="N144" s="136">
        <v>1.3786354011245699E-2</v>
      </c>
      <c r="O144" s="136">
        <v>4.3492920865077597E-2</v>
      </c>
      <c r="P144" s="136">
        <v>4.25656562507769E-2</v>
      </c>
      <c r="Q144" s="136">
        <v>2.7709316507086999E-2</v>
      </c>
      <c r="R144" s="136">
        <v>9.5411552315156203E-2</v>
      </c>
      <c r="S144" s="136">
        <v>0.10640214020843999</v>
      </c>
      <c r="T144" s="136">
        <v>0.18644932977770801</v>
      </c>
      <c r="U144" s="136">
        <v>0.702394453088792</v>
      </c>
      <c r="V144" s="136">
        <v>0.73896192497373303</v>
      </c>
      <c r="W144" s="136">
        <v>0.53665712540662502</v>
      </c>
      <c r="X144" s="136">
        <v>0.457033693313806</v>
      </c>
      <c r="Y144" s="136">
        <v>1.15538652413201</v>
      </c>
      <c r="Z144" s="136">
        <v>7.0743004994585901</v>
      </c>
      <c r="AA144" s="136">
        <v>31.216113443427101</v>
      </c>
      <c r="AB144" s="136">
        <v>50.035143815523902</v>
      </c>
      <c r="AC144" s="136">
        <v>2.65884595472868</v>
      </c>
      <c r="AD144" s="136">
        <v>0.54203981168120496</v>
      </c>
      <c r="AE144" s="136">
        <v>0.36873381476146999</v>
      </c>
      <c r="AF144" s="136">
        <v>0.49790593525890398</v>
      </c>
      <c r="AG144" s="136">
        <v>0.39200132749716199</v>
      </c>
      <c r="AH144" s="136">
        <v>0.50523901401109295</v>
      </c>
      <c r="AI144" s="136">
        <v>0.83252500029625998</v>
      </c>
    </row>
    <row r="145" spans="2:35">
      <c r="B145" s="135" t="s">
        <v>399</v>
      </c>
      <c r="C145" s="135" t="s">
        <v>347</v>
      </c>
      <c r="D145" s="136">
        <v>5.2704935003699998</v>
      </c>
      <c r="E145" s="136">
        <v>5.3294190440399998</v>
      </c>
      <c r="F145" s="136">
        <v>5.0239875172200001</v>
      </c>
      <c r="G145" s="136">
        <v>2.60651107206</v>
      </c>
      <c r="H145" s="136">
        <v>0.81107002729199995</v>
      </c>
      <c r="I145" s="136">
        <v>1.846058234916</v>
      </c>
      <c r="J145" s="136">
        <v>2.0913730455240001</v>
      </c>
      <c r="K145" s="136">
        <v>0.75773354586719999</v>
      </c>
      <c r="L145" s="136">
        <v>0.47592219422999998</v>
      </c>
      <c r="M145" s="136">
        <v>0.57528802764300002</v>
      </c>
      <c r="N145" s="136">
        <v>0.74925837017639996</v>
      </c>
      <c r="O145" s="136">
        <v>2.3637456991889998</v>
      </c>
      <c r="P145" s="136">
        <v>2.3133508831944001</v>
      </c>
      <c r="Q145" s="136">
        <v>1.5059411145156001</v>
      </c>
      <c r="R145" s="136">
        <v>1.9880095107464899</v>
      </c>
      <c r="S145" s="136">
        <v>1.33145790508073</v>
      </c>
      <c r="T145" s="136">
        <v>1.4346737402485401</v>
      </c>
      <c r="U145" s="136">
        <v>4.5905771491861103</v>
      </c>
      <c r="V145" s="136">
        <v>4.8359337721628597</v>
      </c>
      <c r="W145" s="136">
        <v>3.5103926034715101</v>
      </c>
      <c r="X145" s="136">
        <v>3.1893424911107799</v>
      </c>
      <c r="Y145" s="136">
        <v>7.6803570873919798</v>
      </c>
      <c r="Z145" s="136">
        <v>45.662525418121</v>
      </c>
      <c r="AA145" s="136">
        <v>200.83976272373201</v>
      </c>
      <c r="AB145" s="136">
        <v>320.802067005624</v>
      </c>
      <c r="AC145" s="136">
        <v>17.287918288848701</v>
      </c>
      <c r="AD145" s="136">
        <v>3.7031945810651501</v>
      </c>
      <c r="AE145" s="136">
        <v>2.4710887318543802</v>
      </c>
      <c r="AF145" s="136">
        <v>3.4918048392666798</v>
      </c>
      <c r="AG145" s="136">
        <v>2.97610062481496</v>
      </c>
      <c r="AH145" s="136">
        <v>3.35941772202289</v>
      </c>
      <c r="AI145" s="136">
        <v>5.3583127461228397</v>
      </c>
    </row>
    <row r="146" spans="2:35">
      <c r="B146" s="135" t="s">
        <v>399</v>
      </c>
      <c r="C146" s="135" t="s">
        <v>348</v>
      </c>
      <c r="D146" s="136">
        <v>1.7957324283403499E-2</v>
      </c>
      <c r="E146" s="136">
        <v>1.8158092028622001E-2</v>
      </c>
      <c r="F146" s="136">
        <v>1.7117443183671002E-2</v>
      </c>
      <c r="G146" s="136">
        <v>8.8807555812329998E-3</v>
      </c>
      <c r="H146" s="136">
        <v>2.7634314501306001E-3</v>
      </c>
      <c r="I146" s="136">
        <v>6.2897841289638002E-3</v>
      </c>
      <c r="J146" s="136">
        <v>7.1256067336782003E-3</v>
      </c>
      <c r="K146" s="136">
        <v>2.58170643841896E-3</v>
      </c>
      <c r="L146" s="136">
        <v>1.6215349046265E-3</v>
      </c>
      <c r="M146" s="136">
        <v>1.9600884941836502E-3</v>
      </c>
      <c r="N146" s="136">
        <v>2.5528303041010198E-3</v>
      </c>
      <c r="O146" s="136">
        <v>8.0536192750939508E-3</v>
      </c>
      <c r="P146" s="136">
        <v>7.8819169377409206E-3</v>
      </c>
      <c r="Q146" s="136">
        <v>5.1309565115995803E-3</v>
      </c>
      <c r="R146" s="136">
        <v>6.4990783228890498E-3</v>
      </c>
      <c r="S146" s="136">
        <v>4.1566678327661201E-3</v>
      </c>
      <c r="T146" s="136">
        <v>4.2386591891225203E-3</v>
      </c>
      <c r="U146" s="136">
        <v>1.29866544389043E-2</v>
      </c>
      <c r="V146" s="136">
        <v>1.36205741841875E-2</v>
      </c>
      <c r="W146" s="136">
        <v>9.9255742645765008E-3</v>
      </c>
      <c r="X146" s="136">
        <v>9.0913092728144903E-3</v>
      </c>
      <c r="Y146" s="136">
        <v>2.1667207106364699E-2</v>
      </c>
      <c r="Z146" s="136">
        <v>0.12914332028175399</v>
      </c>
      <c r="AA146" s="136">
        <v>0.56704132617681302</v>
      </c>
      <c r="AB146" s="136">
        <v>0.90796051015662904</v>
      </c>
      <c r="AC146" s="136">
        <v>4.9082245545420497E-2</v>
      </c>
      <c r="AD146" s="136">
        <v>1.0585942887254699E-2</v>
      </c>
      <c r="AE146" s="136">
        <v>7.0628341898252697E-3</v>
      </c>
      <c r="AF146" s="136">
        <v>1.02180633314906E-2</v>
      </c>
      <c r="AG146" s="136">
        <v>8.9522691333909707E-3</v>
      </c>
      <c r="AH146" s="136">
        <v>9.8276837762301308E-3</v>
      </c>
      <c r="AI146" s="136">
        <v>1.5643063823513902E-2</v>
      </c>
    </row>
    <row r="147" spans="2:35">
      <c r="C147" s="135"/>
      <c r="D147" s="136"/>
      <c r="E147" s="136"/>
      <c r="F147" s="136"/>
      <c r="G147" s="136"/>
      <c r="H147" s="136"/>
      <c r="I147" s="136"/>
      <c r="J147" s="136"/>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row>
    <row r="149" spans="2:35" ht="18.75">
      <c r="B149" s="513" t="s">
        <v>400</v>
      </c>
      <c r="C149" s="513"/>
      <c r="D149" s="513"/>
      <c r="E149" s="513"/>
      <c r="F149" s="513"/>
      <c r="G149" s="513"/>
      <c r="H149" s="513"/>
      <c r="I149" s="513"/>
      <c r="J149" s="513"/>
      <c r="K149" s="513"/>
      <c r="L149" s="513"/>
      <c r="M149" s="513"/>
      <c r="N149" s="513"/>
      <c r="O149" s="513"/>
      <c r="P149" s="513"/>
      <c r="Q149" s="513"/>
      <c r="R149" s="513"/>
      <c r="S149" s="513"/>
      <c r="T149" s="513"/>
      <c r="U149" s="513"/>
      <c r="V149" s="513"/>
      <c r="W149" s="513"/>
      <c r="X149" s="513"/>
      <c r="Y149" s="513"/>
      <c r="Z149" s="513"/>
      <c r="AA149" s="513"/>
      <c r="AB149" s="513"/>
      <c r="AC149" s="513"/>
      <c r="AD149" s="513"/>
      <c r="AE149" s="513"/>
      <c r="AF149" s="513"/>
      <c r="AG149" s="513"/>
      <c r="AH149" s="513"/>
      <c r="AI149" s="513"/>
    </row>
    <row r="151" spans="2:35">
      <c r="B151" s="133" t="s">
        <v>312</v>
      </c>
      <c r="C151" s="133" t="s">
        <v>313</v>
      </c>
      <c r="D151" s="134" t="s">
        <v>314</v>
      </c>
      <c r="E151" s="134" t="s">
        <v>315</v>
      </c>
      <c r="F151" s="134" t="s">
        <v>316</v>
      </c>
      <c r="G151" s="134" t="s">
        <v>317</v>
      </c>
      <c r="H151" s="134" t="s">
        <v>318</v>
      </c>
      <c r="I151" s="134" t="s">
        <v>319</v>
      </c>
      <c r="J151" s="134" t="s">
        <v>320</v>
      </c>
      <c r="K151" s="134" t="s">
        <v>321</v>
      </c>
      <c r="L151" s="134" t="s">
        <v>322</v>
      </c>
      <c r="M151" s="134" t="s">
        <v>323</v>
      </c>
      <c r="N151" s="134" t="s">
        <v>324</v>
      </c>
      <c r="O151" s="134" t="s">
        <v>325</v>
      </c>
      <c r="P151" s="134" t="s">
        <v>326</v>
      </c>
      <c r="Q151" s="134" t="s">
        <v>327</v>
      </c>
      <c r="R151" s="134" t="s">
        <v>328</v>
      </c>
      <c r="S151" s="134" t="s">
        <v>329</v>
      </c>
      <c r="T151" s="134" t="s">
        <v>330</v>
      </c>
      <c r="U151" s="134" t="s">
        <v>331</v>
      </c>
      <c r="V151" s="134" t="s">
        <v>332</v>
      </c>
      <c r="W151" s="134" t="s">
        <v>333</v>
      </c>
      <c r="X151" s="134" t="s">
        <v>334</v>
      </c>
      <c r="Y151" s="134" t="s">
        <v>335</v>
      </c>
      <c r="Z151" s="134" t="s">
        <v>336</v>
      </c>
      <c r="AA151" s="134" t="s">
        <v>337</v>
      </c>
      <c r="AB151" s="134" t="s">
        <v>338</v>
      </c>
      <c r="AC151" s="134" t="s">
        <v>339</v>
      </c>
      <c r="AD151" s="134" t="s">
        <v>340</v>
      </c>
      <c r="AE151" s="134" t="s">
        <v>341</v>
      </c>
      <c r="AF151" s="134" t="s">
        <v>342</v>
      </c>
      <c r="AG151" s="134" t="s">
        <v>343</v>
      </c>
      <c r="AH151" s="134" t="s">
        <v>344</v>
      </c>
      <c r="AI151" s="134" t="s">
        <v>345</v>
      </c>
    </row>
    <row r="152" spans="2:35">
      <c r="B152" s="135" t="s">
        <v>401</v>
      </c>
      <c r="C152" s="135" t="s">
        <v>347</v>
      </c>
      <c r="D152" s="136">
        <v>12279.005698999999</v>
      </c>
      <c r="E152" s="136">
        <v>11700.779075</v>
      </c>
      <c r="F152" s="136">
        <v>10438.315285000001</v>
      </c>
      <c r="G152" s="136">
        <v>9913.5578650000007</v>
      </c>
      <c r="H152" s="136">
        <v>11498.993082999999</v>
      </c>
      <c r="I152" s="136">
        <v>12364.557166000001</v>
      </c>
      <c r="J152" s="136">
        <v>12114.611543000001</v>
      </c>
      <c r="K152" s="136">
        <v>12751.533890999999</v>
      </c>
      <c r="L152" s="136">
        <v>13808.941940000001</v>
      </c>
      <c r="M152" s="136">
        <v>14431.604035</v>
      </c>
      <c r="N152" s="136">
        <v>14727.623971000001</v>
      </c>
      <c r="O152" s="136">
        <v>15014.36895</v>
      </c>
      <c r="P152" s="136">
        <v>15530.168283999999</v>
      </c>
      <c r="Q152" s="136">
        <v>16037.505734</v>
      </c>
      <c r="R152" s="136">
        <v>16292.143058</v>
      </c>
      <c r="S152" s="136">
        <v>16791.774035999999</v>
      </c>
      <c r="T152" s="136">
        <v>16744.748886000001</v>
      </c>
      <c r="U152" s="136">
        <v>16823.910075</v>
      </c>
      <c r="V152" s="136">
        <v>14389.498377</v>
      </c>
      <c r="W152" s="136">
        <v>11401.950912</v>
      </c>
      <c r="X152" s="136">
        <v>11197.402656</v>
      </c>
      <c r="Y152" s="136">
        <v>9522.6893999999993</v>
      </c>
      <c r="Z152" s="136">
        <v>8754.2041200000003</v>
      </c>
      <c r="AA152" s="136">
        <v>7642.3559500000001</v>
      </c>
      <c r="AB152" s="136">
        <v>8896.8210010000003</v>
      </c>
      <c r="AC152" s="136">
        <v>9216.0190000000002</v>
      </c>
      <c r="AD152" s="136">
        <v>9413.6489999999903</v>
      </c>
      <c r="AE152" s="136">
        <v>9448.7010001552699</v>
      </c>
      <c r="AF152" s="136">
        <v>9667.4459675394501</v>
      </c>
      <c r="AG152" s="136">
        <v>9064.1680601952503</v>
      </c>
      <c r="AH152" s="136">
        <v>8191.76425027815</v>
      </c>
      <c r="AI152" s="136">
        <v>8471.5874061991908</v>
      </c>
    </row>
    <row r="153" spans="2:35">
      <c r="B153" s="135" t="s">
        <v>402</v>
      </c>
      <c r="C153" s="135" t="s">
        <v>347</v>
      </c>
      <c r="D153" s="136">
        <v>1108.92726923693</v>
      </c>
      <c r="E153" s="136">
        <v>1122.86133860769</v>
      </c>
      <c r="F153" s="136">
        <v>1139.5680210595101</v>
      </c>
      <c r="G153" s="136">
        <v>1158.4452697530401</v>
      </c>
      <c r="H153" s="136">
        <v>1237.7697642578401</v>
      </c>
      <c r="I153" s="136">
        <v>1225.88668336409</v>
      </c>
      <c r="J153" s="136">
        <v>1180.42440293303</v>
      </c>
      <c r="K153" s="136">
        <v>1232.6245112445999</v>
      </c>
      <c r="L153" s="136">
        <v>1263.4059536754201</v>
      </c>
      <c r="M153" s="136">
        <v>1293.0935901268999</v>
      </c>
      <c r="N153" s="136">
        <v>1405.9359000520999</v>
      </c>
      <c r="O153" s="136">
        <v>1396.1307821739399</v>
      </c>
      <c r="P153" s="136">
        <v>1461.5579030885799</v>
      </c>
      <c r="Q153" s="136">
        <v>1522.5111304214499</v>
      </c>
      <c r="R153" s="136">
        <v>1579.91309449491</v>
      </c>
      <c r="S153" s="136">
        <v>1495.20838065616</v>
      </c>
      <c r="T153" s="136">
        <v>1603.2858232543999</v>
      </c>
      <c r="U153" s="136">
        <v>1698.6390548167899</v>
      </c>
      <c r="V153" s="136">
        <v>1608.94809368295</v>
      </c>
      <c r="W153" s="136">
        <v>1385.25848066511</v>
      </c>
      <c r="X153" s="136">
        <v>1511.41104164025</v>
      </c>
      <c r="Y153" s="136">
        <v>1445.1711761822501</v>
      </c>
      <c r="Z153" s="136">
        <v>1255.4721938268699</v>
      </c>
      <c r="AA153" s="136">
        <v>1378.59783013883</v>
      </c>
      <c r="AB153" s="136">
        <v>1346.60712764757</v>
      </c>
      <c r="AC153" s="136">
        <v>1380.31080596013</v>
      </c>
      <c r="AD153" s="136">
        <v>1276.9382212907001</v>
      </c>
      <c r="AE153" s="136">
        <v>1442.7378424046799</v>
      </c>
      <c r="AF153" s="136">
        <v>1484.8191005623401</v>
      </c>
      <c r="AG153" s="136">
        <v>1493.85996362687</v>
      </c>
      <c r="AH153" s="136">
        <v>1333.83552859108</v>
      </c>
      <c r="AI153" s="136">
        <v>1514.5650738980501</v>
      </c>
    </row>
    <row r="154" spans="2:35">
      <c r="B154" s="135" t="s">
        <v>403</v>
      </c>
      <c r="C154" s="135" t="s">
        <v>347</v>
      </c>
      <c r="D154" s="136">
        <v>374.49126200000001</v>
      </c>
      <c r="E154" s="136">
        <v>377.95356099999998</v>
      </c>
      <c r="F154" s="136">
        <v>386.242006</v>
      </c>
      <c r="G154" s="136">
        <v>388.08210200000002</v>
      </c>
      <c r="H154" s="136">
        <v>433.76082500000001</v>
      </c>
      <c r="I154" s="136">
        <v>437.60109399999999</v>
      </c>
      <c r="J154" s="136">
        <v>448.95958300000001</v>
      </c>
      <c r="K154" s="136">
        <v>474.97426100000001</v>
      </c>
      <c r="L154" s="136">
        <v>489.63291600000002</v>
      </c>
      <c r="M154" s="136">
        <v>504.12324799999999</v>
      </c>
      <c r="N154" s="136">
        <v>544.47574199999997</v>
      </c>
      <c r="O154" s="136">
        <v>580.24655800000005</v>
      </c>
      <c r="P154" s="136">
        <v>602.48068000000001</v>
      </c>
      <c r="Q154" s="136">
        <v>570.55342499999995</v>
      </c>
      <c r="R154" s="136">
        <v>572.04877799999997</v>
      </c>
      <c r="S154" s="136">
        <v>560.714653</v>
      </c>
      <c r="T154" s="136">
        <v>571.02238851803804</v>
      </c>
      <c r="U154" s="136">
        <v>560.41398764397502</v>
      </c>
      <c r="V154" s="136">
        <v>514.02087823460795</v>
      </c>
      <c r="W154" s="136">
        <v>439.51102348512597</v>
      </c>
      <c r="X154" s="136">
        <v>471.225149610421</v>
      </c>
      <c r="Y154" s="136">
        <v>473.86999852413902</v>
      </c>
      <c r="Z154" s="136">
        <v>464.37073620509102</v>
      </c>
      <c r="AA154" s="136">
        <v>474.37307540901003</v>
      </c>
      <c r="AB154" s="136">
        <v>471.07339099378402</v>
      </c>
      <c r="AC154" s="136">
        <v>472.79559136068201</v>
      </c>
      <c r="AD154" s="136">
        <v>470.74648582931701</v>
      </c>
      <c r="AE154" s="136">
        <v>471.79043516486399</v>
      </c>
      <c r="AF154" s="136">
        <v>480.073715855096</v>
      </c>
      <c r="AG154" s="136">
        <v>502.20783165276703</v>
      </c>
      <c r="AH154" s="136">
        <v>440.14067236524602</v>
      </c>
      <c r="AI154" s="136">
        <v>463.69847519374702</v>
      </c>
    </row>
    <row r="155" spans="2:35">
      <c r="B155" s="135" t="s">
        <v>404</v>
      </c>
      <c r="C155" s="135" t="s">
        <v>347</v>
      </c>
      <c r="D155" s="136">
        <v>1088.1423139999999</v>
      </c>
      <c r="E155" s="136">
        <v>1007.584088</v>
      </c>
      <c r="F155" s="136">
        <v>912.95967599999994</v>
      </c>
      <c r="G155" s="136">
        <v>888.91005500000006</v>
      </c>
      <c r="H155" s="136">
        <v>996.77469199999996</v>
      </c>
      <c r="I155" s="136">
        <v>1087.888373</v>
      </c>
      <c r="J155" s="136">
        <v>1154.3845530000001</v>
      </c>
      <c r="K155" s="136">
        <v>1267.604229</v>
      </c>
      <c r="L155" s="136">
        <v>1416.7019439999999</v>
      </c>
      <c r="M155" s="136">
        <v>1548.2071920000001</v>
      </c>
      <c r="N155" s="136">
        <v>1613.7286899999999</v>
      </c>
      <c r="O155" s="136">
        <v>1679.0624399999999</v>
      </c>
      <c r="P155" s="136">
        <v>1721.8667989999999</v>
      </c>
      <c r="Q155" s="136">
        <v>1783.1279489999999</v>
      </c>
      <c r="R155" s="136">
        <v>1901.970184</v>
      </c>
      <c r="S155" s="136">
        <v>1977.4950060000001</v>
      </c>
      <c r="T155" s="136">
        <v>2188.6888920000001</v>
      </c>
      <c r="U155" s="136">
        <v>1848.10393</v>
      </c>
      <c r="V155" s="136">
        <v>1246.9702179999999</v>
      </c>
      <c r="W155" s="136">
        <v>610.66243099999997</v>
      </c>
      <c r="X155" s="136">
        <v>526.98705500000005</v>
      </c>
      <c r="Y155" s="136">
        <v>497.664041</v>
      </c>
      <c r="Z155" s="136">
        <v>410.67920900000001</v>
      </c>
      <c r="AA155" s="136">
        <v>377.98423300000002</v>
      </c>
      <c r="AB155" s="136">
        <v>367.64720599999998</v>
      </c>
      <c r="AC155" s="136">
        <v>380.84921800000001</v>
      </c>
      <c r="AD155" s="136">
        <v>404.74556100000001</v>
      </c>
      <c r="AE155" s="136">
        <v>426.25538999999998</v>
      </c>
      <c r="AF155" s="136">
        <v>437.24704200000002</v>
      </c>
      <c r="AG155" s="136">
        <v>441.39536600000002</v>
      </c>
      <c r="AH155" s="136">
        <v>396.84243900000001</v>
      </c>
      <c r="AI155" s="136">
        <v>417.318442</v>
      </c>
    </row>
    <row r="156" spans="2:35">
      <c r="B156" s="135" t="s">
        <v>405</v>
      </c>
      <c r="C156" s="135" t="s">
        <v>347</v>
      </c>
      <c r="D156" s="136">
        <v>83.933363</v>
      </c>
      <c r="E156" s="136">
        <v>95.151478999999995</v>
      </c>
      <c r="F156" s="136">
        <v>91.458457999999993</v>
      </c>
      <c r="G156" s="136">
        <v>65.070114000000004</v>
      </c>
      <c r="H156" s="136">
        <v>38.021067000000002</v>
      </c>
      <c r="I156" s="136">
        <v>112.14676300000001</v>
      </c>
      <c r="J156" s="136">
        <v>101.78883999999999</v>
      </c>
      <c r="K156" s="136">
        <v>70.464067999999997</v>
      </c>
      <c r="L156" s="136">
        <v>104.924207</v>
      </c>
      <c r="M156" s="136">
        <v>110.322982</v>
      </c>
      <c r="N156" s="136">
        <v>54.518653999999998</v>
      </c>
      <c r="O156" s="136">
        <v>93.773056999999994</v>
      </c>
      <c r="P156" s="136">
        <v>104.783349</v>
      </c>
      <c r="Q156" s="136">
        <v>98.505195999999998</v>
      </c>
      <c r="R156" s="136">
        <v>103.343045</v>
      </c>
      <c r="S156" s="136">
        <v>129.02290199999999</v>
      </c>
      <c r="T156" s="136">
        <v>111.81824</v>
      </c>
      <c r="U156" s="136">
        <v>112.82991699999999</v>
      </c>
      <c r="V156" s="136">
        <v>124.74932699999999</v>
      </c>
      <c r="W156" s="136">
        <v>50.084325999999997</v>
      </c>
      <c r="X156" s="136">
        <v>68.052620000000005</v>
      </c>
      <c r="Y156" s="136">
        <v>102.89233900000001</v>
      </c>
      <c r="Z156" s="136">
        <v>105.045343</v>
      </c>
      <c r="AA156" s="136">
        <v>70.155839999999998</v>
      </c>
      <c r="AB156" s="136">
        <v>100.950706</v>
      </c>
      <c r="AC156" s="136">
        <v>97.115419000000003</v>
      </c>
      <c r="AD156" s="136">
        <v>96.876598000000001</v>
      </c>
      <c r="AE156" s="136">
        <v>78.724457999999998</v>
      </c>
      <c r="AF156" s="136">
        <v>97.753653</v>
      </c>
      <c r="AG156" s="136">
        <v>75.614594999999994</v>
      </c>
      <c r="AH156" s="136">
        <v>58.865364</v>
      </c>
      <c r="AI156" s="136">
        <v>91.596956000000006</v>
      </c>
    </row>
    <row r="157" spans="2:35">
      <c r="B157" s="135" t="s">
        <v>406</v>
      </c>
      <c r="C157" s="135" t="s">
        <v>347</v>
      </c>
      <c r="D157" s="136">
        <v>185.48926937900001</v>
      </c>
      <c r="E157" s="136">
        <v>162.073951661</v>
      </c>
      <c r="F157" s="136">
        <v>156.92244238800001</v>
      </c>
      <c r="G157" s="136">
        <v>166.51585972300001</v>
      </c>
      <c r="H157" s="136">
        <v>219.84465327800001</v>
      </c>
      <c r="I157" s="136">
        <v>256.05096883300001</v>
      </c>
      <c r="J157" s="136">
        <v>235.693210803</v>
      </c>
      <c r="K157" s="136">
        <v>220.31532351800001</v>
      </c>
      <c r="L157" s="136">
        <v>201.91589546</v>
      </c>
      <c r="M157" s="136">
        <v>245.04729717800001</v>
      </c>
      <c r="N157" s="136">
        <v>237.93522945000001</v>
      </c>
      <c r="O157" s="136">
        <v>255.27885707199999</v>
      </c>
      <c r="P157" s="136">
        <v>258.52832316600001</v>
      </c>
      <c r="Q157" s="136">
        <v>248.72869505899999</v>
      </c>
      <c r="R157" s="136">
        <v>268.41446370699998</v>
      </c>
      <c r="S157" s="136">
        <v>273.30434035500002</v>
      </c>
      <c r="T157" s="136">
        <v>278.100042868</v>
      </c>
      <c r="U157" s="136">
        <v>283.37275387099999</v>
      </c>
      <c r="V157" s="136">
        <v>285.750526702</v>
      </c>
      <c r="W157" s="136">
        <v>270.88642007599998</v>
      </c>
      <c r="X157" s="136">
        <v>333.083922223</v>
      </c>
      <c r="Y157" s="136">
        <v>327.80715577400002</v>
      </c>
      <c r="Z157" s="136">
        <v>296.11332068799999</v>
      </c>
      <c r="AA157" s="136">
        <v>250.712136722</v>
      </c>
      <c r="AB157" s="136">
        <v>268.757723309759</v>
      </c>
      <c r="AC157" s="136">
        <v>286.04500649471203</v>
      </c>
      <c r="AD157" s="136">
        <v>283.729795864707</v>
      </c>
      <c r="AE157" s="136">
        <v>248.69234137361801</v>
      </c>
      <c r="AF157" s="136">
        <v>285.60961803916302</v>
      </c>
      <c r="AG157" s="136">
        <v>313.53867531717401</v>
      </c>
      <c r="AH157" s="136">
        <v>330.37624103425799</v>
      </c>
      <c r="AI157" s="136">
        <v>309.599089264876</v>
      </c>
    </row>
    <row r="158" spans="2:35">
      <c r="B158" s="135" t="s">
        <v>407</v>
      </c>
      <c r="C158" s="135" t="s">
        <v>347</v>
      </c>
      <c r="D158" s="136">
        <v>0</v>
      </c>
      <c r="E158" s="136">
        <v>4.2967963100000004</v>
      </c>
      <c r="F158" s="136">
        <v>11.955317715</v>
      </c>
      <c r="G158" s="136">
        <v>21.090024235000001</v>
      </c>
      <c r="H158" s="136">
        <v>21.686015003200001</v>
      </c>
      <c r="I158" s="136">
        <v>32.840352167200002</v>
      </c>
      <c r="J158" s="136">
        <v>32.486736433200001</v>
      </c>
      <c r="K158" s="136">
        <v>40.436341921999997</v>
      </c>
      <c r="L158" s="136">
        <v>26.468903168099999</v>
      </c>
      <c r="M158" s="136">
        <v>20.269506392699999</v>
      </c>
      <c r="N158" s="136">
        <v>179.56226790919999</v>
      </c>
      <c r="O158" s="136">
        <v>108.751631604</v>
      </c>
      <c r="P158" s="136">
        <v>153.78784650840001</v>
      </c>
      <c r="Q158" s="136">
        <v>174.74744486020001</v>
      </c>
      <c r="R158" s="136">
        <v>181.12959803199999</v>
      </c>
      <c r="S158" s="136">
        <v>200.386805781128</v>
      </c>
      <c r="T158" s="136">
        <v>167.50506838229001</v>
      </c>
      <c r="U158" s="136">
        <v>164.92298881872401</v>
      </c>
      <c r="V158" s="136">
        <v>239.94751494156401</v>
      </c>
      <c r="W158" s="136">
        <v>175.92440839779701</v>
      </c>
      <c r="X158" s="136">
        <v>101.31527149775999</v>
      </c>
      <c r="Y158" s="136">
        <v>308.71289267017602</v>
      </c>
      <c r="Z158" s="136">
        <v>279.94750570469699</v>
      </c>
      <c r="AA158" s="136">
        <v>206.65472873075799</v>
      </c>
      <c r="AB158" s="136">
        <v>252.692233650491</v>
      </c>
      <c r="AC158" s="136">
        <v>310.09419491867197</v>
      </c>
      <c r="AD158" s="136">
        <v>213.125309238997</v>
      </c>
      <c r="AE158" s="136">
        <v>274.85534700079302</v>
      </c>
      <c r="AF158" s="136">
        <v>203.95618063020501</v>
      </c>
      <c r="AG158" s="136">
        <v>88.991259358350007</v>
      </c>
      <c r="AH158" s="136">
        <v>32.278786113113497</v>
      </c>
      <c r="AI158" s="136">
        <v>25.551818973459</v>
      </c>
    </row>
    <row r="159" spans="2:35">
      <c r="B159" s="135" t="s">
        <v>408</v>
      </c>
      <c r="C159" s="135" t="s">
        <v>347</v>
      </c>
      <c r="D159" s="136">
        <v>399.71957475974602</v>
      </c>
      <c r="E159" s="136">
        <v>478.981955030807</v>
      </c>
      <c r="F159" s="136">
        <v>425.34312062192703</v>
      </c>
      <c r="G159" s="136">
        <v>311.35729193069102</v>
      </c>
      <c r="H159" s="136">
        <v>406.52542412790399</v>
      </c>
      <c r="I159" s="136">
        <v>425.104600172711</v>
      </c>
      <c r="J159" s="136">
        <v>460.00808613397101</v>
      </c>
      <c r="K159" s="136">
        <v>466.45266553727402</v>
      </c>
      <c r="L159" s="136">
        <v>430.61933396059698</v>
      </c>
      <c r="M159" s="136">
        <v>369.530712979996</v>
      </c>
      <c r="N159" s="136">
        <v>356.11154342499901</v>
      </c>
      <c r="O159" s="136">
        <v>384.29538747499902</v>
      </c>
      <c r="P159" s="136">
        <v>353.06354884142797</v>
      </c>
      <c r="Q159" s="136">
        <v>358.97639311571402</v>
      </c>
      <c r="R159" s="136">
        <v>369.52776324861901</v>
      </c>
      <c r="S159" s="136">
        <v>372.74316475753199</v>
      </c>
      <c r="T159" s="136">
        <v>326.85845778418701</v>
      </c>
      <c r="U159" s="136">
        <v>355.52942970147302</v>
      </c>
      <c r="V159" s="136">
        <v>300.88522604283202</v>
      </c>
      <c r="W159" s="136">
        <v>259.89595785173498</v>
      </c>
      <c r="X159" s="136">
        <v>403.09975256331097</v>
      </c>
      <c r="Y159" s="136">
        <v>417.23515116326303</v>
      </c>
      <c r="Z159" s="136">
        <v>414.23172003651302</v>
      </c>
      <c r="AA159" s="136">
        <v>397.03342776365503</v>
      </c>
      <c r="AB159" s="136">
        <v>405.70595949472801</v>
      </c>
      <c r="AC159" s="136">
        <v>349.19108671878303</v>
      </c>
      <c r="AD159" s="136">
        <v>335.40132997372501</v>
      </c>
      <c r="AE159" s="136">
        <v>348.44735658637501</v>
      </c>
      <c r="AF159" s="136">
        <v>371.07207476622</v>
      </c>
      <c r="AG159" s="136">
        <v>339.62701404141399</v>
      </c>
      <c r="AH159" s="136">
        <v>339.47455411435402</v>
      </c>
      <c r="AI159" s="136">
        <v>290.84042441407001</v>
      </c>
    </row>
    <row r="160" spans="2:35">
      <c r="B160" s="135" t="s">
        <v>409</v>
      </c>
      <c r="C160" s="135" t="s">
        <v>348</v>
      </c>
      <c r="D160" s="136">
        <v>2427.6947145269201</v>
      </c>
      <c r="E160" s="136">
        <v>2133.1193268765401</v>
      </c>
      <c r="F160" s="136">
        <v>1820.61146669405</v>
      </c>
      <c r="G160" s="136">
        <v>1516.48300501872</v>
      </c>
      <c r="H160" s="136">
        <v>1847.09205125894</v>
      </c>
      <c r="I160" s="136">
        <v>2026.9895157503399</v>
      </c>
      <c r="J160" s="136">
        <v>2085.4050114377401</v>
      </c>
      <c r="K160" s="136">
        <v>1986.61046716701</v>
      </c>
      <c r="L160" s="136">
        <v>1875.69868493074</v>
      </c>
      <c r="M160" s="136">
        <v>2037.67455214693</v>
      </c>
      <c r="N160" s="136">
        <v>1967.17957230616</v>
      </c>
      <c r="O160" s="136">
        <v>1760.334368</v>
      </c>
      <c r="P160" s="136">
        <v>1505.9369119999999</v>
      </c>
      <c r="Q160" s="136">
        <v>1561.9710560000001</v>
      </c>
      <c r="R160" s="136">
        <v>1481.8182502300001</v>
      </c>
      <c r="S160" s="136">
        <v>1581.3939130000001</v>
      </c>
      <c r="T160" s="136">
        <v>1329.9658879999999</v>
      </c>
      <c r="U160" s="136">
        <v>1033.597848335</v>
      </c>
      <c r="V160" s="136">
        <v>844.29</v>
      </c>
      <c r="W160" s="136">
        <v>765.45218199999999</v>
      </c>
      <c r="X160" s="136">
        <v>431.170052</v>
      </c>
      <c r="Y160" s="136">
        <v>220.85704200000001</v>
      </c>
      <c r="Z160" s="136">
        <v>137.57358400000001</v>
      </c>
      <c r="AA160" s="136">
        <v>165.33063799999999</v>
      </c>
      <c r="AB160" s="136">
        <v>157.15029999999999</v>
      </c>
      <c r="AC160" s="136">
        <v>151.83063122300001</v>
      </c>
      <c r="AD160" s="136">
        <v>151.22225</v>
      </c>
      <c r="AE160" s="136">
        <v>120.06885</v>
      </c>
      <c r="AF160" s="136">
        <v>132.91174905</v>
      </c>
      <c r="AG160" s="136">
        <v>132.32245</v>
      </c>
      <c r="AH160" s="136">
        <v>121.421251</v>
      </c>
      <c r="AI160" s="136">
        <v>115.69105</v>
      </c>
    </row>
    <row r="161" spans="2:35">
      <c r="B161" s="135" t="s">
        <v>410</v>
      </c>
      <c r="C161" s="135" t="s">
        <v>348</v>
      </c>
      <c r="D161" s="136">
        <v>111.400965</v>
      </c>
      <c r="E161" s="136">
        <v>107.05549499999999</v>
      </c>
      <c r="F161" s="136">
        <v>129.75592499999999</v>
      </c>
      <c r="G161" s="136">
        <v>136.33136999999999</v>
      </c>
      <c r="H161" s="136">
        <v>139.60359</v>
      </c>
      <c r="I161" s="136">
        <v>145.55178000000001</v>
      </c>
      <c r="J161" s="136">
        <v>150.782085</v>
      </c>
      <c r="K161" s="136">
        <v>169.03926000000001</v>
      </c>
      <c r="L161" s="136">
        <v>165.40929</v>
      </c>
      <c r="M161" s="136">
        <v>164.638935</v>
      </c>
      <c r="N161" s="136">
        <v>174.95167499999999</v>
      </c>
      <c r="O161" s="136">
        <v>172.89819</v>
      </c>
      <c r="P161" s="136">
        <v>186.17548500000001</v>
      </c>
      <c r="Q161" s="136">
        <v>196.15909500000001</v>
      </c>
      <c r="R161" s="136">
        <v>210.87931499999999</v>
      </c>
      <c r="S161" s="136">
        <v>217.50246000000001</v>
      </c>
      <c r="T161" s="136">
        <v>213.97265999999999</v>
      </c>
      <c r="U161" s="136">
        <v>227.01145500000001</v>
      </c>
      <c r="V161" s="136">
        <v>193.63337999999999</v>
      </c>
      <c r="W161" s="136">
        <v>199.55295000000001</v>
      </c>
      <c r="X161" s="136">
        <v>222.26530500000001</v>
      </c>
      <c r="Y161" s="136">
        <v>185.240565</v>
      </c>
      <c r="Z161" s="136">
        <v>226.64178000000001</v>
      </c>
      <c r="AA161" s="136">
        <v>225.47790000000001</v>
      </c>
      <c r="AB161" s="136">
        <v>220.748445</v>
      </c>
      <c r="AC161" s="136">
        <v>225.594765</v>
      </c>
      <c r="AD161" s="136">
        <v>236.389275</v>
      </c>
      <c r="AE161" s="136">
        <v>230.26697999999999</v>
      </c>
      <c r="AF161" s="136">
        <v>245.14938000000001</v>
      </c>
      <c r="AG161" s="136">
        <v>230.89423500000001</v>
      </c>
      <c r="AH161" s="136">
        <v>231.750860485</v>
      </c>
      <c r="AI161" s="136">
        <v>205.80642</v>
      </c>
    </row>
    <row r="162" spans="2:35">
      <c r="B162" s="135" t="s">
        <v>411</v>
      </c>
      <c r="C162" s="135" t="s">
        <v>8</v>
      </c>
      <c r="D162" s="136">
        <v>5.1256961280000004</v>
      </c>
      <c r="E162" s="136">
        <v>4.1790177240000004</v>
      </c>
      <c r="F162" s="136">
        <v>3.4415116960000001</v>
      </c>
      <c r="G162" s="136">
        <v>3.4442198560000001</v>
      </c>
      <c r="H162" s="136">
        <v>4.7561302879999996</v>
      </c>
      <c r="I162" s="136">
        <v>5.0746726239999997</v>
      </c>
      <c r="J162" s="136">
        <v>4.8457905439999998</v>
      </c>
      <c r="K162" s="136">
        <v>4.5223201240000002</v>
      </c>
      <c r="L162" s="136">
        <v>4.2117293120000001</v>
      </c>
      <c r="M162" s="136">
        <v>4.4408473759999998</v>
      </c>
      <c r="N162" s="136">
        <v>4.3241950640000004</v>
      </c>
      <c r="O162" s="136">
        <v>4.6933176080000001</v>
      </c>
      <c r="P162" s="136">
        <v>4.5839185840000001</v>
      </c>
      <c r="Q162" s="136">
        <v>4.3481196640000004</v>
      </c>
      <c r="R162" s="136">
        <v>4.5902541440000002</v>
      </c>
      <c r="S162" s="136">
        <v>4.6164610240000004</v>
      </c>
      <c r="T162" s="136">
        <v>4.6863587119999996</v>
      </c>
      <c r="U162" s="136">
        <v>4.6304984320000004</v>
      </c>
      <c r="V162" s="136">
        <v>5.6192203200000002</v>
      </c>
      <c r="W162" s="136">
        <v>5.0781578959999996</v>
      </c>
      <c r="X162" s="136">
        <v>3.3263744079999999</v>
      </c>
      <c r="Y162" s="136">
        <v>5.226470172</v>
      </c>
      <c r="Z162" s="136">
        <v>5.2116259439999997</v>
      </c>
      <c r="AA162" s="136">
        <v>5.0713968200000004</v>
      </c>
      <c r="AB162" s="136">
        <v>4.8651960000000001</v>
      </c>
      <c r="AC162" s="136">
        <v>5.0788247999999996</v>
      </c>
      <c r="AD162" s="136">
        <v>4.5844512000000002</v>
      </c>
      <c r="AE162" s="136">
        <v>4.7857991999999996</v>
      </c>
      <c r="AF162" s="136">
        <v>4.9563024000000002</v>
      </c>
      <c r="AG162" s="136">
        <v>4.6567080000000001</v>
      </c>
      <c r="AH162" s="136">
        <v>3.039142988</v>
      </c>
      <c r="AI162" s="136">
        <v>4.4170218959999996</v>
      </c>
    </row>
    <row r="163" spans="2:35">
      <c r="B163" s="135" t="s">
        <v>411</v>
      </c>
      <c r="C163" s="135" t="s">
        <v>347</v>
      </c>
      <c r="D163" s="136">
        <v>41.001719000000001</v>
      </c>
      <c r="E163" s="136">
        <v>33.428930000000001</v>
      </c>
      <c r="F163" s="136">
        <v>27.529536</v>
      </c>
      <c r="G163" s="136">
        <v>27.551297999999999</v>
      </c>
      <c r="H163" s="136">
        <v>38.045504999999999</v>
      </c>
      <c r="I163" s="136">
        <v>40.593564000000001</v>
      </c>
      <c r="J163" s="136">
        <v>38.762622999999998</v>
      </c>
      <c r="K163" s="136">
        <v>36.175158000000003</v>
      </c>
      <c r="L163" s="136">
        <v>33.690638999999997</v>
      </c>
      <c r="M163" s="136">
        <v>35.523392000000001</v>
      </c>
      <c r="N163" s="136">
        <v>34.590254999999999</v>
      </c>
      <c r="O163" s="136">
        <v>37.542969999999997</v>
      </c>
      <c r="P163" s="136">
        <v>36.667833000000002</v>
      </c>
      <c r="Q163" s="136">
        <v>34.781596</v>
      </c>
      <c r="R163" s="136">
        <v>36.718617000000002</v>
      </c>
      <c r="S163" s="136">
        <v>36.928201000000001</v>
      </c>
      <c r="T163" s="136">
        <v>37.487326000000003</v>
      </c>
      <c r="U163" s="136">
        <v>37.040497999999999</v>
      </c>
      <c r="V163" s="136">
        <v>44.949494000000001</v>
      </c>
      <c r="W163" s="136">
        <v>40.545862999999997</v>
      </c>
      <c r="X163" s="136">
        <v>26.415609</v>
      </c>
      <c r="Y163" s="136">
        <v>42.055672999999999</v>
      </c>
      <c r="Z163" s="136">
        <v>43.099013999999997</v>
      </c>
      <c r="AA163" s="136">
        <v>41.276401999999997</v>
      </c>
      <c r="AB163" s="136">
        <v>39.588802999999999</v>
      </c>
      <c r="AC163" s="136">
        <v>40.826093</v>
      </c>
      <c r="AD163" s="136">
        <v>37.524042000000001</v>
      </c>
      <c r="AE163" s="136">
        <v>39.572875000000003</v>
      </c>
      <c r="AF163" s="136">
        <v>40.524132999999999</v>
      </c>
      <c r="AG163" s="136">
        <v>38.302250000000001</v>
      </c>
      <c r="AH163" s="136">
        <v>24.831250000000001</v>
      </c>
      <c r="AI163" s="136">
        <v>36.296821000000001</v>
      </c>
    </row>
    <row r="164" spans="2:35">
      <c r="B164" s="135" t="s">
        <v>412</v>
      </c>
      <c r="C164" s="135" t="s">
        <v>347</v>
      </c>
      <c r="D164" s="136">
        <v>35.264135000000003</v>
      </c>
      <c r="E164" s="136">
        <v>26.172494</v>
      </c>
      <c r="F164" s="136">
        <v>25.157551999999999</v>
      </c>
      <c r="G164" s="136">
        <v>19.786021000000002</v>
      </c>
      <c r="H164" s="136">
        <v>25.65316</v>
      </c>
      <c r="I164" s="136">
        <v>30.246497999999999</v>
      </c>
      <c r="J164" s="136">
        <v>30.010829000000001</v>
      </c>
      <c r="K164" s="136">
        <v>28.574252000000001</v>
      </c>
      <c r="L164" s="136">
        <v>30.387967</v>
      </c>
      <c r="M164" s="136">
        <v>31.167947000000002</v>
      </c>
      <c r="N164" s="136">
        <v>25.141705999999999</v>
      </c>
      <c r="O164" s="136">
        <v>26.472297000000001</v>
      </c>
      <c r="P164" s="136">
        <v>28.387307</v>
      </c>
      <c r="Q164" s="136">
        <v>34.010164000000003</v>
      </c>
      <c r="R164" s="136">
        <v>31.231922000000001</v>
      </c>
      <c r="S164" s="136">
        <v>27.348220999999999</v>
      </c>
      <c r="T164" s="136">
        <v>27.670207999999999</v>
      </c>
      <c r="U164" s="136">
        <v>27.696425000000001</v>
      </c>
      <c r="V164" s="136">
        <v>27.722791999999998</v>
      </c>
      <c r="W164" s="136">
        <v>24.259533000000001</v>
      </c>
      <c r="X164" s="136">
        <v>19.859884999999998</v>
      </c>
      <c r="Y164" s="136">
        <v>25.19041</v>
      </c>
      <c r="Z164" s="136">
        <v>21.129424</v>
      </c>
      <c r="AA164" s="136">
        <v>20.128156000000001</v>
      </c>
      <c r="AB164" s="136">
        <v>18.789757999999999</v>
      </c>
      <c r="AC164" s="136">
        <v>15.205778</v>
      </c>
      <c r="AD164" s="136">
        <v>17.580742999999998</v>
      </c>
      <c r="AE164" s="136">
        <v>15.056653000000001</v>
      </c>
      <c r="AF164" s="136">
        <v>18.065861000000002</v>
      </c>
      <c r="AG164" s="136">
        <v>19.833909999999999</v>
      </c>
      <c r="AH164" s="136">
        <v>18.344462</v>
      </c>
      <c r="AI164" s="136">
        <v>21.014174000000001</v>
      </c>
    </row>
    <row r="165" spans="2:35">
      <c r="B165" s="135" t="s">
        <v>413</v>
      </c>
      <c r="C165" s="135" t="s">
        <v>347</v>
      </c>
      <c r="D165" s="136">
        <v>270.19200000000001</v>
      </c>
      <c r="E165" s="136">
        <v>253.38</v>
      </c>
      <c r="F165" s="136">
        <v>209.45</v>
      </c>
      <c r="G165" s="136">
        <v>220.67099999999999</v>
      </c>
      <c r="H165" s="136">
        <v>253.26</v>
      </c>
      <c r="I165" s="136">
        <v>305.69600000000003</v>
      </c>
      <c r="J165" s="136">
        <v>297.66000000000003</v>
      </c>
      <c r="K165" s="136">
        <v>266.976</v>
      </c>
      <c r="L165" s="136">
        <v>253.55199999999999</v>
      </c>
      <c r="M165" s="136">
        <v>257.286</v>
      </c>
      <c r="N165" s="136">
        <v>279.12799999999999</v>
      </c>
      <c r="O165" s="136">
        <v>305.322</v>
      </c>
      <c r="P165" s="136">
        <v>331.27199999999999</v>
      </c>
      <c r="Q165" s="136">
        <v>305.69400000000002</v>
      </c>
      <c r="R165" s="136">
        <v>315.01799999999997</v>
      </c>
      <c r="S165" s="136">
        <v>348.73500000000001</v>
      </c>
      <c r="T165" s="136">
        <v>350.84</v>
      </c>
      <c r="U165" s="136">
        <v>333.39600000000002</v>
      </c>
      <c r="V165" s="136">
        <v>327.988</v>
      </c>
      <c r="W165" s="136">
        <v>235.136</v>
      </c>
      <c r="X165" s="136">
        <v>264.52800000000002</v>
      </c>
      <c r="Y165" s="136">
        <v>296.92599999999999</v>
      </c>
      <c r="Z165" s="136">
        <v>294.58800000000002</v>
      </c>
      <c r="AA165" s="136">
        <v>269.87200000000001</v>
      </c>
      <c r="AB165" s="136">
        <v>307.28399999999999</v>
      </c>
      <c r="AC165" s="136">
        <v>308.32799999999997</v>
      </c>
      <c r="AD165" s="136">
        <v>334.35899999999998</v>
      </c>
      <c r="AE165" s="136">
        <v>318.45</v>
      </c>
      <c r="AF165" s="136">
        <v>301.37099999999998</v>
      </c>
      <c r="AG165" s="136">
        <v>321.40800000000002</v>
      </c>
      <c r="AH165" s="136">
        <v>265.589</v>
      </c>
      <c r="AI165" s="136">
        <v>283.18200000000002</v>
      </c>
    </row>
    <row r="166" spans="2:35">
      <c r="B166" s="135" t="s">
        <v>414</v>
      </c>
      <c r="C166" s="135" t="s">
        <v>8</v>
      </c>
      <c r="D166" s="136">
        <v>86.800055999999998</v>
      </c>
      <c r="E166" s="136">
        <v>83.052479999999903</v>
      </c>
      <c r="F166" s="136">
        <v>82.941011999999901</v>
      </c>
      <c r="G166" s="136">
        <v>90.175427999999997</v>
      </c>
      <c r="H166" s="136">
        <v>100.469291999999</v>
      </c>
      <c r="I166" s="136">
        <v>100.91104799999999</v>
      </c>
      <c r="J166" s="136">
        <v>104.125811999999</v>
      </c>
      <c r="K166" s="136">
        <v>99.884987999999893</v>
      </c>
      <c r="L166" s="136">
        <v>108.87147599999901</v>
      </c>
      <c r="M166" s="136">
        <v>113.986068</v>
      </c>
      <c r="N166" s="136">
        <v>107.911187999999</v>
      </c>
      <c r="O166" s="136">
        <v>110.317031999999</v>
      </c>
      <c r="P166" s="136">
        <v>107.24817599999901</v>
      </c>
      <c r="Q166" s="136">
        <v>115.72596</v>
      </c>
      <c r="R166" s="136">
        <v>119.405999999999</v>
      </c>
      <c r="S166" s="136">
        <v>116.42400000000001</v>
      </c>
      <c r="T166" s="136">
        <v>114.565248</v>
      </c>
      <c r="U166" s="136">
        <v>123.931163999999</v>
      </c>
      <c r="V166" s="136">
        <v>96.256523999999899</v>
      </c>
      <c r="W166" s="136">
        <v>103.46498399999901</v>
      </c>
      <c r="X166" s="136">
        <v>113.03174399999899</v>
      </c>
      <c r="Y166" s="136">
        <v>109.39389215999999</v>
      </c>
      <c r="Z166" s="136">
        <v>95.332703759999902</v>
      </c>
      <c r="AA166" s="136">
        <v>88.333476000000005</v>
      </c>
      <c r="AB166" s="136">
        <v>109.257456</v>
      </c>
      <c r="AC166" s="136">
        <v>115.113096</v>
      </c>
      <c r="AD166" s="136">
        <v>118.600104</v>
      </c>
      <c r="AE166" s="136">
        <v>117.90734172000001</v>
      </c>
      <c r="AF166" s="136">
        <v>117.29595947999999</v>
      </c>
      <c r="AG166" s="136">
        <v>106.324653372</v>
      </c>
      <c r="AH166" s="136">
        <v>110.316731448</v>
      </c>
      <c r="AI166" s="136">
        <v>102.455123568</v>
      </c>
    </row>
    <row r="167" spans="2:35">
      <c r="B167" s="135" t="s">
        <v>414</v>
      </c>
      <c r="C167" s="135" t="s">
        <v>347</v>
      </c>
      <c r="D167" s="136">
        <v>1403.65772107934</v>
      </c>
      <c r="E167" s="136">
        <v>1342.18153265817</v>
      </c>
      <c r="F167" s="136">
        <v>1340.38013522704</v>
      </c>
      <c r="G167" s="136">
        <v>1457.2929073129301</v>
      </c>
      <c r="H167" s="136">
        <v>1649.9969042369401</v>
      </c>
      <c r="I167" s="136">
        <v>1652.29590812886</v>
      </c>
      <c r="J167" s="136">
        <v>1712.9459371068001</v>
      </c>
      <c r="K167" s="136">
        <v>1603.7219060635</v>
      </c>
      <c r="L167" s="136">
        <v>1752.5449159888101</v>
      </c>
      <c r="M167" s="136">
        <v>1833.0917130860901</v>
      </c>
      <c r="N167" s="136">
        <v>1735.43064630924</v>
      </c>
      <c r="O167" s="136">
        <v>1774.12140214584</v>
      </c>
      <c r="P167" s="136">
        <v>1724.7680185197</v>
      </c>
      <c r="Q167" s="136">
        <v>1850.2064679279999</v>
      </c>
      <c r="R167" s="136">
        <v>1912.5530714490801</v>
      </c>
      <c r="S167" s="136">
        <v>1860.7207180625201</v>
      </c>
      <c r="T167" s="136">
        <v>1835.8298453996499</v>
      </c>
      <c r="U167" s="136">
        <v>1989.66653151693</v>
      </c>
      <c r="V167" s="136">
        <v>1554.11474597499</v>
      </c>
      <c r="W167" s="136">
        <v>1660.2799521667901</v>
      </c>
      <c r="X167" s="136">
        <v>1800.5512039601299</v>
      </c>
      <c r="Y167" s="136">
        <v>1743.7566012083</v>
      </c>
      <c r="Z167" s="136">
        <v>1504.63471797031</v>
      </c>
      <c r="AA167" s="136">
        <v>1410.6969729095999</v>
      </c>
      <c r="AB167" s="136">
        <v>1741.4920800085999</v>
      </c>
      <c r="AC167" s="136">
        <v>1825.7220508135699</v>
      </c>
      <c r="AD167" s="136">
        <v>1879.5411241270001</v>
      </c>
      <c r="AE167" s="136">
        <v>1873.35690597998</v>
      </c>
      <c r="AF167" s="136">
        <v>1873.6083069691001</v>
      </c>
      <c r="AG167" s="136">
        <v>1736.92205049113</v>
      </c>
      <c r="AH167" s="136">
        <v>1853.8115147234</v>
      </c>
      <c r="AI167" s="136">
        <v>1766.7674544792801</v>
      </c>
    </row>
    <row r="168" spans="2:35">
      <c r="B168" s="135" t="s">
        <v>415</v>
      </c>
      <c r="C168" s="135" t="s">
        <v>347</v>
      </c>
      <c r="D168" s="136">
        <v>2.7383039999999998</v>
      </c>
      <c r="E168" s="136">
        <v>2.6167950000000002</v>
      </c>
      <c r="F168" s="136">
        <v>2.6607370000000001</v>
      </c>
      <c r="G168" s="136">
        <v>2.6302720000000002</v>
      </c>
      <c r="H168" s="136">
        <v>2.9724629999999999</v>
      </c>
      <c r="I168" s="136">
        <v>2.9675560000000001</v>
      </c>
      <c r="J168" s="136">
        <v>3.0739580000000002</v>
      </c>
      <c r="K168" s="136">
        <v>3.0196200000000002</v>
      </c>
      <c r="L168" s="136">
        <v>3.111605</v>
      </c>
      <c r="M168" s="136">
        <v>3.271366</v>
      </c>
      <c r="N168" s="136">
        <v>3.0731060000000001</v>
      </c>
      <c r="O168" s="136">
        <v>3.1818179999999998</v>
      </c>
      <c r="P168" s="136">
        <v>3.3864049999999999</v>
      </c>
      <c r="Q168" s="136">
        <v>3.4502830000000002</v>
      </c>
      <c r="R168" s="136">
        <v>3.7263670000000002</v>
      </c>
      <c r="S168" s="136">
        <v>3.5802109999999998</v>
      </c>
      <c r="T168" s="136">
        <v>3.7234150000000001</v>
      </c>
      <c r="U168" s="136">
        <v>3.8532470000000001</v>
      </c>
      <c r="V168" s="136">
        <v>3.1867169999999998</v>
      </c>
      <c r="W168" s="136">
        <v>2.9664679999999999</v>
      </c>
      <c r="X168" s="136">
        <v>3.3244669999999998</v>
      </c>
      <c r="Y168" s="136">
        <v>3.6163080000000001</v>
      </c>
      <c r="Z168" s="136">
        <v>3.5582549999999999</v>
      </c>
      <c r="AA168" s="136">
        <v>3.374152</v>
      </c>
      <c r="AB168" s="136">
        <v>3.5712790000000001</v>
      </c>
      <c r="AC168" s="136">
        <v>3.7428720000000002</v>
      </c>
      <c r="AD168" s="136">
        <v>3.8918870000000001</v>
      </c>
      <c r="AE168" s="136">
        <v>3.853583</v>
      </c>
      <c r="AF168" s="136">
        <v>3.2516929999999999</v>
      </c>
      <c r="AG168" s="136">
        <v>3.4338190000000002</v>
      </c>
      <c r="AH168" s="136">
        <v>3.4218419999999998</v>
      </c>
      <c r="AI168" s="136">
        <v>3.9092190000000002</v>
      </c>
    </row>
    <row r="169" spans="2:35">
      <c r="B169" s="135" t="s">
        <v>416</v>
      </c>
      <c r="C169" s="135" t="s">
        <v>8</v>
      </c>
      <c r="D169" s="136">
        <v>1.39185676</v>
      </c>
      <c r="E169" s="136">
        <v>1.50115168</v>
      </c>
      <c r="F169" s="136">
        <v>1.3663302799999999</v>
      </c>
      <c r="G169" s="136">
        <v>1.3535670399999999</v>
      </c>
      <c r="H169" s="136">
        <v>1.5599687600000001</v>
      </c>
      <c r="I169" s="136">
        <v>1.9392825199999999</v>
      </c>
      <c r="J169" s="136">
        <v>1.7858582000000001</v>
      </c>
      <c r="K169" s="136">
        <v>1.9349248800000001</v>
      </c>
      <c r="L169" s="136">
        <v>2.20295292</v>
      </c>
      <c r="M169" s="136">
        <v>2.3224009200000002</v>
      </c>
      <c r="N169" s="136">
        <v>2.2170876000000002</v>
      </c>
      <c r="O169" s="136">
        <v>2.2343411999999998</v>
      </c>
      <c r="P169" s="136">
        <v>2.3682114400000001</v>
      </c>
      <c r="Q169" s="136">
        <v>2.4774400000000001</v>
      </c>
      <c r="R169" s="136">
        <v>2.5216799999999999</v>
      </c>
      <c r="S169" s="136">
        <v>2.3447200000000001</v>
      </c>
      <c r="T169" s="136">
        <v>2.61016</v>
      </c>
      <c r="U169" s="136">
        <v>2.6543999999999999</v>
      </c>
      <c r="V169" s="136">
        <v>2.38896</v>
      </c>
      <c r="W169" s="136">
        <v>1.37144</v>
      </c>
      <c r="X169" s="136">
        <v>2.1456400000000002</v>
      </c>
      <c r="Y169" s="136">
        <v>2.6543999999999999</v>
      </c>
      <c r="Z169" s="136">
        <v>2.67652</v>
      </c>
      <c r="AA169" s="136">
        <v>2.8645399999999999</v>
      </c>
      <c r="AB169" s="136">
        <v>2.80634228</v>
      </c>
      <c r="AC169" s="136">
        <v>3.0815372000000001</v>
      </c>
      <c r="AD169" s="136">
        <v>2.93899592</v>
      </c>
      <c r="AE169" s="136">
        <v>3.1335855600000002</v>
      </c>
      <c r="AF169" s="136">
        <v>3.0660699440000001</v>
      </c>
      <c r="AG169" s="136">
        <v>2.7850844559999999</v>
      </c>
      <c r="AH169" s="136">
        <v>0.90077859199999999</v>
      </c>
      <c r="AI169" s="136">
        <v>2.0950840120000001</v>
      </c>
    </row>
    <row r="170" spans="2:35">
      <c r="B170" s="135" t="s">
        <v>416</v>
      </c>
      <c r="C170" s="135" t="s">
        <v>347</v>
      </c>
      <c r="D170" s="136">
        <v>22.023050000000001</v>
      </c>
      <c r="E170" s="136">
        <v>23.752400000000002</v>
      </c>
      <c r="F170" s="136">
        <v>21.619150000000001</v>
      </c>
      <c r="G170" s="136">
        <v>21.417200000000001</v>
      </c>
      <c r="H170" s="136">
        <v>24.683050000000001</v>
      </c>
      <c r="I170" s="136">
        <v>30.684850000000001</v>
      </c>
      <c r="J170" s="136">
        <v>28.257249999999999</v>
      </c>
      <c r="K170" s="136">
        <v>30.6159</v>
      </c>
      <c r="L170" s="136">
        <v>34.856850000000001</v>
      </c>
      <c r="M170" s="136">
        <v>36.746850000000002</v>
      </c>
      <c r="N170" s="136">
        <v>35.080500000000001</v>
      </c>
      <c r="O170" s="136">
        <v>35.353499999999997</v>
      </c>
      <c r="P170" s="136">
        <v>37.471699999999998</v>
      </c>
      <c r="Q170" s="136">
        <v>39.200000000000003</v>
      </c>
      <c r="R170" s="136">
        <v>39.9</v>
      </c>
      <c r="S170" s="136">
        <v>37.1</v>
      </c>
      <c r="T170" s="136">
        <v>41.3</v>
      </c>
      <c r="U170" s="136">
        <v>42</v>
      </c>
      <c r="V170" s="136">
        <v>37.799999999999997</v>
      </c>
      <c r="W170" s="136">
        <v>21.7</v>
      </c>
      <c r="X170" s="136">
        <v>33.950000000000003</v>
      </c>
      <c r="Y170" s="136">
        <v>42</v>
      </c>
      <c r="Z170" s="136">
        <v>42.35</v>
      </c>
      <c r="AA170" s="136">
        <v>45.325000000000003</v>
      </c>
      <c r="AB170" s="136">
        <v>44.404150000000001</v>
      </c>
      <c r="AC170" s="136">
        <v>48.758499999999998</v>
      </c>
      <c r="AD170" s="136">
        <v>46.503100000000003</v>
      </c>
      <c r="AE170" s="136">
        <v>49.582050000000002</v>
      </c>
      <c r="AF170" s="136">
        <v>48.513764999999999</v>
      </c>
      <c r="AG170" s="136">
        <v>44.067791999999997</v>
      </c>
      <c r="AH170" s="136">
        <v>14.252826000000001</v>
      </c>
      <c r="AI170" s="136">
        <v>33.150063000000003</v>
      </c>
    </row>
    <row r="171" spans="2:35">
      <c r="B171" s="135" t="s">
        <v>417</v>
      </c>
      <c r="C171" s="135" t="s">
        <v>8</v>
      </c>
      <c r="D171" s="136">
        <v>0.42389423999999998</v>
      </c>
      <c r="E171" s="136">
        <v>0.46652255999999998</v>
      </c>
      <c r="F171" s="136">
        <v>0.49600655999999999</v>
      </c>
      <c r="G171" s="136">
        <v>0.48677327999999997</v>
      </c>
      <c r="H171" s="136">
        <v>0.50897952000000002</v>
      </c>
      <c r="I171" s="136">
        <v>0.60579791999999999</v>
      </c>
      <c r="J171" s="136">
        <v>0.60728472</v>
      </c>
      <c r="K171" s="136">
        <v>0.41646023999999998</v>
      </c>
      <c r="L171" s="136">
        <v>0.61482959999999998</v>
      </c>
      <c r="M171" s="136">
        <v>0.52204824000000005</v>
      </c>
      <c r="N171" s="136">
        <v>0.61348391999999996</v>
      </c>
      <c r="O171" s="136">
        <v>0.57010464000000005</v>
      </c>
      <c r="P171" s="136">
        <v>0.58143456000000004</v>
      </c>
      <c r="Q171" s="136">
        <v>0.67892328000000002</v>
      </c>
      <c r="R171" s="136">
        <v>0.57023568000000002</v>
      </c>
      <c r="S171" s="136">
        <v>0.60547536000000002</v>
      </c>
      <c r="T171" s="136">
        <v>0.72553824</v>
      </c>
      <c r="U171" s="136">
        <v>0.87688944000000002</v>
      </c>
      <c r="V171" s="136">
        <v>0.40628448</v>
      </c>
      <c r="W171" s="136">
        <v>0.1382738</v>
      </c>
      <c r="X171" s="136">
        <v>0</v>
      </c>
      <c r="Y171" s="136">
        <v>0</v>
      </c>
      <c r="Z171" s="136">
        <v>0</v>
      </c>
      <c r="AA171" s="136">
        <v>0</v>
      </c>
      <c r="AB171" s="136">
        <v>0</v>
      </c>
      <c r="AC171" s="136">
        <v>0</v>
      </c>
      <c r="AD171" s="136">
        <v>0</v>
      </c>
      <c r="AE171" s="136">
        <v>0</v>
      </c>
      <c r="AF171" s="136">
        <v>0</v>
      </c>
      <c r="AG171" s="136">
        <v>0</v>
      </c>
      <c r="AH171" s="136">
        <v>0</v>
      </c>
      <c r="AI171" s="136">
        <v>0</v>
      </c>
    </row>
    <row r="172" spans="2:35">
      <c r="B172" s="135" t="s">
        <v>417</v>
      </c>
      <c r="C172" s="135" t="s">
        <v>347</v>
      </c>
      <c r="D172" s="136">
        <v>84.105999999999995</v>
      </c>
      <c r="E172" s="136">
        <v>92.563999999999993</v>
      </c>
      <c r="F172" s="136">
        <v>98.414000000000001</v>
      </c>
      <c r="G172" s="136">
        <v>96.581999999999994</v>
      </c>
      <c r="H172" s="136">
        <v>100.988</v>
      </c>
      <c r="I172" s="136">
        <v>120.19799999999999</v>
      </c>
      <c r="J172" s="136">
        <v>120.49299999999999</v>
      </c>
      <c r="K172" s="136">
        <v>82.631</v>
      </c>
      <c r="L172" s="136">
        <v>121.99</v>
      </c>
      <c r="M172" s="136">
        <v>103.581</v>
      </c>
      <c r="N172" s="136">
        <v>121.723</v>
      </c>
      <c r="O172" s="136">
        <v>113.116</v>
      </c>
      <c r="P172" s="136">
        <v>115.364</v>
      </c>
      <c r="Q172" s="136">
        <v>134.70699999999999</v>
      </c>
      <c r="R172" s="136">
        <v>113.142</v>
      </c>
      <c r="S172" s="136">
        <v>120.134</v>
      </c>
      <c r="T172" s="136">
        <v>143.95599999999999</v>
      </c>
      <c r="U172" s="136">
        <v>173.98599999999999</v>
      </c>
      <c r="V172" s="136">
        <v>80.611999999999995</v>
      </c>
      <c r="W172" s="136">
        <v>27.435279999999999</v>
      </c>
      <c r="X172" s="136">
        <v>0</v>
      </c>
      <c r="Y172" s="136">
        <v>0</v>
      </c>
      <c r="Z172" s="136">
        <v>0</v>
      </c>
      <c r="AA172" s="136">
        <v>0</v>
      </c>
      <c r="AB172" s="136">
        <v>0</v>
      </c>
      <c r="AC172" s="136">
        <v>0</v>
      </c>
      <c r="AD172" s="136">
        <v>0</v>
      </c>
      <c r="AE172" s="136">
        <v>0</v>
      </c>
      <c r="AF172" s="136">
        <v>0</v>
      </c>
      <c r="AG172" s="136">
        <v>0</v>
      </c>
      <c r="AH172" s="136">
        <v>0</v>
      </c>
      <c r="AI172" s="136">
        <v>0</v>
      </c>
    </row>
    <row r="173" spans="2:35">
      <c r="B173" s="135" t="s">
        <v>418</v>
      </c>
      <c r="C173" s="135" t="s">
        <v>8</v>
      </c>
      <c r="D173" s="136">
        <v>0.109112696</v>
      </c>
      <c r="E173" s="136">
        <v>0.1207920364</v>
      </c>
      <c r="F173" s="136">
        <v>0.15945386072000001</v>
      </c>
      <c r="G173" s="136">
        <v>0.16377984000000001</v>
      </c>
      <c r="H173" s="136">
        <v>0.17270402800000001</v>
      </c>
      <c r="I173" s="136">
        <v>0.15128063999999999</v>
      </c>
      <c r="J173" s="136">
        <v>0.159600028</v>
      </c>
      <c r="K173" s="136">
        <v>0.17976</v>
      </c>
      <c r="L173" s="136">
        <v>0.18143999999999999</v>
      </c>
      <c r="M173" s="136">
        <v>0.17976002799999999</v>
      </c>
      <c r="N173" s="136">
        <v>0.16816800000000001</v>
      </c>
      <c r="O173" s="136">
        <v>0.17420424000000001</v>
      </c>
      <c r="P173" s="136">
        <v>0.15225168</v>
      </c>
      <c r="Q173" s="136">
        <v>0.15225170800000001</v>
      </c>
      <c r="R173" s="136">
        <v>9.9990239999999994E-2</v>
      </c>
      <c r="S173" s="136">
        <v>8.6896319999999999E-2</v>
      </c>
      <c r="T173" s="136">
        <v>9.0718320000000005E-2</v>
      </c>
      <c r="U173" s="136">
        <v>8.4831599999999993E-2</v>
      </c>
      <c r="V173" s="136">
        <v>8.7371760000000007E-2</v>
      </c>
      <c r="W173" s="136">
        <v>7.9978079999999993E-2</v>
      </c>
      <c r="X173" s="136">
        <v>0.10041192</v>
      </c>
      <c r="Y173" s="136">
        <v>0.10423896000000001</v>
      </c>
      <c r="Z173" s="136">
        <v>9.0105119999999997E-2</v>
      </c>
      <c r="AA173" s="136">
        <v>8.9160959999999997E-2</v>
      </c>
      <c r="AB173" s="136">
        <v>9.917376E-2</v>
      </c>
      <c r="AC173" s="136">
        <v>9.9486240000000004E-2</v>
      </c>
      <c r="AD173" s="136">
        <v>0.11622576</v>
      </c>
      <c r="AE173" s="136">
        <v>0.11296152</v>
      </c>
      <c r="AF173" s="136">
        <v>0.12635112000000001</v>
      </c>
      <c r="AG173" s="136">
        <v>0.12234768</v>
      </c>
      <c r="AH173" s="136">
        <v>0.10542029736</v>
      </c>
      <c r="AI173" s="136">
        <v>0.12605815151999999</v>
      </c>
    </row>
    <row r="174" spans="2:35">
      <c r="B174" s="135" t="s">
        <v>418</v>
      </c>
      <c r="C174" s="135" t="s">
        <v>347</v>
      </c>
      <c r="D174" s="136">
        <v>170.97572299999999</v>
      </c>
      <c r="E174" s="136">
        <v>189.21541110000001</v>
      </c>
      <c r="F174" s="136">
        <v>249.77746798000001</v>
      </c>
      <c r="G174" s="136">
        <v>256.55394799999999</v>
      </c>
      <c r="H174" s="136">
        <v>270.56688000000003</v>
      </c>
      <c r="I174" s="136">
        <v>236.77501000000001</v>
      </c>
      <c r="J174" s="136">
        <v>249.83609100000001</v>
      </c>
      <c r="K174" s="136">
        <v>281.46337999999997</v>
      </c>
      <c r="L174" s="136">
        <v>284.03989100000001</v>
      </c>
      <c r="M174" s="136">
        <v>281.457199</v>
      </c>
      <c r="N174" s="136">
        <v>263.347579</v>
      </c>
      <c r="O174" s="136">
        <v>272.76191</v>
      </c>
      <c r="P174" s="136">
        <v>238.13137</v>
      </c>
      <c r="Q174" s="136">
        <v>238.11661699999999</v>
      </c>
      <c r="R174" s="136">
        <v>155.93716000000001</v>
      </c>
      <c r="S174" s="136">
        <v>135.51687999999999</v>
      </c>
      <c r="T174" s="136">
        <v>141.47738000000001</v>
      </c>
      <c r="U174" s="136">
        <v>150.27499090000001</v>
      </c>
      <c r="V174" s="136">
        <v>112.751</v>
      </c>
      <c r="W174" s="136">
        <v>110.407</v>
      </c>
      <c r="X174" s="136">
        <v>130.66900000000001</v>
      </c>
      <c r="Y174" s="136">
        <v>130.04900000000001</v>
      </c>
      <c r="Z174" s="136">
        <v>108.473</v>
      </c>
      <c r="AA174" s="136">
        <v>93.727000000000004</v>
      </c>
      <c r="AB174" s="136">
        <v>98.492999999999995</v>
      </c>
      <c r="AC174" s="136">
        <v>92.62</v>
      </c>
      <c r="AD174" s="136">
        <v>108.22499999999999</v>
      </c>
      <c r="AE174" s="136">
        <v>107.962</v>
      </c>
      <c r="AF174" s="136">
        <v>118.2324</v>
      </c>
      <c r="AG174" s="136">
        <v>108.70995019999999</v>
      </c>
      <c r="AH174" s="136">
        <v>100.0449137</v>
      </c>
      <c r="AI174" s="136">
        <v>120.41919059999999</v>
      </c>
    </row>
    <row r="175" spans="2:35">
      <c r="B175" s="135" t="s">
        <v>419</v>
      </c>
      <c r="C175" s="135" t="s">
        <v>420</v>
      </c>
      <c r="D175" s="136">
        <v>2546.9599974704001</v>
      </c>
      <c r="E175" s="136">
        <v>2309.3759991072002</v>
      </c>
      <c r="F175" s="136">
        <v>2927.8880013764001</v>
      </c>
      <c r="G175" s="136">
        <v>2393.2000039432</v>
      </c>
      <c r="H175" s="136">
        <v>3664.2000044144002</v>
      </c>
      <c r="I175" s="136">
        <v>4915.3600040423999</v>
      </c>
      <c r="J175" s="136">
        <v>5358.0399950399997</v>
      </c>
      <c r="K175" s="136">
        <v>6131.8005697799999</v>
      </c>
      <c r="L175" s="136">
        <v>5381.6002384023996</v>
      </c>
      <c r="M175" s="136">
        <v>6243.4010150268005</v>
      </c>
      <c r="N175" s="136">
        <v>6700.960100192</v>
      </c>
      <c r="O175" s="136">
        <v>3076.4399611879999</v>
      </c>
      <c r="P175" s="136">
        <v>1090.208548824</v>
      </c>
      <c r="Q175" s="136">
        <v>1666.559486268</v>
      </c>
      <c r="R175" s="136">
        <v>481.082263576</v>
      </c>
      <c r="S175" s="136">
        <v>353.64809411599998</v>
      </c>
      <c r="T175" s="136">
        <v>547.4594616416</v>
      </c>
      <c r="U175" s="136">
        <v>448.13631092999998</v>
      </c>
      <c r="V175" s="136">
        <v>350.06437198840001</v>
      </c>
      <c r="W175" s="136">
        <v>261.96239265920002</v>
      </c>
      <c r="X175" s="136">
        <v>418.79760080599999</v>
      </c>
      <c r="Y175" s="136">
        <v>52.563600024800003</v>
      </c>
      <c r="Z175" s="136">
        <v>0</v>
      </c>
      <c r="AA175" s="136">
        <v>0</v>
      </c>
      <c r="AB175" s="136">
        <v>0</v>
      </c>
      <c r="AC175" s="136">
        <v>0</v>
      </c>
      <c r="AD175" s="136">
        <v>0</v>
      </c>
      <c r="AE175" s="136">
        <v>0</v>
      </c>
      <c r="AF175" s="136">
        <v>0</v>
      </c>
      <c r="AG175" s="136">
        <v>0</v>
      </c>
      <c r="AH175" s="136">
        <v>0</v>
      </c>
      <c r="AI175" s="136">
        <v>0</v>
      </c>
    </row>
    <row r="176" spans="2:35">
      <c r="B176" s="135" t="s">
        <v>421</v>
      </c>
      <c r="C176" s="135" t="s">
        <v>422</v>
      </c>
      <c r="D176" s="136">
        <v>0</v>
      </c>
      <c r="E176" s="136">
        <v>0</v>
      </c>
      <c r="F176" s="136">
        <v>0</v>
      </c>
      <c r="G176" s="136">
        <v>0</v>
      </c>
      <c r="H176" s="136">
        <v>0</v>
      </c>
      <c r="I176" s="136">
        <v>0</v>
      </c>
      <c r="J176" s="136">
        <v>25.295999999999999</v>
      </c>
      <c r="K176" s="136">
        <v>46.055999999999997</v>
      </c>
      <c r="L176" s="136">
        <v>51.863999999999997</v>
      </c>
      <c r="M176" s="136">
        <v>44.448</v>
      </c>
      <c r="N176" s="136">
        <v>68.28</v>
      </c>
      <c r="O176" s="136">
        <v>88.992000000000004</v>
      </c>
      <c r="P176" s="136">
        <v>64.872</v>
      </c>
      <c r="Q176" s="136">
        <v>63.791999908800001</v>
      </c>
      <c r="R176" s="136">
        <v>58.655999995199998</v>
      </c>
      <c r="S176" s="136">
        <v>66.575999947200003</v>
      </c>
      <c r="T176" s="136">
        <v>67.872000057600005</v>
      </c>
      <c r="U176" s="136">
        <v>64.775999975999994</v>
      </c>
      <c r="V176" s="136">
        <v>56.16</v>
      </c>
      <c r="W176" s="136">
        <v>54.460799999999999</v>
      </c>
      <c r="X176" s="136">
        <v>65.985600000000005</v>
      </c>
      <c r="Y176" s="136">
        <v>63.1008</v>
      </c>
      <c r="Z176" s="136">
        <v>65.52</v>
      </c>
      <c r="AA176" s="136">
        <v>61.007993495999997</v>
      </c>
      <c r="AB176" s="136">
        <v>43.584000000000003</v>
      </c>
      <c r="AC176" s="136">
        <v>0</v>
      </c>
      <c r="AD176" s="136">
        <v>0</v>
      </c>
      <c r="AE176" s="136">
        <v>0</v>
      </c>
      <c r="AF176" s="136">
        <v>0</v>
      </c>
      <c r="AG176" s="136">
        <v>0</v>
      </c>
      <c r="AH176" s="136">
        <v>0</v>
      </c>
      <c r="AI176" s="136">
        <v>0</v>
      </c>
    </row>
    <row r="177" spans="2:35">
      <c r="B177" s="135" t="s">
        <v>423</v>
      </c>
      <c r="C177" s="135" t="s">
        <v>424</v>
      </c>
      <c r="D177" s="136">
        <v>0</v>
      </c>
      <c r="E177" s="136">
        <v>0</v>
      </c>
      <c r="F177" s="136">
        <v>0</v>
      </c>
      <c r="G177" s="136">
        <v>0</v>
      </c>
      <c r="H177" s="136">
        <v>0</v>
      </c>
      <c r="I177" s="136">
        <v>0</v>
      </c>
      <c r="J177" s="136">
        <v>3.35</v>
      </c>
      <c r="K177" s="136">
        <v>3.0317500000000002</v>
      </c>
      <c r="L177" s="136">
        <v>5.2728999999999999</v>
      </c>
      <c r="M177" s="136">
        <v>14.741675000000001</v>
      </c>
      <c r="N177" s="136">
        <v>20.535499999999999</v>
      </c>
      <c r="O177" s="136">
        <v>22.612500000000001</v>
      </c>
      <c r="P177" s="136">
        <v>23.248999999999999</v>
      </c>
      <c r="Q177" s="136">
        <v>21.038</v>
      </c>
      <c r="R177" s="136">
        <v>14.50550001005</v>
      </c>
      <c r="S177" s="136">
        <v>12.763499996649999</v>
      </c>
      <c r="T177" s="136">
        <v>13.333000006700001</v>
      </c>
      <c r="U177" s="136">
        <v>19.597499996650001</v>
      </c>
      <c r="V177" s="136">
        <v>4.8910000066999997</v>
      </c>
      <c r="W177" s="136">
        <v>0</v>
      </c>
      <c r="X177" s="136">
        <v>0</v>
      </c>
      <c r="Y177" s="136">
        <v>0</v>
      </c>
      <c r="Z177" s="136">
        <v>0</v>
      </c>
      <c r="AA177" s="136">
        <v>0</v>
      </c>
      <c r="AB177" s="136">
        <v>0</v>
      </c>
      <c r="AC177" s="136">
        <v>0</v>
      </c>
      <c r="AD177" s="136">
        <v>0</v>
      </c>
      <c r="AE177" s="136">
        <v>0</v>
      </c>
      <c r="AF177" s="136">
        <v>0</v>
      </c>
      <c r="AG177" s="136">
        <v>0</v>
      </c>
      <c r="AH177" s="136">
        <v>0</v>
      </c>
      <c r="AI177" s="136">
        <v>0</v>
      </c>
    </row>
    <row r="178" spans="2:35">
      <c r="B178" s="135" t="s">
        <v>425</v>
      </c>
      <c r="C178" s="135" t="s">
        <v>420</v>
      </c>
      <c r="D178" s="136">
        <v>0</v>
      </c>
      <c r="E178" s="136">
        <v>0</v>
      </c>
      <c r="F178" s="136">
        <v>0</v>
      </c>
      <c r="G178" s="136">
        <v>0</v>
      </c>
      <c r="H178" s="136">
        <v>0</v>
      </c>
      <c r="I178" s="136">
        <v>0</v>
      </c>
      <c r="J178" s="136">
        <v>0</v>
      </c>
      <c r="K178" s="136">
        <v>0</v>
      </c>
      <c r="L178" s="136">
        <v>0</v>
      </c>
      <c r="M178" s="136">
        <v>0</v>
      </c>
      <c r="N178" s="136">
        <v>0</v>
      </c>
      <c r="O178" s="136">
        <v>0</v>
      </c>
      <c r="P178" s="136">
        <v>74.400009920000002</v>
      </c>
      <c r="Q178" s="136">
        <v>110.48398760000001</v>
      </c>
      <c r="R178" s="136">
        <v>279.99194035599999</v>
      </c>
      <c r="S178" s="136">
        <v>289.78791310079998</v>
      </c>
      <c r="T178" s="136">
        <v>287.92792745999998</v>
      </c>
      <c r="U178" s="136">
        <v>217.74396050600001</v>
      </c>
      <c r="V178" s="136">
        <v>319.63490453200001</v>
      </c>
      <c r="W178" s="136">
        <v>255.15480042159999</v>
      </c>
      <c r="X178" s="136">
        <v>489.35359833839999</v>
      </c>
      <c r="Y178" s="136">
        <v>296.856001736</v>
      </c>
      <c r="Z178" s="136">
        <v>241.17999843760001</v>
      </c>
      <c r="AA178" s="136">
        <v>131.68799993799999</v>
      </c>
      <c r="AB178" s="136">
        <v>93.000000012399994</v>
      </c>
      <c r="AC178" s="136">
        <v>0</v>
      </c>
      <c r="AD178" s="136">
        <v>0</v>
      </c>
      <c r="AE178" s="136">
        <v>0</v>
      </c>
      <c r="AF178" s="136">
        <v>0</v>
      </c>
      <c r="AG178" s="136">
        <v>0</v>
      </c>
      <c r="AH178" s="136">
        <v>0</v>
      </c>
      <c r="AI178" s="136">
        <v>0</v>
      </c>
    </row>
    <row r="179" spans="2:35">
      <c r="B179" s="135" t="s">
        <v>425</v>
      </c>
      <c r="C179" s="135" t="s">
        <v>426</v>
      </c>
      <c r="D179" s="136">
        <v>0</v>
      </c>
      <c r="E179" s="136">
        <v>0</v>
      </c>
      <c r="F179" s="136">
        <v>0</v>
      </c>
      <c r="G179" s="136">
        <v>0</v>
      </c>
      <c r="H179" s="136">
        <v>0</v>
      </c>
      <c r="I179" s="136">
        <v>0</v>
      </c>
      <c r="J179" s="136">
        <v>0</v>
      </c>
      <c r="K179" s="136">
        <v>0</v>
      </c>
      <c r="L179" s="136">
        <v>0</v>
      </c>
      <c r="M179" s="136">
        <v>0</v>
      </c>
      <c r="N179" s="136">
        <v>0</v>
      </c>
      <c r="O179" s="136">
        <v>0</v>
      </c>
      <c r="P179" s="136">
        <v>0.31141999999999997</v>
      </c>
      <c r="Q179" s="136">
        <v>3.88598</v>
      </c>
      <c r="R179" s="136">
        <v>9.8232698727239995</v>
      </c>
      <c r="S179" s="136">
        <v>10.479967560059</v>
      </c>
      <c r="T179" s="136">
        <v>10.33101509175</v>
      </c>
      <c r="U179" s="136">
        <v>11.108896808801999</v>
      </c>
      <c r="V179" s="136">
        <v>12.051283877643</v>
      </c>
      <c r="W179" s="136">
        <v>8.9452009532869994</v>
      </c>
      <c r="X179" s="136">
        <v>15.577769965472999</v>
      </c>
      <c r="Y179" s="136">
        <v>13.831787052806</v>
      </c>
      <c r="Z179" s="136">
        <v>10.655979985783</v>
      </c>
      <c r="AA179" s="136">
        <v>10.615359973597</v>
      </c>
      <c r="AB179" s="136">
        <v>6.2487099993230002</v>
      </c>
      <c r="AC179" s="136">
        <v>0</v>
      </c>
      <c r="AD179" s="136">
        <v>0</v>
      </c>
      <c r="AE179" s="136">
        <v>0</v>
      </c>
      <c r="AF179" s="136">
        <v>0</v>
      </c>
      <c r="AG179" s="136">
        <v>0</v>
      </c>
      <c r="AH179" s="136">
        <v>0</v>
      </c>
      <c r="AI179" s="136">
        <v>0</v>
      </c>
    </row>
    <row r="180" spans="2:35">
      <c r="B180" s="135" t="s">
        <v>427</v>
      </c>
      <c r="C180" s="135" t="s">
        <v>347</v>
      </c>
      <c r="D180" s="136">
        <v>0</v>
      </c>
      <c r="E180" s="136">
        <v>0</v>
      </c>
      <c r="F180" s="136">
        <v>0</v>
      </c>
      <c r="G180" s="136">
        <v>0</v>
      </c>
      <c r="H180" s="136">
        <v>0</v>
      </c>
      <c r="I180" s="136">
        <v>0</v>
      </c>
      <c r="J180" s="136">
        <v>0</v>
      </c>
      <c r="K180" s="136">
        <v>0</v>
      </c>
      <c r="L180" s="136">
        <v>0</v>
      </c>
      <c r="M180" s="136">
        <v>0</v>
      </c>
      <c r="N180" s="136">
        <v>0</v>
      </c>
      <c r="O180" s="136">
        <v>0</v>
      </c>
      <c r="P180" s="136">
        <v>207.39122167812801</v>
      </c>
      <c r="Q180" s="136">
        <v>311.95937477461598</v>
      </c>
      <c r="R180" s="136">
        <v>491.38446199646597</v>
      </c>
      <c r="S180" s="136">
        <v>630.95486261044596</v>
      </c>
      <c r="T180" s="136">
        <v>738.29982825546597</v>
      </c>
      <c r="U180" s="136">
        <v>816.64522933660203</v>
      </c>
      <c r="V180" s="136">
        <v>866.226584472382</v>
      </c>
      <c r="W180" s="136">
        <v>849.04675795052503</v>
      </c>
      <c r="X180" s="136">
        <v>891.44399831549504</v>
      </c>
      <c r="Y180" s="136">
        <v>823.63113767283096</v>
      </c>
      <c r="Z180" s="136">
        <v>848.09141157118495</v>
      </c>
      <c r="AA180" s="136">
        <v>930.84544709262298</v>
      </c>
      <c r="AB180" s="136">
        <v>847.71498611460402</v>
      </c>
      <c r="AC180" s="136">
        <v>837.18343645959703</v>
      </c>
      <c r="AD180" s="136">
        <v>853.11791385435697</v>
      </c>
      <c r="AE180" s="136">
        <v>891.91486395290895</v>
      </c>
      <c r="AF180" s="136">
        <v>868.82317506801098</v>
      </c>
      <c r="AG180" s="136">
        <v>884.44870795466204</v>
      </c>
      <c r="AH180" s="136">
        <v>772.47584408300202</v>
      </c>
      <c r="AI180" s="136">
        <v>795.91573340607101</v>
      </c>
    </row>
    <row r="181" spans="2:35">
      <c r="B181" s="135" t="s">
        <v>428</v>
      </c>
      <c r="C181" s="135" t="s">
        <v>347</v>
      </c>
      <c r="D181" s="136">
        <v>1044.68719986</v>
      </c>
      <c r="E181" s="136">
        <v>1041.5193423799999</v>
      </c>
      <c r="F181" s="136">
        <v>958.84319343000004</v>
      </c>
      <c r="G181" s="136">
        <v>1017.44973463</v>
      </c>
      <c r="H181" s="136">
        <v>1032.8975399799999</v>
      </c>
      <c r="I181" s="136">
        <v>816.76128460999996</v>
      </c>
      <c r="J181" s="136">
        <v>730.40359066999997</v>
      </c>
      <c r="K181" s="136">
        <v>845.80741996999996</v>
      </c>
      <c r="L181" s="136">
        <v>906.53391188000001</v>
      </c>
      <c r="M181" s="136">
        <v>898.44361042000003</v>
      </c>
      <c r="N181" s="136">
        <v>927.56296099999997</v>
      </c>
      <c r="O181" s="136">
        <v>961.26660900000002</v>
      </c>
      <c r="P181" s="136">
        <v>956.55474900000002</v>
      </c>
      <c r="Q181" s="136">
        <v>897.82386299999996</v>
      </c>
      <c r="R181" s="136">
        <v>957.70132999999998</v>
      </c>
      <c r="S181" s="136">
        <v>1174.9464939698501</v>
      </c>
      <c r="T181" s="136">
        <v>1275.6675029590001</v>
      </c>
      <c r="U181" s="136">
        <v>1180.06753509179</v>
      </c>
      <c r="V181" s="136">
        <v>1110.13239490763</v>
      </c>
      <c r="W181" s="136">
        <v>950.13265744755495</v>
      </c>
      <c r="X181" s="136">
        <v>985.27311929861196</v>
      </c>
      <c r="Y181" s="136">
        <v>895.12289234434797</v>
      </c>
      <c r="Z181" s="136">
        <v>667.95017959484801</v>
      </c>
      <c r="AA181" s="136">
        <v>737.37482628234102</v>
      </c>
      <c r="AB181" s="136">
        <v>710.55971823383504</v>
      </c>
      <c r="AC181" s="136">
        <v>774.87717693707805</v>
      </c>
      <c r="AD181" s="136">
        <v>649.80850695512902</v>
      </c>
      <c r="AE181" s="136">
        <v>702.22169571705501</v>
      </c>
      <c r="AF181" s="136">
        <v>706.11078160678301</v>
      </c>
      <c r="AG181" s="136">
        <v>666.92984468999998</v>
      </c>
      <c r="AH181" s="136">
        <v>532.156526289</v>
      </c>
      <c r="AI181" s="136">
        <v>654.49418047200004</v>
      </c>
    </row>
    <row r="182" spans="2:35">
      <c r="B182" s="135" t="s">
        <v>429</v>
      </c>
      <c r="C182" s="135" t="s">
        <v>347</v>
      </c>
      <c r="D182" s="136">
        <v>246.00194615800001</v>
      </c>
      <c r="E182" s="136">
        <v>246.79265245400001</v>
      </c>
      <c r="F182" s="136">
        <v>223.04656650999999</v>
      </c>
      <c r="G182" s="136">
        <v>237.26551205800001</v>
      </c>
      <c r="H182" s="136">
        <v>240.39622157599999</v>
      </c>
      <c r="I182" s="136">
        <v>183.08001426000001</v>
      </c>
      <c r="J182" s="136">
        <v>166.92121089599999</v>
      </c>
      <c r="K182" s="136">
        <v>188.12585992199999</v>
      </c>
      <c r="L182" s="136">
        <v>197.40715024799999</v>
      </c>
      <c r="M182" s="136">
        <v>187.85464038000001</v>
      </c>
      <c r="N182" s="136">
        <v>219.66300000000001</v>
      </c>
      <c r="O182" s="136">
        <v>114.508</v>
      </c>
      <c r="P182" s="136">
        <v>226.429</v>
      </c>
      <c r="Q182" s="136">
        <v>226.63399999999999</v>
      </c>
      <c r="R182" s="136">
        <v>347.137</v>
      </c>
      <c r="S182" s="136">
        <v>453.30900000000003</v>
      </c>
      <c r="T182" s="136">
        <v>532.67700000000002</v>
      </c>
      <c r="U182" s="136">
        <v>458.209</v>
      </c>
      <c r="V182" s="136">
        <v>437.517</v>
      </c>
      <c r="W182" s="136">
        <v>432.17700000000002</v>
      </c>
      <c r="X182" s="136">
        <v>461.81099999999998</v>
      </c>
      <c r="Y182" s="136">
        <v>372.30700000000002</v>
      </c>
      <c r="Z182" s="136">
        <v>232.18100000000001</v>
      </c>
      <c r="AA182" s="136">
        <v>295.25799999999902</v>
      </c>
      <c r="AB182" s="136">
        <v>355.70586138646598</v>
      </c>
      <c r="AC182" s="136">
        <v>336.19256139169897</v>
      </c>
      <c r="AD182" s="136">
        <v>304.05317220000001</v>
      </c>
      <c r="AE182" s="136">
        <v>334.21994719999998</v>
      </c>
      <c r="AF182" s="136">
        <v>344.16121659999999</v>
      </c>
      <c r="AG182" s="136">
        <v>346.17521449999998</v>
      </c>
      <c r="AH182" s="136">
        <v>400.33042030000001</v>
      </c>
      <c r="AI182" s="136">
        <v>620.47463210000001</v>
      </c>
    </row>
    <row r="183" spans="2:35">
      <c r="B183" s="135" t="s">
        <v>430</v>
      </c>
      <c r="C183" s="135" t="s">
        <v>8</v>
      </c>
      <c r="D183" s="136">
        <v>31.0448815670592</v>
      </c>
      <c r="E183" s="136">
        <v>31.889506080001301</v>
      </c>
      <c r="F183" s="136">
        <v>28.8303981519479</v>
      </c>
      <c r="G183" s="136">
        <v>29.549549437735699</v>
      </c>
      <c r="H183" s="136">
        <v>29.5285330031044</v>
      </c>
      <c r="I183" s="136">
        <v>20.680506995017701</v>
      </c>
      <c r="J183" s="136">
        <v>18.793299091049899</v>
      </c>
      <c r="K183" s="136">
        <v>13.2130640819141</v>
      </c>
      <c r="L183" s="136">
        <v>11.079793046061599</v>
      </c>
      <c r="M183" s="136">
        <v>18.1161336904234</v>
      </c>
      <c r="N183" s="136">
        <v>23.825253089590301</v>
      </c>
      <c r="O183" s="136">
        <v>23.744535300280699</v>
      </c>
      <c r="P183" s="136">
        <v>23.450456450336301</v>
      </c>
      <c r="Q183" s="136">
        <v>21.779883999999999</v>
      </c>
      <c r="R183" s="136">
        <v>23.814</v>
      </c>
      <c r="S183" s="136">
        <v>23.990400000000001</v>
      </c>
      <c r="T183" s="136">
        <v>22.968399999999999</v>
      </c>
      <c r="U183" s="136">
        <v>24.217199999999998</v>
      </c>
      <c r="V183" s="136">
        <v>23.3996</v>
      </c>
      <c r="W183" s="136">
        <v>17.78</v>
      </c>
      <c r="X183" s="136">
        <v>21.937999999999999</v>
      </c>
      <c r="Y183" s="136">
        <v>21.473199999999999</v>
      </c>
      <c r="Z183" s="136">
        <v>18.062799999999999</v>
      </c>
      <c r="AA183" s="136">
        <v>20.4848</v>
      </c>
      <c r="AB183" s="136">
        <v>23.576000000000001</v>
      </c>
      <c r="AC183" s="136">
        <v>24.1724</v>
      </c>
      <c r="AD183" s="136">
        <v>22.8458429304</v>
      </c>
      <c r="AE183" s="136">
        <v>24.297466099200001</v>
      </c>
      <c r="AF183" s="136">
        <v>22.61449932</v>
      </c>
      <c r="AG183" s="136">
        <v>22.233904924000001</v>
      </c>
      <c r="AH183" s="136">
        <v>13.4810993548</v>
      </c>
      <c r="AI183" s="136">
        <v>20.905158108799998</v>
      </c>
    </row>
    <row r="184" spans="2:35">
      <c r="B184" s="135" t="s">
        <v>430</v>
      </c>
      <c r="C184" s="135" t="s">
        <v>347</v>
      </c>
      <c r="D184" s="136">
        <v>537.62900000000002</v>
      </c>
      <c r="E184" s="136">
        <v>577.505</v>
      </c>
      <c r="F184" s="136">
        <v>534.10299999999995</v>
      </c>
      <c r="G184" s="136">
        <v>577.16800000000001</v>
      </c>
      <c r="H184" s="136">
        <v>574.08000000000004</v>
      </c>
      <c r="I184" s="136">
        <v>185.08600000000001</v>
      </c>
      <c r="J184" s="136">
        <v>161.488</v>
      </c>
      <c r="K184" s="136">
        <v>146.27000000000001</v>
      </c>
      <c r="L184" s="136">
        <v>155.261</v>
      </c>
      <c r="M184" s="136">
        <v>165.09800000000001</v>
      </c>
      <c r="N184" s="136">
        <v>262.73099999999999</v>
      </c>
      <c r="O184" s="136">
        <v>250.839</v>
      </c>
      <c r="P184" s="136">
        <v>251.435</v>
      </c>
      <c r="Q184" s="136">
        <v>278.25400000000002</v>
      </c>
      <c r="R184" s="136">
        <v>259.47500000000002</v>
      </c>
      <c r="S184" s="136">
        <v>333.84300000000002</v>
      </c>
      <c r="T184" s="136">
        <v>439.476</v>
      </c>
      <c r="U184" s="136">
        <v>344.339</v>
      </c>
      <c r="V184" s="136">
        <v>342.20800000000003</v>
      </c>
      <c r="W184" s="136">
        <v>336.322</v>
      </c>
      <c r="X184" s="136">
        <v>348.13299999999998</v>
      </c>
      <c r="Y184" s="136">
        <v>285.55500000000001</v>
      </c>
      <c r="Z184" s="136">
        <v>167.376</v>
      </c>
      <c r="AA184" s="136">
        <v>189.809</v>
      </c>
      <c r="AB184" s="136">
        <v>218.45099999999999</v>
      </c>
      <c r="AC184" s="136">
        <v>223.999</v>
      </c>
      <c r="AD184" s="136">
        <v>211.69728979999999</v>
      </c>
      <c r="AE184" s="136">
        <v>225.14738410000001</v>
      </c>
      <c r="AF184" s="136">
        <v>209.55252469999999</v>
      </c>
      <c r="AG184" s="136">
        <v>206.0258264</v>
      </c>
      <c r="AH184" s="136">
        <v>124.9197856</v>
      </c>
      <c r="AI184" s="136">
        <v>193.71327220000001</v>
      </c>
    </row>
    <row r="185" spans="2:35">
      <c r="B185" s="135" t="s">
        <v>431</v>
      </c>
      <c r="C185" s="135" t="s">
        <v>8</v>
      </c>
      <c r="D185" s="136">
        <v>7.8424493407051599E-2</v>
      </c>
      <c r="E185" s="136">
        <v>6.3238570694039098E-2</v>
      </c>
      <c r="F185" s="136">
        <v>6.2411835720280501E-2</v>
      </c>
      <c r="G185" s="136">
        <v>7.11697457475087E-2</v>
      </c>
      <c r="H185" s="136">
        <v>7.2870424230023295E-2</v>
      </c>
      <c r="I185" s="136">
        <v>1.3472479632213199E-2</v>
      </c>
      <c r="J185" s="136">
        <v>3.2370828165342397E-2</v>
      </c>
      <c r="K185" s="136">
        <v>5.0615935999999903E-2</v>
      </c>
      <c r="L185" s="136">
        <v>6.0625851160000001E-2</v>
      </c>
      <c r="M185" s="136">
        <v>4.2045079885499798E-2</v>
      </c>
      <c r="N185" s="136">
        <v>3.0857988389326501E-2</v>
      </c>
      <c r="O185" s="136">
        <v>4.5525114879999898E-2</v>
      </c>
      <c r="P185" s="136">
        <v>4.0242720159297002E-2</v>
      </c>
      <c r="Q185" s="136">
        <v>3.0288257089994799E-2</v>
      </c>
      <c r="R185" s="136">
        <v>1.7605510979091198E-2</v>
      </c>
      <c r="S185" s="136">
        <v>3.1973438504773702E-2</v>
      </c>
      <c r="T185" s="136">
        <v>2.7273019997725401E-2</v>
      </c>
      <c r="U185" s="136">
        <v>2.8027467009585E-2</v>
      </c>
      <c r="V185" s="136">
        <v>3.1120991080588599E-2</v>
      </c>
      <c r="W185" s="136">
        <v>1.1962128037690201E-2</v>
      </c>
      <c r="X185" s="136">
        <v>4.6695714124534701E-2</v>
      </c>
      <c r="Y185" s="136">
        <v>2.9294866159999999E-2</v>
      </c>
      <c r="Z185" s="136">
        <v>6.0502426599999902E-2</v>
      </c>
      <c r="AA185" s="136">
        <v>5.9266788559999999E-2</v>
      </c>
      <c r="AB185" s="136">
        <v>0.114984517199999</v>
      </c>
      <c r="AC185" s="136">
        <v>0.19174385999999999</v>
      </c>
      <c r="AD185" s="136">
        <v>0.15522542</v>
      </c>
      <c r="AE185" s="136">
        <v>3.9320792941760503E-2</v>
      </c>
      <c r="AF185" s="136">
        <v>6.0585675919999998E-2</v>
      </c>
      <c r="AG185" s="136">
        <v>3.3839025810389098E-2</v>
      </c>
      <c r="AH185" s="136">
        <v>7.0285793394047405E-2</v>
      </c>
      <c r="AI185" s="136">
        <v>7.48428234399999E-2</v>
      </c>
    </row>
    <row r="186" spans="2:35">
      <c r="B186" s="135" t="s">
        <v>431</v>
      </c>
      <c r="C186" s="135" t="s">
        <v>347</v>
      </c>
      <c r="D186" s="136">
        <v>672.41300000000001</v>
      </c>
      <c r="E186" s="136">
        <v>537.79</v>
      </c>
      <c r="F186" s="136">
        <v>522.61699999999905</v>
      </c>
      <c r="G186" s="136">
        <v>611.18899999999996</v>
      </c>
      <c r="H186" s="136">
        <v>630.46799999999996</v>
      </c>
      <c r="I186" s="136">
        <v>95.135999999999996</v>
      </c>
      <c r="J186" s="136">
        <v>239.75399999999999</v>
      </c>
      <c r="K186" s="136">
        <v>328.17899999999997</v>
      </c>
      <c r="L186" s="136">
        <v>353.584</v>
      </c>
      <c r="M186" s="136">
        <v>261.75900000000001</v>
      </c>
      <c r="N186" s="136">
        <v>174.41900000000001</v>
      </c>
      <c r="O186" s="136">
        <v>272.75400000000002</v>
      </c>
      <c r="P186" s="136">
        <v>265.85500000000002</v>
      </c>
      <c r="Q186" s="136">
        <v>172.45</v>
      </c>
      <c r="R186" s="136">
        <v>72.328999999999994</v>
      </c>
      <c r="S186" s="136">
        <v>122.602</v>
      </c>
      <c r="T186" s="136">
        <v>104.53</v>
      </c>
      <c r="U186" s="136">
        <v>117.703</v>
      </c>
      <c r="V186" s="136">
        <v>118.177322</v>
      </c>
      <c r="W186" s="136">
        <v>75.056886000000006</v>
      </c>
      <c r="X186" s="136">
        <v>322.479556</v>
      </c>
      <c r="Y186" s="136">
        <v>85.278225000000006</v>
      </c>
      <c r="Z186" s="136">
        <v>353.52650399999999</v>
      </c>
      <c r="AA186" s="136">
        <v>329.34124200000002</v>
      </c>
      <c r="AB186" s="136">
        <v>709.77955999999995</v>
      </c>
      <c r="AC186" s="136">
        <v>1539.292678</v>
      </c>
      <c r="AD186" s="136">
        <v>1250.56783582</v>
      </c>
      <c r="AE186" s="136">
        <v>164.286005152532</v>
      </c>
      <c r="AF186" s="136">
        <v>361.61766689953799</v>
      </c>
      <c r="AG186" s="136">
        <v>205.705196108005</v>
      </c>
      <c r="AH186" s="136">
        <v>288.16416156675001</v>
      </c>
      <c r="AI186" s="136">
        <v>395.88189424226198</v>
      </c>
    </row>
    <row r="187" spans="2:35">
      <c r="B187" s="135" t="s">
        <v>431</v>
      </c>
      <c r="C187" s="135" t="s">
        <v>348</v>
      </c>
      <c r="D187" s="136">
        <v>7.4223181139999997E-2</v>
      </c>
      <c r="E187" s="136">
        <v>5.985079007E-2</v>
      </c>
      <c r="F187" s="136">
        <v>5.9068344530648E-2</v>
      </c>
      <c r="G187" s="136">
        <v>6.7357080694999905E-2</v>
      </c>
      <c r="H187" s="136">
        <v>6.8966651625883002E-2</v>
      </c>
      <c r="I187" s="136">
        <v>1.2750739735000001E-2</v>
      </c>
      <c r="J187" s="136">
        <v>3.06366766444276E-2</v>
      </c>
      <c r="K187" s="136">
        <v>4.7904368000000003E-2</v>
      </c>
      <c r="L187" s="136">
        <v>5.7378037705000003E-2</v>
      </c>
      <c r="M187" s="136">
        <v>3.9792664999999998E-2</v>
      </c>
      <c r="N187" s="136">
        <v>2.9204881764999899E-2</v>
      </c>
      <c r="O187" s="136">
        <v>4.3086269439999901E-2</v>
      </c>
      <c r="P187" s="136">
        <v>3.808686E-2</v>
      </c>
      <c r="Q187" s="136">
        <v>2.8665671954999999E-2</v>
      </c>
      <c r="R187" s="136">
        <v>1.6662358624999901E-2</v>
      </c>
      <c r="S187" s="136">
        <v>3.026057578E-2</v>
      </c>
      <c r="T187" s="136">
        <v>2.5811965395000001E-2</v>
      </c>
      <c r="U187" s="136">
        <v>2.6525995439999998E-2</v>
      </c>
      <c r="V187" s="136">
        <v>2.9453583097632598E-2</v>
      </c>
      <c r="W187" s="136">
        <v>1.1321246525E-2</v>
      </c>
      <c r="X187" s="136">
        <v>4.4194263854999902E-2</v>
      </c>
      <c r="Y187" s="136">
        <v>2.7725498330000001E-2</v>
      </c>
      <c r="Z187" s="136">
        <v>5.7261331174999999E-2</v>
      </c>
      <c r="AA187" s="136">
        <v>5.6091914530000002E-2</v>
      </c>
      <c r="AB187" s="136">
        <v>0.10882452634999901</v>
      </c>
      <c r="AC187" s="136">
        <v>0.1814717615</v>
      </c>
      <c r="AD187" s="136">
        <v>0.14690979899999901</v>
      </c>
      <c r="AE187" s="136">
        <v>3.7214321794999998E-2</v>
      </c>
      <c r="AF187" s="136">
        <v>5.7340067709999998E-2</v>
      </c>
      <c r="AG187" s="136">
        <v>3.2026141195000003E-2</v>
      </c>
      <c r="AH187" s="136">
        <v>6.6520430115000001E-2</v>
      </c>
      <c r="AI187" s="136">
        <v>7.0833465969999898E-2</v>
      </c>
    </row>
    <row r="188" spans="2:35">
      <c r="B188" s="135" t="s">
        <v>432</v>
      </c>
      <c r="C188" s="135" t="s">
        <v>8</v>
      </c>
      <c r="D188" s="136">
        <v>1.3682395999999999</v>
      </c>
      <c r="E188" s="136">
        <v>1.5945748</v>
      </c>
      <c r="F188" s="136">
        <v>0.73389680018199999</v>
      </c>
      <c r="G188" s="136">
        <v>1.1517323999272</v>
      </c>
      <c r="H188" s="136">
        <v>1.2991887998908001</v>
      </c>
      <c r="I188" s="136">
        <v>1.3879684000364001</v>
      </c>
      <c r="J188" s="136">
        <v>1.4111552000000001</v>
      </c>
      <c r="K188" s="136">
        <v>1.5433600000000001</v>
      </c>
      <c r="L188" s="136">
        <v>1.5822715999999999</v>
      </c>
      <c r="M188" s="136">
        <v>1.603966</v>
      </c>
      <c r="N188" s="136">
        <v>1.8185804000000001</v>
      </c>
      <c r="O188" s="136">
        <v>1.95468</v>
      </c>
      <c r="P188" s="136">
        <v>2.1382452000000001</v>
      </c>
      <c r="Q188" s="136">
        <v>2.4200539999999999</v>
      </c>
      <c r="R188" s="136">
        <v>2.4511759999999998</v>
      </c>
      <c r="S188" s="136">
        <v>2.3356423999999998</v>
      </c>
      <c r="T188" s="136">
        <v>2.2694671999999998</v>
      </c>
      <c r="U188" s="136">
        <v>2.4228204</v>
      </c>
      <c r="V188" s="136">
        <v>2.515422</v>
      </c>
      <c r="W188" s="136">
        <v>1.1652004001456</v>
      </c>
      <c r="X188" s="136">
        <v>2.4677015999999998</v>
      </c>
      <c r="Y188" s="136">
        <v>2.5072320000000001</v>
      </c>
      <c r="Z188" s="136">
        <v>2.3987235999999998</v>
      </c>
      <c r="AA188" s="136">
        <v>2.5723516000000002</v>
      </c>
      <c r="AB188" s="136">
        <v>2.9591379999999998</v>
      </c>
      <c r="AC188" s="136">
        <v>2.7860559999999999</v>
      </c>
      <c r="AD188" s="136">
        <v>2.6103168000000001</v>
      </c>
      <c r="AE188" s="136">
        <v>2.7538056000000002</v>
      </c>
      <c r="AF188" s="136">
        <v>3.2160220819999998</v>
      </c>
      <c r="AG188" s="136">
        <v>2.4641708000000002</v>
      </c>
      <c r="AH188" s="136">
        <v>1.348275656</v>
      </c>
      <c r="AI188" s="136">
        <v>2.2158558240000001</v>
      </c>
    </row>
    <row r="189" spans="2:35">
      <c r="B189" s="135" t="s">
        <v>432</v>
      </c>
      <c r="C189" s="135" t="s">
        <v>347</v>
      </c>
      <c r="D189" s="136">
        <v>285.35266242207501</v>
      </c>
      <c r="E189" s="136">
        <v>250.21672230850999</v>
      </c>
      <c r="F189" s="136">
        <v>157.86762855368701</v>
      </c>
      <c r="G189" s="136">
        <v>243.38958336214799</v>
      </c>
      <c r="H189" s="136">
        <v>303.59151171987997</v>
      </c>
      <c r="I189" s="136">
        <v>354.57052186734199</v>
      </c>
      <c r="J189" s="136">
        <v>374.18803725824</v>
      </c>
      <c r="K189" s="136">
        <v>424.96684664091902</v>
      </c>
      <c r="L189" s="136">
        <v>472.72470229579699</v>
      </c>
      <c r="M189" s="136">
        <v>444.74830977432299</v>
      </c>
      <c r="N189" s="136">
        <v>500.14076235757102</v>
      </c>
      <c r="O189" s="136">
        <v>514.08251629864196</v>
      </c>
      <c r="P189" s="136">
        <v>537.36106374404699</v>
      </c>
      <c r="Q189" s="136">
        <v>566.90073332156203</v>
      </c>
      <c r="R189" s="136">
        <v>592.03526375649301</v>
      </c>
      <c r="S189" s="136">
        <v>635.54014354476203</v>
      </c>
      <c r="T189" s="136">
        <v>624.75057236096598</v>
      </c>
      <c r="U189" s="136">
        <v>655.51285884047797</v>
      </c>
      <c r="V189" s="136">
        <v>681.278451439935</v>
      </c>
      <c r="W189" s="136">
        <v>269.99364695265598</v>
      </c>
      <c r="X189" s="136">
        <v>620.62028008253196</v>
      </c>
      <c r="Y189" s="136">
        <v>655.87132560056102</v>
      </c>
      <c r="Z189" s="136">
        <v>640.75854342690104</v>
      </c>
      <c r="AA189" s="136">
        <v>606.12586692224602</v>
      </c>
      <c r="AB189" s="136">
        <v>637.50497505745</v>
      </c>
      <c r="AC189" s="136">
        <v>595.339359775905</v>
      </c>
      <c r="AD189" s="136">
        <v>571.95220761395899</v>
      </c>
      <c r="AE189" s="136">
        <v>646.45081124120497</v>
      </c>
      <c r="AF189" s="136">
        <v>669.75349599844503</v>
      </c>
      <c r="AG189" s="136">
        <v>496.53594752520502</v>
      </c>
      <c r="AH189" s="136">
        <v>310.29680912623598</v>
      </c>
      <c r="AI189" s="136">
        <v>391.333394167108</v>
      </c>
    </row>
    <row r="190" spans="2:35">
      <c r="B190" s="135" t="s">
        <v>433</v>
      </c>
      <c r="C190" s="135" t="s">
        <v>347</v>
      </c>
      <c r="D190" s="136">
        <v>610.29300000000001</v>
      </c>
      <c r="E190" s="136">
        <v>607.95799999999997</v>
      </c>
      <c r="F190" s="136">
        <v>611.38300000000004</v>
      </c>
      <c r="G190" s="136">
        <v>602.95100000000002</v>
      </c>
      <c r="H190" s="136">
        <v>569.78</v>
      </c>
      <c r="I190" s="136">
        <v>609.74300000000005</v>
      </c>
      <c r="J190" s="136">
        <v>608.47500000000002</v>
      </c>
      <c r="K190" s="136">
        <v>611.95699999999999</v>
      </c>
      <c r="L190" s="136">
        <v>605.048</v>
      </c>
      <c r="M190" s="136">
        <v>610.30600000000004</v>
      </c>
      <c r="N190" s="136">
        <v>615.43899999999996</v>
      </c>
      <c r="O190" s="136">
        <v>625.71699999999998</v>
      </c>
      <c r="P190" s="136">
        <v>637.76</v>
      </c>
      <c r="Q190" s="136">
        <v>640.52700000000004</v>
      </c>
      <c r="R190" s="136">
        <v>648.505</v>
      </c>
      <c r="S190" s="136">
        <v>661.65300000000002</v>
      </c>
      <c r="T190" s="136">
        <v>681.65499999999997</v>
      </c>
      <c r="U190" s="136">
        <v>672.13699999999994</v>
      </c>
      <c r="V190" s="136">
        <v>686.08600000000001</v>
      </c>
      <c r="W190" s="136">
        <v>595.78499999999997</v>
      </c>
      <c r="X190" s="136">
        <v>617.822</v>
      </c>
      <c r="Y190" s="136">
        <v>684.12900000000002</v>
      </c>
      <c r="Z190" s="136">
        <v>581.79999999999995</v>
      </c>
      <c r="AA190" s="136">
        <v>573.27099999999996</v>
      </c>
      <c r="AB190" s="136">
        <v>581.14379236185698</v>
      </c>
      <c r="AC190" s="136">
        <v>596.87301546924095</v>
      </c>
      <c r="AD190" s="136">
        <v>608.03390019999995</v>
      </c>
      <c r="AE190" s="136">
        <v>610.36346319999996</v>
      </c>
      <c r="AF190" s="136">
        <v>614.14182819999996</v>
      </c>
      <c r="AG190" s="136">
        <v>392.6391059</v>
      </c>
      <c r="AH190" s="136">
        <v>354.18882359999998</v>
      </c>
      <c r="AI190" s="136">
        <v>334.06681750000001</v>
      </c>
    </row>
    <row r="191" spans="2:35">
      <c r="B191" s="135" t="s">
        <v>434</v>
      </c>
      <c r="C191" s="135" t="s">
        <v>435</v>
      </c>
      <c r="D191" s="136">
        <v>117.90766416323299</v>
      </c>
      <c r="E191" s="136">
        <v>111.265920118016</v>
      </c>
      <c r="F191" s="136">
        <v>107.087035667016</v>
      </c>
      <c r="G191" s="136">
        <v>113.665624869799</v>
      </c>
      <c r="H191" s="136">
        <v>112.932920772149</v>
      </c>
      <c r="I191" s="136">
        <v>114.761280466833</v>
      </c>
      <c r="J191" s="136">
        <v>109.429047336916</v>
      </c>
      <c r="K191" s="136">
        <v>111.499188921883</v>
      </c>
      <c r="L191" s="136">
        <v>103.906038358999</v>
      </c>
      <c r="M191" s="136">
        <v>92.939213788533195</v>
      </c>
      <c r="N191" s="136">
        <v>51.6507460397834</v>
      </c>
      <c r="O191" s="136">
        <v>24.6500903620333</v>
      </c>
      <c r="P191" s="136">
        <v>28.175523332199901</v>
      </c>
      <c r="Q191" s="136">
        <v>26.944050461661998</v>
      </c>
      <c r="R191" s="136">
        <v>25.6912869548025</v>
      </c>
      <c r="S191" s="136">
        <v>18.955730037417698</v>
      </c>
      <c r="T191" s="136">
        <v>18.018571102849201</v>
      </c>
      <c r="U191" s="136">
        <v>15.8167303331835</v>
      </c>
      <c r="V191" s="136">
        <v>14.953121143824299</v>
      </c>
      <c r="W191" s="136">
        <v>10.992890177013599</v>
      </c>
      <c r="X191" s="136">
        <v>9.1762794032939201</v>
      </c>
      <c r="Y191" s="136">
        <v>8.6489045543511693</v>
      </c>
      <c r="Z191" s="136">
        <v>5.6416349131543999</v>
      </c>
      <c r="AA191" s="136">
        <v>6.9478494492327298</v>
      </c>
      <c r="AB191" s="136">
        <v>6.8327759253866702</v>
      </c>
      <c r="AC191" s="136">
        <v>9.6773965101883395</v>
      </c>
      <c r="AD191" s="136">
        <v>8.1076784723999999</v>
      </c>
      <c r="AE191" s="136">
        <v>11.50836349551</v>
      </c>
      <c r="AF191" s="136">
        <v>11.376822520379999</v>
      </c>
      <c r="AG191" s="136">
        <v>5.3918586796200003</v>
      </c>
      <c r="AH191" s="136">
        <v>3.7273956953999998</v>
      </c>
      <c r="AI191" s="136">
        <v>4.77701857962</v>
      </c>
    </row>
    <row r="192" spans="2:35">
      <c r="B192" s="135" t="s">
        <v>434</v>
      </c>
      <c r="C192" s="135" t="s">
        <v>436</v>
      </c>
      <c r="D192" s="136">
        <v>928.36478086950001</v>
      </c>
      <c r="E192" s="136">
        <v>865.61454353678596</v>
      </c>
      <c r="F192" s="136">
        <v>815.17903532742798</v>
      </c>
      <c r="G192" s="136">
        <v>844.17886573242799</v>
      </c>
      <c r="H192" s="136">
        <v>820.29776015014204</v>
      </c>
      <c r="I192" s="136">
        <v>833.46738135514204</v>
      </c>
      <c r="J192" s="136">
        <v>790.362396329999</v>
      </c>
      <c r="K192" s="136">
        <v>809.41587741857097</v>
      </c>
      <c r="L192" s="136">
        <v>742.98598850635699</v>
      </c>
      <c r="M192" s="136">
        <v>675.89747970642804</v>
      </c>
      <c r="N192" s="136">
        <v>392.679620953285</v>
      </c>
      <c r="O192" s="136">
        <v>220.29475173364301</v>
      </c>
      <c r="P192" s="136">
        <v>223.48039346378499</v>
      </c>
      <c r="Q192" s="136">
        <v>213.74474880576</v>
      </c>
      <c r="R192" s="136">
        <v>207.03914314306499</v>
      </c>
      <c r="S192" s="136">
        <v>169.76885583813899</v>
      </c>
      <c r="T192" s="136">
        <v>157.82277141473699</v>
      </c>
      <c r="U192" s="136">
        <v>150.55044215665501</v>
      </c>
      <c r="V192" s="136">
        <v>145.64733454959099</v>
      </c>
      <c r="W192" s="136">
        <v>96.392620423643905</v>
      </c>
      <c r="X192" s="136">
        <v>84.628375617930999</v>
      </c>
      <c r="Y192" s="136">
        <v>71.589305365964805</v>
      </c>
      <c r="Z192" s="136">
        <v>42.671962885088902</v>
      </c>
      <c r="AA192" s="136">
        <v>52.909962501832403</v>
      </c>
      <c r="AB192" s="136">
        <v>48.898163215782802</v>
      </c>
      <c r="AC192" s="136">
        <v>67.702108297143795</v>
      </c>
      <c r="AD192" s="136">
        <v>68.332251001247997</v>
      </c>
      <c r="AE192" s="136">
        <v>96.107515734125997</v>
      </c>
      <c r="AF192" s="136">
        <v>99.829302787304997</v>
      </c>
      <c r="AG192" s="136">
        <v>31.318569445215001</v>
      </c>
      <c r="AH192" s="136">
        <v>18.399697313088001</v>
      </c>
      <c r="AI192" s="136">
        <v>23.580994106357998</v>
      </c>
    </row>
    <row r="193" spans="2:35">
      <c r="B193" s="135" t="s">
        <v>437</v>
      </c>
      <c r="C193" s="135" t="s">
        <v>347</v>
      </c>
      <c r="D193" s="136">
        <v>47.186</v>
      </c>
      <c r="E193" s="136">
        <v>43.637</v>
      </c>
      <c r="F193" s="136">
        <v>11</v>
      </c>
      <c r="G193" s="136">
        <v>13.6</v>
      </c>
      <c r="H193" s="136">
        <v>13.8</v>
      </c>
      <c r="I193" s="136">
        <v>15</v>
      </c>
      <c r="J193" s="136">
        <v>17.2</v>
      </c>
      <c r="K193" s="136">
        <v>18.04</v>
      </c>
      <c r="L193" s="136">
        <v>18.84</v>
      </c>
      <c r="M193" s="136">
        <v>19.5</v>
      </c>
      <c r="N193" s="136">
        <v>23.946000000000002</v>
      </c>
      <c r="O193" s="136">
        <v>24.3200000008</v>
      </c>
      <c r="P193" s="136">
        <v>23.110399997999998</v>
      </c>
      <c r="Q193" s="136">
        <v>20.550000002200001</v>
      </c>
      <c r="R193" s="136">
        <v>21</v>
      </c>
      <c r="S193" s="136">
        <v>23.2578000008</v>
      </c>
      <c r="T193" s="136">
        <v>25.890000001400001</v>
      </c>
      <c r="U193" s="136">
        <v>25.599999998800001</v>
      </c>
      <c r="V193" s="136">
        <v>29.0000000012</v>
      </c>
      <c r="W193" s="136">
        <v>27.599999999200001</v>
      </c>
      <c r="X193" s="136">
        <v>32.599999998800001</v>
      </c>
      <c r="Y193" s="136">
        <v>34.193999999200003</v>
      </c>
      <c r="Z193" s="136">
        <v>32.445239999199998</v>
      </c>
      <c r="AA193" s="136">
        <v>34.692599999599999</v>
      </c>
      <c r="AB193" s="136">
        <v>34.692599999599999</v>
      </c>
      <c r="AC193" s="136">
        <v>35.211457799999998</v>
      </c>
      <c r="AD193" s="136">
        <v>33.755000000000003</v>
      </c>
      <c r="AE193" s="136">
        <v>37.684399999999997</v>
      </c>
      <c r="AF193" s="136">
        <v>37.436999999999998</v>
      </c>
      <c r="AG193" s="136">
        <v>37.802999999999997</v>
      </c>
      <c r="AH193" s="136">
        <v>34.397759800000003</v>
      </c>
      <c r="AI193" s="136">
        <v>40.425806000000001</v>
      </c>
    </row>
    <row r="194" spans="2:35">
      <c r="B194" s="135" t="s">
        <v>438</v>
      </c>
      <c r="C194" s="135" t="s">
        <v>347</v>
      </c>
      <c r="D194" s="136">
        <v>33.158448488799998</v>
      </c>
      <c r="E194" s="136">
        <v>36.417028991199999</v>
      </c>
      <c r="F194" s="136">
        <v>42.0224628088</v>
      </c>
      <c r="G194" s="136">
        <v>47.781258143999999</v>
      </c>
      <c r="H194" s="136">
        <v>42.301046116000002</v>
      </c>
      <c r="I194" s="136">
        <v>40.2384040536</v>
      </c>
      <c r="J194" s="136">
        <v>40.583115721600002</v>
      </c>
      <c r="K194" s="136">
        <v>43.805114577600001</v>
      </c>
      <c r="L194" s="136">
        <v>46.595168608800002</v>
      </c>
      <c r="M194" s="136">
        <v>41.106514662400002</v>
      </c>
      <c r="N194" s="136">
        <v>56.370910115999997</v>
      </c>
      <c r="O194" s="136">
        <v>52.9181654904</v>
      </c>
      <c r="P194" s="136">
        <v>57.515677441000001</v>
      </c>
      <c r="Q194" s="136">
        <v>51.764228742</v>
      </c>
      <c r="R194" s="136">
        <v>56.662553752999997</v>
      </c>
      <c r="S194" s="136">
        <v>54.397143677999999</v>
      </c>
      <c r="T194" s="136">
        <v>55.956325003000003</v>
      </c>
      <c r="U194" s="136">
        <v>82.168500189</v>
      </c>
      <c r="V194" s="136">
        <v>77.050687252000003</v>
      </c>
      <c r="W194" s="136">
        <v>83.301714093000001</v>
      </c>
      <c r="X194" s="136">
        <v>78.602135923999995</v>
      </c>
      <c r="Y194" s="136">
        <v>95.639121341999996</v>
      </c>
      <c r="Z194" s="136">
        <v>90.793095238999996</v>
      </c>
      <c r="AA194" s="136">
        <v>79.028999999999996</v>
      </c>
      <c r="AB194" s="136">
        <v>72.453000000000003</v>
      </c>
      <c r="AC194" s="136">
        <v>69.531000000000006</v>
      </c>
      <c r="AD194" s="136">
        <v>74.289000000000001</v>
      </c>
      <c r="AE194" s="136">
        <v>76.049000000000007</v>
      </c>
      <c r="AF194" s="136">
        <v>76.378</v>
      </c>
      <c r="AG194" s="136">
        <v>78.199712169999998</v>
      </c>
      <c r="AH194" s="136">
        <v>78.510183749999996</v>
      </c>
      <c r="AI194" s="136">
        <v>69.497124990000003</v>
      </c>
    </row>
    <row r="195" spans="2:35">
      <c r="B195" s="135" t="s">
        <v>439</v>
      </c>
      <c r="C195" s="135" t="s">
        <v>347</v>
      </c>
      <c r="D195" s="136">
        <v>59.957339220000001</v>
      </c>
      <c r="E195" s="136">
        <v>43.466585141000003</v>
      </c>
      <c r="F195" s="136">
        <v>30.371424983000001</v>
      </c>
      <c r="G195" s="136">
        <v>54.786888740000002</v>
      </c>
      <c r="H195" s="136">
        <v>67.663299069999994</v>
      </c>
      <c r="I195" s="136">
        <v>93.565267340000005</v>
      </c>
      <c r="J195" s="136">
        <v>101.947363022</v>
      </c>
      <c r="K195" s="136">
        <v>98.686001950000005</v>
      </c>
      <c r="L195" s="136">
        <v>103.652617363</v>
      </c>
      <c r="M195" s="136">
        <v>156.04817275600001</v>
      </c>
      <c r="N195" s="136">
        <v>144.63340900399999</v>
      </c>
      <c r="O195" s="136">
        <v>144.74278391799999</v>
      </c>
      <c r="P195" s="136">
        <v>144.43454552399999</v>
      </c>
      <c r="Q195" s="136">
        <v>145.18525516099999</v>
      </c>
      <c r="R195" s="136">
        <v>161.48413485</v>
      </c>
      <c r="S195" s="136">
        <v>176.39469127000001</v>
      </c>
      <c r="T195" s="136">
        <v>164.33556859999999</v>
      </c>
      <c r="U195" s="136">
        <v>173.68696995299999</v>
      </c>
      <c r="V195" s="136">
        <v>181.97063307100001</v>
      </c>
      <c r="W195" s="136">
        <v>61.704851691999998</v>
      </c>
      <c r="X195" s="136">
        <v>156.03268950399999</v>
      </c>
      <c r="Y195" s="136">
        <v>180.93249532799999</v>
      </c>
      <c r="Z195" s="136">
        <v>152.217630576</v>
      </c>
      <c r="AA195" s="136">
        <v>157.34580291903799</v>
      </c>
      <c r="AB195" s="136">
        <v>161.77925252074701</v>
      </c>
      <c r="AC195" s="136">
        <v>149.39932800095499</v>
      </c>
      <c r="AD195" s="136">
        <v>137.917782972228</v>
      </c>
      <c r="AE195" s="136">
        <v>106.116606107992</v>
      </c>
      <c r="AF195" s="136">
        <v>113.519397738983</v>
      </c>
      <c r="AG195" s="136">
        <v>89.548394961158294</v>
      </c>
      <c r="AH195" s="136">
        <v>93.426925336737199</v>
      </c>
      <c r="AI195" s="136">
        <v>128.87867064907201</v>
      </c>
    </row>
    <row r="196" spans="2:35">
      <c r="B196" s="135" t="s">
        <v>440</v>
      </c>
      <c r="C196" s="135" t="s">
        <v>347</v>
      </c>
      <c r="D196" s="136">
        <v>160.406462</v>
      </c>
      <c r="E196" s="136">
        <v>154.47365300000001</v>
      </c>
      <c r="F196" s="136">
        <v>156.09979100000001</v>
      </c>
      <c r="G196" s="136">
        <v>120.499889</v>
      </c>
      <c r="H196" s="136">
        <v>165.29646099999999</v>
      </c>
      <c r="I196" s="136">
        <v>167.09092999999999</v>
      </c>
      <c r="J196" s="136">
        <v>144.24846600000001</v>
      </c>
      <c r="K196" s="136">
        <v>178.05965900000001</v>
      </c>
      <c r="L196" s="136">
        <v>201.57412400000001</v>
      </c>
      <c r="M196" s="136">
        <v>227.75042300000001</v>
      </c>
      <c r="N196" s="136">
        <v>231.04343600000001</v>
      </c>
      <c r="O196" s="136">
        <v>250.80872600000001</v>
      </c>
      <c r="P196" s="136">
        <v>262.82632799999999</v>
      </c>
      <c r="Q196" s="136">
        <v>267.443287</v>
      </c>
      <c r="R196" s="136">
        <v>283.86683299999999</v>
      </c>
      <c r="S196" s="136">
        <v>292.323283</v>
      </c>
      <c r="T196" s="136">
        <v>299.16552300000001</v>
      </c>
      <c r="U196" s="136">
        <v>314.16470399999997</v>
      </c>
      <c r="V196" s="136">
        <v>353.756418</v>
      </c>
      <c r="W196" s="136">
        <v>310.31878599999999</v>
      </c>
      <c r="X196" s="136">
        <v>316.25922800000001</v>
      </c>
      <c r="Y196" s="136">
        <v>292.73163899999997</v>
      </c>
      <c r="Z196" s="136">
        <v>300.630291</v>
      </c>
      <c r="AA196" s="136">
        <v>280.59968800000001</v>
      </c>
      <c r="AB196" s="136">
        <v>286.09028999999998</v>
      </c>
      <c r="AC196" s="136">
        <v>293.91613699999999</v>
      </c>
      <c r="AD196" s="136">
        <v>306.42048399999999</v>
      </c>
      <c r="AE196" s="136">
        <v>317.85305399999999</v>
      </c>
      <c r="AF196" s="136">
        <v>321.03467799999999</v>
      </c>
      <c r="AG196" s="136">
        <v>326.52575400000001</v>
      </c>
      <c r="AH196" s="136">
        <v>276.258534</v>
      </c>
      <c r="AI196" s="136">
        <v>310.35825499999999</v>
      </c>
    </row>
    <row r="197" spans="2:35">
      <c r="B197" s="135" t="s">
        <v>441</v>
      </c>
      <c r="C197" s="135" t="s">
        <v>347</v>
      </c>
      <c r="D197" s="136">
        <v>32.428001999999999</v>
      </c>
      <c r="E197" s="136">
        <v>31.838405999999999</v>
      </c>
      <c r="F197" s="136">
        <v>24.763202</v>
      </c>
      <c r="G197" s="136">
        <v>27.711198</v>
      </c>
      <c r="H197" s="136">
        <v>30.659199999999998</v>
      </c>
      <c r="I197" s="136">
        <v>31.248801</v>
      </c>
      <c r="J197" s="136">
        <v>110.2552</v>
      </c>
      <c r="K197" s="136">
        <v>91.977598</v>
      </c>
      <c r="L197" s="136">
        <v>114.971997</v>
      </c>
      <c r="M197" s="136">
        <v>206.35999799999999</v>
      </c>
      <c r="N197" s="136">
        <v>224.63760099999999</v>
      </c>
      <c r="O197" s="136">
        <v>187.49280099999999</v>
      </c>
      <c r="P197" s="136">
        <v>79.595996999999997</v>
      </c>
      <c r="Q197" s="136">
        <v>41.861601</v>
      </c>
      <c r="R197" s="136">
        <v>34.786403</v>
      </c>
      <c r="S197" s="136">
        <v>94.335998000000004</v>
      </c>
      <c r="T197" s="136">
        <v>61.318399999999997</v>
      </c>
      <c r="U197" s="136">
        <v>24.763200999999999</v>
      </c>
      <c r="V197" s="136">
        <v>18.867197000000001</v>
      </c>
      <c r="W197" s="136">
        <v>20.046399999999998</v>
      </c>
      <c r="X197" s="136">
        <v>20.635999999999999</v>
      </c>
      <c r="Y197" s="136">
        <v>25.352799999999998</v>
      </c>
      <c r="Z197" s="136">
        <v>17.098400999999999</v>
      </c>
      <c r="AA197" s="136">
        <v>42.451200999999998</v>
      </c>
      <c r="AB197" s="136">
        <v>44.809603000000003</v>
      </c>
      <c r="AC197" s="136">
        <v>24.763195</v>
      </c>
      <c r="AD197" s="136">
        <v>25.942399999999999</v>
      </c>
      <c r="AE197" s="136">
        <v>25.942401</v>
      </c>
      <c r="AF197" s="136">
        <v>27.121597999999999</v>
      </c>
      <c r="AG197" s="136">
        <v>25.942402000000001</v>
      </c>
      <c r="AH197" s="136">
        <v>24.763203000000001</v>
      </c>
      <c r="AI197" s="136">
        <v>26.303822</v>
      </c>
    </row>
    <row r="198" spans="2:35">
      <c r="B198" s="135" t="s">
        <v>442</v>
      </c>
      <c r="C198" s="135" t="s">
        <v>347</v>
      </c>
      <c r="D198" s="136">
        <v>0</v>
      </c>
      <c r="E198" s="136">
        <v>0</v>
      </c>
      <c r="F198" s="136">
        <v>0</v>
      </c>
      <c r="G198" s="136">
        <v>0</v>
      </c>
      <c r="H198" s="136">
        <v>0</v>
      </c>
      <c r="I198" s="136">
        <v>0</v>
      </c>
      <c r="J198" s="136">
        <v>0</v>
      </c>
      <c r="K198" s="136">
        <v>0</v>
      </c>
      <c r="L198" s="136">
        <v>0</v>
      </c>
      <c r="M198" s="136">
        <v>0</v>
      </c>
      <c r="N198" s="136">
        <v>0</v>
      </c>
      <c r="O198" s="136">
        <v>0</v>
      </c>
      <c r="P198" s="136">
        <v>0</v>
      </c>
      <c r="Q198" s="136">
        <v>0</v>
      </c>
      <c r="R198" s="136">
        <v>0</v>
      </c>
      <c r="S198" s="136">
        <v>4.6059789999999996</v>
      </c>
      <c r="T198" s="136">
        <v>14.864088000000001</v>
      </c>
      <c r="U198" s="136">
        <v>25.345213000000001</v>
      </c>
      <c r="V198" s="136">
        <v>32.730294000000001</v>
      </c>
      <c r="W198" s="136">
        <v>35.067545000000003</v>
      </c>
      <c r="X198" s="136">
        <v>36.796405999999998</v>
      </c>
      <c r="Y198" s="136">
        <v>37.649830999999999</v>
      </c>
      <c r="Z198" s="136">
        <v>36.523266</v>
      </c>
      <c r="AA198" s="136">
        <v>36.637607000000003</v>
      </c>
      <c r="AB198" s="136">
        <v>40.410977000000003</v>
      </c>
      <c r="AC198" s="136">
        <v>46.751024999999998</v>
      </c>
      <c r="AD198" s="136">
        <v>52.158580000000001</v>
      </c>
      <c r="AE198" s="136">
        <v>55.215698000000003</v>
      </c>
      <c r="AF198" s="136">
        <v>56.992883999999997</v>
      </c>
      <c r="AG198" s="136">
        <v>58.469532000000001</v>
      </c>
      <c r="AH198" s="136">
        <v>55.949437000000003</v>
      </c>
      <c r="AI198" s="136">
        <v>59.818122000000002</v>
      </c>
    </row>
    <row r="199" spans="2:35">
      <c r="B199" s="135" t="s">
        <v>443</v>
      </c>
      <c r="C199" s="135" t="s">
        <v>444</v>
      </c>
      <c r="D199" s="136">
        <v>0</v>
      </c>
      <c r="E199" s="136">
        <v>0</v>
      </c>
      <c r="F199" s="136">
        <v>0</v>
      </c>
      <c r="G199" s="136">
        <v>0</v>
      </c>
      <c r="H199" s="136">
        <v>0</v>
      </c>
      <c r="I199" s="136">
        <v>0</v>
      </c>
      <c r="J199" s="136">
        <v>0</v>
      </c>
      <c r="K199" s="136">
        <v>0</v>
      </c>
      <c r="L199" s="136">
        <v>0</v>
      </c>
      <c r="M199" s="136">
        <v>0</v>
      </c>
      <c r="N199" s="136">
        <v>0</v>
      </c>
      <c r="O199" s="136">
        <v>0</v>
      </c>
      <c r="P199" s="136">
        <v>0</v>
      </c>
      <c r="Q199" s="136">
        <v>0</v>
      </c>
      <c r="R199" s="136">
        <v>0</v>
      </c>
      <c r="S199" s="136">
        <v>0</v>
      </c>
      <c r="T199" s="136">
        <v>0</v>
      </c>
      <c r="U199" s="136">
        <v>0</v>
      </c>
      <c r="V199" s="136">
        <v>0</v>
      </c>
      <c r="W199" s="136">
        <v>0</v>
      </c>
      <c r="X199" s="136">
        <v>0</v>
      </c>
      <c r="Y199" s="136">
        <v>7.3862949063639993E-2</v>
      </c>
      <c r="Z199" s="136">
        <v>0.28964757443544997</v>
      </c>
      <c r="AA199" s="136">
        <v>0.389122356687438</v>
      </c>
      <c r="AB199" s="136">
        <v>0.30370027168894598</v>
      </c>
      <c r="AC199" s="136">
        <v>0.95560492512069195</v>
      </c>
      <c r="AD199" s="136">
        <v>0.9847366505856</v>
      </c>
      <c r="AE199" s="136">
        <v>1.40775026392818</v>
      </c>
      <c r="AF199" s="136">
        <v>2.1363039204832299</v>
      </c>
      <c r="AG199" s="136">
        <v>2.6944753392215999</v>
      </c>
      <c r="AH199" s="136">
        <v>3.0276032798009398</v>
      </c>
      <c r="AI199" s="136">
        <v>2.8323026014799999</v>
      </c>
    </row>
    <row r="200" spans="2:35">
      <c r="B200" s="135" t="s">
        <v>443</v>
      </c>
      <c r="C200" s="135" t="s">
        <v>445</v>
      </c>
      <c r="D200" s="136">
        <v>0</v>
      </c>
      <c r="E200" s="136">
        <v>0</v>
      </c>
      <c r="F200" s="136">
        <v>0</v>
      </c>
      <c r="G200" s="136">
        <v>0</v>
      </c>
      <c r="H200" s="136">
        <v>0</v>
      </c>
      <c r="I200" s="136">
        <v>0</v>
      </c>
      <c r="J200" s="136">
        <v>0.15656754264</v>
      </c>
      <c r="K200" s="136">
        <v>0.32079543782999997</v>
      </c>
      <c r="L200" s="136">
        <v>0.73228787880000001</v>
      </c>
      <c r="M200" s="136">
        <v>1.19272316705</v>
      </c>
      <c r="N200" s="136">
        <v>1.78646218263</v>
      </c>
      <c r="O200" s="136">
        <v>2.3955665971400002</v>
      </c>
      <c r="P200" s="136">
        <v>2.9644512213800001</v>
      </c>
      <c r="Q200" s="136">
        <v>3.5839135189600002</v>
      </c>
      <c r="R200" s="136">
        <v>4.2464080339799999</v>
      </c>
      <c r="S200" s="136">
        <v>5.0369244286699999</v>
      </c>
      <c r="T200" s="136">
        <v>5.9218967300800003</v>
      </c>
      <c r="U200" s="136">
        <v>6.7545650078500001</v>
      </c>
      <c r="V200" s="136">
        <v>7.1594837278899996</v>
      </c>
      <c r="W200" s="136">
        <v>6.73450085106</v>
      </c>
      <c r="X200" s="136">
        <v>6.7560283749499996</v>
      </c>
      <c r="Y200" s="136">
        <v>6.8359411110000003</v>
      </c>
      <c r="Z200" s="136">
        <v>7.0693996949700004</v>
      </c>
      <c r="AA200" s="136">
        <v>7.1770220255100003</v>
      </c>
      <c r="AB200" s="136">
        <v>7.0846033890299998</v>
      </c>
      <c r="AC200" s="136">
        <v>6.0629646052700004</v>
      </c>
      <c r="AD200" s="136">
        <v>4.46787006995</v>
      </c>
      <c r="AE200" s="136">
        <v>5.0867613871300001</v>
      </c>
      <c r="AF200" s="136">
        <v>3.7026127805</v>
      </c>
      <c r="AG200" s="136">
        <v>3.1737722904900001</v>
      </c>
      <c r="AH200" s="136">
        <v>3.44109838415</v>
      </c>
      <c r="AI200" s="136">
        <v>3.13849018732</v>
      </c>
    </row>
    <row r="201" spans="2:35">
      <c r="B201" s="135" t="s">
        <v>443</v>
      </c>
      <c r="C201" s="135" t="s">
        <v>446</v>
      </c>
      <c r="D201" s="136">
        <v>0</v>
      </c>
      <c r="E201" s="136">
        <v>0</v>
      </c>
      <c r="F201" s="136">
        <v>0</v>
      </c>
      <c r="G201" s="136">
        <v>0</v>
      </c>
      <c r="H201" s="136">
        <v>0</v>
      </c>
      <c r="I201" s="136">
        <v>0</v>
      </c>
      <c r="J201" s="136">
        <v>5.8370415999999996E-3</v>
      </c>
      <c r="K201" s="136">
        <v>1.19596815E-2</v>
      </c>
      <c r="L201" s="136">
        <v>2.44784176E-2</v>
      </c>
      <c r="M201" s="136">
        <v>8.7035456299999994E-2</v>
      </c>
      <c r="N201" s="136">
        <v>0.9127122862</v>
      </c>
      <c r="O201" s="136">
        <v>1.8466076446999999</v>
      </c>
      <c r="P201" s="136">
        <v>2.5200511622000001</v>
      </c>
      <c r="Q201" s="136">
        <v>3.1309425485000002</v>
      </c>
      <c r="R201" s="136">
        <v>4.4640056902999996</v>
      </c>
      <c r="S201" s="136">
        <v>5.9679720620000003</v>
      </c>
      <c r="T201" s="136">
        <v>7.4009990963999996</v>
      </c>
      <c r="U201" s="136">
        <v>8.7117680467999996</v>
      </c>
      <c r="V201" s="136">
        <v>9.7761325063999998</v>
      </c>
      <c r="W201" s="136">
        <v>9.4571885719999997</v>
      </c>
      <c r="X201" s="136">
        <v>9.2555345103000004</v>
      </c>
      <c r="Y201" s="136">
        <v>9.2144375023999991</v>
      </c>
      <c r="Z201" s="136">
        <v>9.3841188427999995</v>
      </c>
      <c r="AA201" s="136">
        <v>9.0631679294000005</v>
      </c>
      <c r="AB201" s="136">
        <v>9.0972449216999998</v>
      </c>
      <c r="AC201" s="136">
        <v>4.6841367416999997</v>
      </c>
      <c r="AD201" s="136">
        <v>3.2605210144000001</v>
      </c>
      <c r="AE201" s="136">
        <v>4.1217943701999999</v>
      </c>
      <c r="AF201" s="136">
        <v>4.2710590013000003</v>
      </c>
      <c r="AG201" s="136">
        <v>2.9206190013</v>
      </c>
      <c r="AH201" s="136">
        <v>3.5077640039000002</v>
      </c>
      <c r="AI201" s="136">
        <v>3.4648379961</v>
      </c>
    </row>
    <row r="202" spans="2:35">
      <c r="B202" s="135" t="s">
        <v>443</v>
      </c>
      <c r="C202" s="135" t="s">
        <v>422</v>
      </c>
      <c r="D202" s="136">
        <v>0</v>
      </c>
      <c r="E202" s="136">
        <v>0</v>
      </c>
      <c r="F202" s="136">
        <v>0</v>
      </c>
      <c r="G202" s="136">
        <v>0</v>
      </c>
      <c r="H202" s="136">
        <v>0</v>
      </c>
      <c r="I202" s="136">
        <v>0</v>
      </c>
      <c r="J202" s="136">
        <v>0.28017821279999999</v>
      </c>
      <c r="K202" s="136">
        <v>0.57406467839999997</v>
      </c>
      <c r="L202" s="136">
        <v>0.92599116479999999</v>
      </c>
      <c r="M202" s="136">
        <v>1.3197757776000001</v>
      </c>
      <c r="N202" s="136">
        <v>1.8275676096</v>
      </c>
      <c r="O202" s="136">
        <v>2.3485005839999999</v>
      </c>
      <c r="P202" s="136">
        <v>2.8350358463999998</v>
      </c>
      <c r="Q202" s="136">
        <v>3.3648273888000002</v>
      </c>
      <c r="R202" s="136">
        <v>3.9314219424000001</v>
      </c>
      <c r="S202" s="136">
        <v>4.6075064687999996</v>
      </c>
      <c r="T202" s="136">
        <v>5.3643738432000001</v>
      </c>
      <c r="U202" s="136">
        <v>6.0765085440000002</v>
      </c>
      <c r="V202" s="136">
        <v>6.4228129200000001</v>
      </c>
      <c r="W202" s="136">
        <v>6.0593487984000003</v>
      </c>
      <c r="X202" s="136">
        <v>6.0777600959999996</v>
      </c>
      <c r="Y202" s="136">
        <v>5.9976821280000001</v>
      </c>
      <c r="Z202" s="136">
        <v>5.7637407983999998</v>
      </c>
      <c r="AA202" s="136">
        <v>5.6558959487999996</v>
      </c>
      <c r="AB202" s="136">
        <v>5.7485056655999998</v>
      </c>
      <c r="AC202" s="136">
        <v>5.4898133951999997</v>
      </c>
      <c r="AD202" s="136">
        <v>3.69885552</v>
      </c>
      <c r="AE202" s="136">
        <v>3.5515291584000002</v>
      </c>
      <c r="AF202" s="136">
        <v>1.4129444447999999</v>
      </c>
      <c r="AG202" s="136">
        <v>1.2099730704</v>
      </c>
      <c r="AH202" s="136">
        <v>0.99081597600000004</v>
      </c>
      <c r="AI202" s="136">
        <v>0.83774401440000001</v>
      </c>
    </row>
    <row r="203" spans="2:35">
      <c r="B203" s="135" t="s">
        <v>443</v>
      </c>
      <c r="C203" s="135" t="s">
        <v>420</v>
      </c>
      <c r="D203" s="136">
        <v>0</v>
      </c>
      <c r="E203" s="136">
        <v>0</v>
      </c>
      <c r="F203" s="136">
        <v>0</v>
      </c>
      <c r="G203" s="136">
        <v>0</v>
      </c>
      <c r="H203" s="136">
        <v>0</v>
      </c>
      <c r="I203" s="136">
        <v>0</v>
      </c>
      <c r="J203" s="136">
        <v>0</v>
      </c>
      <c r="K203" s="136">
        <v>0</v>
      </c>
      <c r="L203" s="136">
        <v>0</v>
      </c>
      <c r="M203" s="136">
        <v>0</v>
      </c>
      <c r="N203" s="136">
        <v>0</v>
      </c>
      <c r="O203" s="136">
        <v>0</v>
      </c>
      <c r="P203" s="136">
        <v>0</v>
      </c>
      <c r="Q203" s="136">
        <v>0</v>
      </c>
      <c r="R203" s="136">
        <v>0</v>
      </c>
      <c r="S203" s="136">
        <v>0</v>
      </c>
      <c r="T203" s="136">
        <v>0</v>
      </c>
      <c r="U203" s="136">
        <v>0</v>
      </c>
      <c r="V203" s="136">
        <v>0</v>
      </c>
      <c r="W203" s="136">
        <v>0</v>
      </c>
      <c r="X203" s="136">
        <v>0</v>
      </c>
      <c r="Y203" s="136">
        <v>0</v>
      </c>
      <c r="Z203" s="136">
        <v>0</v>
      </c>
      <c r="AA203" s="136">
        <v>0</v>
      </c>
      <c r="AB203" s="136">
        <v>0</v>
      </c>
      <c r="AC203" s="136">
        <v>0</v>
      </c>
      <c r="AD203" s="136">
        <v>0</v>
      </c>
      <c r="AE203" s="136">
        <v>0</v>
      </c>
      <c r="AF203" s="136">
        <v>0</v>
      </c>
      <c r="AG203" s="136">
        <v>0</v>
      </c>
      <c r="AH203" s="136">
        <v>1.2401240000000001E-4</v>
      </c>
      <c r="AI203" s="136">
        <v>1.2402480000000001E-4</v>
      </c>
    </row>
    <row r="204" spans="2:35">
      <c r="B204" s="135" t="s">
        <v>443</v>
      </c>
      <c r="C204" s="135" t="s">
        <v>426</v>
      </c>
      <c r="D204" s="136">
        <v>0</v>
      </c>
      <c r="E204" s="136">
        <v>0</v>
      </c>
      <c r="F204" s="136">
        <v>0</v>
      </c>
      <c r="G204" s="136">
        <v>0</v>
      </c>
      <c r="H204" s="136">
        <v>0</v>
      </c>
      <c r="I204" s="136">
        <v>0</v>
      </c>
      <c r="J204" s="136">
        <v>0</v>
      </c>
      <c r="K204" s="136">
        <v>0</v>
      </c>
      <c r="L204" s="136">
        <v>4.4529702757000002E-2</v>
      </c>
      <c r="M204" s="136">
        <v>9.4355757949999994E-2</v>
      </c>
      <c r="N204" s="136">
        <v>0.158607297324</v>
      </c>
      <c r="O204" s="136">
        <v>0.224521603535</v>
      </c>
      <c r="P204" s="136">
        <v>0.286083519397</v>
      </c>
      <c r="Q204" s="136">
        <v>0.353118704043</v>
      </c>
      <c r="R204" s="136">
        <v>0.424810625065</v>
      </c>
      <c r="S204" s="136">
        <v>0.51035644796900004</v>
      </c>
      <c r="T204" s="136">
        <v>0.60612382606600002</v>
      </c>
      <c r="U204" s="136">
        <v>0.696231123999</v>
      </c>
      <c r="V204" s="136">
        <v>0.74004945072700001</v>
      </c>
      <c r="W204" s="136">
        <v>0.69405987870999997</v>
      </c>
      <c r="X204" s="136">
        <v>0.69638948377700005</v>
      </c>
      <c r="Y204" s="136">
        <v>0.688166095438</v>
      </c>
      <c r="Z204" s="136">
        <v>0.66414213639899999</v>
      </c>
      <c r="AA204" s="136">
        <v>0.65306730936199997</v>
      </c>
      <c r="AB204" s="136">
        <v>0.66257760835500001</v>
      </c>
      <c r="AC204" s="136">
        <v>0.51380520376700001</v>
      </c>
      <c r="AD204" s="136">
        <v>0.44484388709799999</v>
      </c>
      <c r="AE204" s="136">
        <v>0.61235345955999998</v>
      </c>
      <c r="AF204" s="136">
        <v>0.61304554312000004</v>
      </c>
      <c r="AG204" s="136">
        <v>0.52722052135399999</v>
      </c>
      <c r="AH204" s="136">
        <v>0.61198768932299996</v>
      </c>
      <c r="AI204" s="136">
        <v>0.56580951796900003</v>
      </c>
    </row>
    <row r="205" spans="2:35">
      <c r="B205" s="135" t="s">
        <v>443</v>
      </c>
      <c r="C205" s="135" t="s">
        <v>435</v>
      </c>
      <c r="D205" s="136">
        <v>0</v>
      </c>
      <c r="E205" s="136">
        <v>0</v>
      </c>
      <c r="F205" s="136">
        <v>0</v>
      </c>
      <c r="G205" s="136">
        <v>0</v>
      </c>
      <c r="H205" s="136">
        <v>0</v>
      </c>
      <c r="I205" s="136">
        <v>0</v>
      </c>
      <c r="J205" s="136">
        <v>0</v>
      </c>
      <c r="K205" s="136">
        <v>0</v>
      </c>
      <c r="L205" s="136">
        <v>0</v>
      </c>
      <c r="M205" s="136">
        <v>0</v>
      </c>
      <c r="N205" s="136">
        <v>0</v>
      </c>
      <c r="O205" s="136">
        <v>0</v>
      </c>
      <c r="P205" s="136">
        <v>0</v>
      </c>
      <c r="Q205" s="136">
        <v>0</v>
      </c>
      <c r="R205" s="136">
        <v>0</v>
      </c>
      <c r="S205" s="136">
        <v>0</v>
      </c>
      <c r="T205" s="136">
        <v>0</v>
      </c>
      <c r="U205" s="136">
        <v>0</v>
      </c>
      <c r="V205" s="136">
        <v>0</v>
      </c>
      <c r="W205" s="136">
        <v>0</v>
      </c>
      <c r="X205" s="136">
        <v>0</v>
      </c>
      <c r="Y205" s="136">
        <v>0</v>
      </c>
      <c r="Z205" s="136">
        <v>0</v>
      </c>
      <c r="AA205" s="136">
        <v>0</v>
      </c>
      <c r="AB205" s="136">
        <v>0</v>
      </c>
      <c r="AC205" s="136">
        <v>0</v>
      </c>
      <c r="AD205" s="136">
        <v>0</v>
      </c>
      <c r="AE205" s="136">
        <v>0</v>
      </c>
      <c r="AF205" s="136">
        <v>0</v>
      </c>
      <c r="AG205" s="136">
        <v>0</v>
      </c>
      <c r="AH205" s="136">
        <v>2.2197779999999999E-4</v>
      </c>
      <c r="AI205" s="136">
        <v>1.110222E-4</v>
      </c>
    </row>
    <row r="206" spans="2:35">
      <c r="B206" s="135" t="s">
        <v>447</v>
      </c>
      <c r="C206" s="135" t="s">
        <v>444</v>
      </c>
      <c r="D206" s="136">
        <v>0</v>
      </c>
      <c r="E206" s="136">
        <v>0</v>
      </c>
      <c r="F206" s="136">
        <v>0</v>
      </c>
      <c r="G206" s="136">
        <v>0</v>
      </c>
      <c r="H206" s="136">
        <v>0</v>
      </c>
      <c r="I206" s="136">
        <v>0</v>
      </c>
      <c r="J206" s="136">
        <v>0</v>
      </c>
      <c r="K206" s="136">
        <v>0</v>
      </c>
      <c r="L206" s="136">
        <v>0</v>
      </c>
      <c r="M206" s="136">
        <v>0</v>
      </c>
      <c r="N206" s="136">
        <v>0</v>
      </c>
      <c r="O206" s="136">
        <v>0</v>
      </c>
      <c r="P206" s="136">
        <v>0</v>
      </c>
      <c r="Q206" s="136">
        <v>0</v>
      </c>
      <c r="R206" s="136">
        <v>0</v>
      </c>
      <c r="S206" s="136">
        <v>0</v>
      </c>
      <c r="T206" s="136">
        <v>0</v>
      </c>
      <c r="U206" s="136">
        <v>0</v>
      </c>
      <c r="V206" s="136">
        <v>0</v>
      </c>
      <c r="W206" s="136">
        <v>0</v>
      </c>
      <c r="X206" s="136">
        <v>0</v>
      </c>
      <c r="Y206" s="136">
        <v>35.102976273777401</v>
      </c>
      <c r="Z206" s="136">
        <v>137.65347934175799</v>
      </c>
      <c r="AA206" s="136">
        <v>184.928344012585</v>
      </c>
      <c r="AB206" s="136">
        <v>144.33194946059899</v>
      </c>
      <c r="AC206" s="136">
        <v>135.83245845179999</v>
      </c>
      <c r="AD206" s="136">
        <v>156.99730349160001</v>
      </c>
      <c r="AE206" s="136">
        <v>239.780837735999</v>
      </c>
      <c r="AF206" s="136">
        <v>437.76610919580003</v>
      </c>
      <c r="AG206" s="136">
        <v>389.79038385540002</v>
      </c>
      <c r="AH206" s="136">
        <v>389.28933438780001</v>
      </c>
      <c r="AI206" s="136">
        <v>384.790136724398</v>
      </c>
    </row>
    <row r="207" spans="2:35">
      <c r="B207" s="135" t="s">
        <v>447</v>
      </c>
      <c r="C207" s="135" t="s">
        <v>445</v>
      </c>
      <c r="D207" s="136">
        <v>0</v>
      </c>
      <c r="E207" s="136">
        <v>0</v>
      </c>
      <c r="F207" s="136">
        <v>0</v>
      </c>
      <c r="G207" s="136">
        <v>0</v>
      </c>
      <c r="H207" s="136">
        <v>0</v>
      </c>
      <c r="I207" s="136">
        <v>0</v>
      </c>
      <c r="J207" s="136">
        <v>39.375662737040003</v>
      </c>
      <c r="K207" s="136">
        <v>80.677854122560007</v>
      </c>
      <c r="L207" s="136">
        <v>169.69636470933</v>
      </c>
      <c r="M207" s="136">
        <v>269.36433801563999</v>
      </c>
      <c r="N207" s="136">
        <v>397.93538832714</v>
      </c>
      <c r="O207" s="136">
        <v>529.85095837629001</v>
      </c>
      <c r="P207" s="136">
        <v>653.08031191279997</v>
      </c>
      <c r="Q207" s="136">
        <v>787.58137204632999</v>
      </c>
      <c r="R207" s="136">
        <v>931.60465376298998</v>
      </c>
      <c r="S207" s="136">
        <v>1103.46954115484</v>
      </c>
      <c r="T207" s="136">
        <v>1296.4728171561601</v>
      </c>
      <c r="U207" s="136">
        <v>1477.8347476041299</v>
      </c>
      <c r="V207" s="136">
        <v>1564.80903736452</v>
      </c>
      <c r="W207" s="136">
        <v>1471.5227301483001</v>
      </c>
      <c r="X207" s="136">
        <v>1476.1421613228299</v>
      </c>
      <c r="Y207" s="136">
        <v>1464.4977943981</v>
      </c>
      <c r="Z207" s="136">
        <v>1430.6896877945801</v>
      </c>
      <c r="AA207" s="136">
        <v>1414.8388091434899</v>
      </c>
      <c r="AB207" s="136">
        <v>1430.0722284614999</v>
      </c>
      <c r="AC207" s="136">
        <v>745.38758955156004</v>
      </c>
      <c r="AD207" s="136">
        <v>657.97440591457996</v>
      </c>
      <c r="AE207" s="136">
        <v>514.69769955836</v>
      </c>
      <c r="AF207" s="136">
        <v>359.44847003300998</v>
      </c>
      <c r="AG207" s="136">
        <v>353.37695459999998</v>
      </c>
      <c r="AH207" s="136">
        <v>280.03228420316998</v>
      </c>
      <c r="AI207" s="136">
        <v>296.20518039682997</v>
      </c>
    </row>
    <row r="208" spans="2:35">
      <c r="B208" s="135" t="s">
        <v>447</v>
      </c>
      <c r="C208" s="135" t="s">
        <v>446</v>
      </c>
      <c r="D208" s="136">
        <v>0</v>
      </c>
      <c r="E208" s="136">
        <v>0</v>
      </c>
      <c r="F208" s="136">
        <v>0</v>
      </c>
      <c r="G208" s="136">
        <v>0</v>
      </c>
      <c r="H208" s="136">
        <v>0</v>
      </c>
      <c r="I208" s="136">
        <v>0</v>
      </c>
      <c r="J208" s="136">
        <v>17.912734825699999</v>
      </c>
      <c r="K208" s="136">
        <v>52.403277932199998</v>
      </c>
      <c r="L208" s="136">
        <v>99.856623946300004</v>
      </c>
      <c r="M208" s="136">
        <v>150.8902866354</v>
      </c>
      <c r="N208" s="136">
        <v>216.57393308589999</v>
      </c>
      <c r="O208" s="136">
        <v>281.00594757170001</v>
      </c>
      <c r="P208" s="136">
        <v>339.59954524599999</v>
      </c>
      <c r="Q208" s="136">
        <v>408.93806489769997</v>
      </c>
      <c r="R208" s="136">
        <v>470.23301484640001</v>
      </c>
      <c r="S208" s="136">
        <v>543.6761001763</v>
      </c>
      <c r="T208" s="136">
        <v>629.68540487840005</v>
      </c>
      <c r="U208" s="136">
        <v>691.71257507949997</v>
      </c>
      <c r="V208" s="136">
        <v>724.63602339179999</v>
      </c>
      <c r="W208" s="136">
        <v>652.39757440649998</v>
      </c>
      <c r="X208" s="136">
        <v>650.58956613429996</v>
      </c>
      <c r="Y208" s="136">
        <v>636.32832046550004</v>
      </c>
      <c r="Z208" s="136">
        <v>608.51414324480004</v>
      </c>
      <c r="AA208" s="136">
        <v>601.21082860410002</v>
      </c>
      <c r="AB208" s="136">
        <v>612.78096297729996</v>
      </c>
      <c r="AC208" s="136">
        <v>235.0076559961</v>
      </c>
      <c r="AD208" s="136">
        <v>295.22651599609998</v>
      </c>
      <c r="AE208" s="136">
        <v>202.44854499740001</v>
      </c>
      <c r="AF208" s="136">
        <v>45.229274998699999</v>
      </c>
      <c r="AG208" s="136">
        <v>132.86278199610001</v>
      </c>
      <c r="AH208" s="136">
        <v>59.496462992200001</v>
      </c>
      <c r="AI208" s="136">
        <v>109.1618059987</v>
      </c>
    </row>
    <row r="209" spans="2:35">
      <c r="B209" s="135" t="s">
        <v>447</v>
      </c>
      <c r="C209" s="135" t="s">
        <v>422</v>
      </c>
      <c r="D209" s="136">
        <v>0</v>
      </c>
      <c r="E209" s="136">
        <v>0</v>
      </c>
      <c r="F209" s="136">
        <v>0</v>
      </c>
      <c r="G209" s="136">
        <v>0</v>
      </c>
      <c r="H209" s="136">
        <v>0</v>
      </c>
      <c r="I209" s="136">
        <v>0</v>
      </c>
      <c r="J209" s="136">
        <v>70.462900915199995</v>
      </c>
      <c r="K209" s="136">
        <v>144.3733323168</v>
      </c>
      <c r="L209" s="136">
        <v>232.880440776</v>
      </c>
      <c r="M209" s="136">
        <v>331.91456640000001</v>
      </c>
      <c r="N209" s="136">
        <v>459.62073619199998</v>
      </c>
      <c r="O209" s="136">
        <v>590.63181398400002</v>
      </c>
      <c r="P209" s="136">
        <v>712.99209834240003</v>
      </c>
      <c r="Q209" s="136">
        <v>846.2310382224</v>
      </c>
      <c r="R209" s="136">
        <v>988.72568776799994</v>
      </c>
      <c r="S209" s="136">
        <v>1158.756319224</v>
      </c>
      <c r="T209" s="136">
        <v>1349.1032825039999</v>
      </c>
      <c r="U209" s="136">
        <v>1528.2002799456</v>
      </c>
      <c r="V209" s="136">
        <v>1615.2934582319999</v>
      </c>
      <c r="W209" s="136">
        <v>1523.8847192592</v>
      </c>
      <c r="X209" s="136">
        <v>1528.5150330816</v>
      </c>
      <c r="Y209" s="136">
        <v>1506.9561144623999</v>
      </c>
      <c r="Z209" s="136">
        <v>1443.9734792544</v>
      </c>
      <c r="AA209" s="136">
        <v>1414.9390477776001</v>
      </c>
      <c r="AB209" s="136">
        <v>1439.871815832</v>
      </c>
      <c r="AC209" s="136">
        <v>610.51691244000006</v>
      </c>
      <c r="AD209" s="136">
        <v>591.24955570079999</v>
      </c>
      <c r="AE209" s="136">
        <v>320.21799300480001</v>
      </c>
      <c r="AF209" s="136">
        <v>187.92226809120001</v>
      </c>
      <c r="AG209" s="136">
        <v>173.46686435039999</v>
      </c>
      <c r="AH209" s="136">
        <v>122.9481600048</v>
      </c>
      <c r="AI209" s="136">
        <v>111.212976</v>
      </c>
    </row>
    <row r="210" spans="2:35">
      <c r="B210" s="135" t="s">
        <v>447</v>
      </c>
      <c r="C210" s="135" t="s">
        <v>420</v>
      </c>
      <c r="D210" s="136">
        <v>0</v>
      </c>
      <c r="E210" s="136">
        <v>0</v>
      </c>
      <c r="F210" s="136">
        <v>0</v>
      </c>
      <c r="G210" s="136">
        <v>0</v>
      </c>
      <c r="H210" s="136">
        <v>0</v>
      </c>
      <c r="I210" s="136">
        <v>0</v>
      </c>
      <c r="J210" s="136">
        <v>0</v>
      </c>
      <c r="K210" s="136">
        <v>0</v>
      </c>
      <c r="L210" s="136">
        <v>0</v>
      </c>
      <c r="M210" s="136">
        <v>0</v>
      </c>
      <c r="N210" s="136">
        <v>0</v>
      </c>
      <c r="O210" s="136">
        <v>0</v>
      </c>
      <c r="P210" s="136">
        <v>0</v>
      </c>
      <c r="Q210" s="136">
        <v>0</v>
      </c>
      <c r="R210" s="136">
        <v>0</v>
      </c>
      <c r="S210" s="136">
        <v>0</v>
      </c>
      <c r="T210" s="136">
        <v>0</v>
      </c>
      <c r="U210" s="136">
        <v>0</v>
      </c>
      <c r="V210" s="136">
        <v>0</v>
      </c>
      <c r="W210" s="136">
        <v>0</v>
      </c>
      <c r="X210" s="136">
        <v>0</v>
      </c>
      <c r="Y210" s="136">
        <v>0</v>
      </c>
      <c r="Z210" s="136">
        <v>0</v>
      </c>
      <c r="AA210" s="136">
        <v>0</v>
      </c>
      <c r="AB210" s="136">
        <v>8.9079082800000001E-2</v>
      </c>
      <c r="AC210" s="136">
        <v>1.25349244E-2</v>
      </c>
      <c r="AD210" s="136">
        <v>0</v>
      </c>
      <c r="AE210" s="136">
        <v>0</v>
      </c>
      <c r="AF210" s="136">
        <v>4.6425227999999999E-3</v>
      </c>
      <c r="AG210" s="136">
        <v>1.3056952E-3</v>
      </c>
      <c r="AH210" s="136">
        <v>0</v>
      </c>
      <c r="AI210" s="136">
        <v>0</v>
      </c>
    </row>
    <row r="211" spans="2:35">
      <c r="B211" s="135" t="s">
        <v>447</v>
      </c>
      <c r="C211" s="135" t="s">
        <v>426</v>
      </c>
      <c r="D211" s="136">
        <v>0</v>
      </c>
      <c r="E211" s="136">
        <v>0</v>
      </c>
      <c r="F211" s="136">
        <v>0</v>
      </c>
      <c r="G211" s="136">
        <v>0</v>
      </c>
      <c r="H211" s="136">
        <v>0</v>
      </c>
      <c r="I211" s="136">
        <v>0</v>
      </c>
      <c r="J211" s="136">
        <v>0</v>
      </c>
      <c r="K211" s="136">
        <v>0</v>
      </c>
      <c r="L211" s="136">
        <v>6.3390475706820002</v>
      </c>
      <c r="M211" s="136">
        <v>13.44521987814</v>
      </c>
      <c r="N211" s="136">
        <v>22.618897835896</v>
      </c>
      <c r="O211" s="136">
        <v>32.033661017972001</v>
      </c>
      <c r="P211" s="136">
        <v>40.831947832829002</v>
      </c>
      <c r="Q211" s="136">
        <v>50.479902266899998</v>
      </c>
      <c r="R211" s="136">
        <v>60.836264271822998</v>
      </c>
      <c r="S211" s="136">
        <v>73.196096842849002</v>
      </c>
      <c r="T211" s="136">
        <v>87.161515782202002</v>
      </c>
      <c r="U211" s="136">
        <v>100.251488293633</v>
      </c>
      <c r="V211" s="136">
        <v>106.356404454296</v>
      </c>
      <c r="W211" s="136">
        <v>99.521352376639001</v>
      </c>
      <c r="X211" s="136">
        <v>99.844946324684997</v>
      </c>
      <c r="Y211" s="136">
        <v>98.816046242306001</v>
      </c>
      <c r="Z211" s="136">
        <v>95.855039815704004</v>
      </c>
      <c r="AA211" s="136">
        <v>94.433310188830006</v>
      </c>
      <c r="AB211" s="136">
        <v>95.716843250563997</v>
      </c>
      <c r="AC211" s="136">
        <v>68.689348783746993</v>
      </c>
      <c r="AD211" s="136">
        <v>59.698651326343999</v>
      </c>
      <c r="AE211" s="136">
        <v>61.594346276270997</v>
      </c>
      <c r="AF211" s="136">
        <v>50.214952167032003</v>
      </c>
      <c r="AG211" s="136">
        <v>52.272226119999999</v>
      </c>
      <c r="AH211" s="136">
        <v>43.947272210000001</v>
      </c>
      <c r="AI211" s="136">
        <v>49.036558783384997</v>
      </c>
    </row>
    <row r="212" spans="2:35">
      <c r="B212" s="135" t="s">
        <v>447</v>
      </c>
      <c r="C212" s="135" t="s">
        <v>435</v>
      </c>
      <c r="D212" s="136">
        <v>0</v>
      </c>
      <c r="E212" s="136">
        <v>0</v>
      </c>
      <c r="F212" s="136">
        <v>0</v>
      </c>
      <c r="G212" s="136">
        <v>0</v>
      </c>
      <c r="H212" s="136">
        <v>0</v>
      </c>
      <c r="I212" s="136">
        <v>0</v>
      </c>
      <c r="J212" s="136">
        <v>0</v>
      </c>
      <c r="K212" s="136">
        <v>0</v>
      </c>
      <c r="L212" s="136">
        <v>0</v>
      </c>
      <c r="M212" s="136">
        <v>0</v>
      </c>
      <c r="N212" s="136">
        <v>0</v>
      </c>
      <c r="O212" s="136">
        <v>0</v>
      </c>
      <c r="P212" s="136">
        <v>0</v>
      </c>
      <c r="Q212" s="136">
        <v>0</v>
      </c>
      <c r="R212" s="136">
        <v>0</v>
      </c>
      <c r="S212" s="136">
        <v>0</v>
      </c>
      <c r="T212" s="136">
        <v>0</v>
      </c>
      <c r="U212" s="136">
        <v>0</v>
      </c>
      <c r="V212" s="136">
        <v>0</v>
      </c>
      <c r="W212" s="136">
        <v>0</v>
      </c>
      <c r="X212" s="136">
        <v>0</v>
      </c>
      <c r="Y212" s="136">
        <v>0</v>
      </c>
      <c r="Z212" s="136">
        <v>0</v>
      </c>
      <c r="AA212" s="136">
        <v>0</v>
      </c>
      <c r="AB212" s="136">
        <v>0.1247218311</v>
      </c>
      <c r="AC212" s="136">
        <v>1.7550454199999999E-2</v>
      </c>
      <c r="AD212" s="136">
        <v>0</v>
      </c>
      <c r="AE212" s="136">
        <v>0</v>
      </c>
      <c r="AF212" s="136">
        <v>6.5001599999999996E-3</v>
      </c>
      <c r="AG212" s="136">
        <v>1.8281810999999999E-3</v>
      </c>
      <c r="AH212" s="136">
        <v>0</v>
      </c>
      <c r="AI212" s="136">
        <v>0</v>
      </c>
    </row>
    <row r="213" spans="2:35">
      <c r="B213" s="135" t="s">
        <v>448</v>
      </c>
      <c r="C213" s="135" t="s">
        <v>444</v>
      </c>
      <c r="D213" s="136">
        <v>0</v>
      </c>
      <c r="E213" s="136">
        <v>0</v>
      </c>
      <c r="F213" s="136">
        <v>0</v>
      </c>
      <c r="G213" s="136">
        <v>0</v>
      </c>
      <c r="H213" s="136">
        <v>0</v>
      </c>
      <c r="I213" s="136">
        <v>0</v>
      </c>
      <c r="J213" s="136">
        <v>0</v>
      </c>
      <c r="K213" s="136">
        <v>0</v>
      </c>
      <c r="L213" s="136">
        <v>0</v>
      </c>
      <c r="M213" s="136">
        <v>0</v>
      </c>
      <c r="N213" s="136">
        <v>0</v>
      </c>
      <c r="O213" s="136">
        <v>0</v>
      </c>
      <c r="P213" s="136">
        <v>0</v>
      </c>
      <c r="Q213" s="136">
        <v>0</v>
      </c>
      <c r="R213" s="136">
        <v>0</v>
      </c>
      <c r="S213" s="136">
        <v>0</v>
      </c>
      <c r="T213" s="136">
        <v>0</v>
      </c>
      <c r="U213" s="136">
        <v>0</v>
      </c>
      <c r="V213" s="136">
        <v>0</v>
      </c>
      <c r="W213" s="136">
        <v>0</v>
      </c>
      <c r="X213" s="136">
        <v>0</v>
      </c>
      <c r="Y213" s="136">
        <v>0.96681726922094602</v>
      </c>
      <c r="Z213" s="136">
        <v>3.7912956465962102</v>
      </c>
      <c r="AA213" s="136">
        <v>5.09335492005905</v>
      </c>
      <c r="AB213" s="136">
        <v>3.97523617986189</v>
      </c>
      <c r="AC213" s="136">
        <v>3.7411405145400001</v>
      </c>
      <c r="AD213" s="136">
        <v>4.3240693660999998</v>
      </c>
      <c r="AE213" s="136">
        <v>8.4765563077781003</v>
      </c>
      <c r="AF213" s="136">
        <v>20.145190340660001</v>
      </c>
      <c r="AG213" s="136">
        <v>16.645108467679002</v>
      </c>
      <c r="AH213" s="136">
        <v>14.44263430434</v>
      </c>
      <c r="AI213" s="136">
        <v>17.546430230999</v>
      </c>
    </row>
    <row r="214" spans="2:35">
      <c r="B214" s="135" t="s">
        <v>448</v>
      </c>
      <c r="C214" s="135" t="s">
        <v>445</v>
      </c>
      <c r="D214" s="136">
        <v>0</v>
      </c>
      <c r="E214" s="136">
        <v>0</v>
      </c>
      <c r="F214" s="136">
        <v>0</v>
      </c>
      <c r="G214" s="136">
        <v>0</v>
      </c>
      <c r="H214" s="136">
        <v>0</v>
      </c>
      <c r="I214" s="136">
        <v>0</v>
      </c>
      <c r="J214" s="136">
        <v>1.08448870951</v>
      </c>
      <c r="K214" s="136">
        <v>2.2220431999999999</v>
      </c>
      <c r="L214" s="136">
        <v>4.6738163000000004</v>
      </c>
      <c r="M214" s="136">
        <v>7.4189094904899999</v>
      </c>
      <c r="N214" s="136">
        <v>10.960053103170001</v>
      </c>
      <c r="O214" s="136">
        <v>14.593316909509999</v>
      </c>
      <c r="P214" s="136">
        <v>17.98734079366</v>
      </c>
      <c r="Q214" s="136">
        <v>21.69180280634</v>
      </c>
      <c r="R214" s="136">
        <v>25.658550593659999</v>
      </c>
      <c r="S214" s="136">
        <v>30.392121403170002</v>
      </c>
      <c r="T214" s="136">
        <v>35.707862696829999</v>
      </c>
      <c r="U214" s="136">
        <v>40.702990196830001</v>
      </c>
      <c r="V214" s="136">
        <v>43.09846409683</v>
      </c>
      <c r="W214" s="136">
        <v>40.529147384150001</v>
      </c>
      <c r="X214" s="136">
        <v>40.656359503170002</v>
      </c>
      <c r="Y214" s="136">
        <v>40.33565059683</v>
      </c>
      <c r="Z214" s="136">
        <v>39.404494809509998</v>
      </c>
      <c r="AA214" s="136">
        <v>38.967922399999999</v>
      </c>
      <c r="AB214" s="136">
        <v>39.387503590489999</v>
      </c>
      <c r="AC214" s="136">
        <v>20.529712490489999</v>
      </c>
      <c r="AD214" s="136">
        <v>18.12212920951</v>
      </c>
      <c r="AE214" s="136">
        <v>18.195229399999999</v>
      </c>
      <c r="AF214" s="136">
        <v>16.54115510634</v>
      </c>
      <c r="AG214" s="136">
        <v>15.090151006339999</v>
      </c>
      <c r="AH214" s="136">
        <v>10.389199506340001</v>
      </c>
      <c r="AI214" s="136">
        <v>13.50695789683</v>
      </c>
    </row>
    <row r="215" spans="2:35">
      <c r="B215" s="135" t="s">
        <v>448</v>
      </c>
      <c r="C215" s="135" t="s">
        <v>446</v>
      </c>
      <c r="D215" s="136">
        <v>0</v>
      </c>
      <c r="E215" s="136">
        <v>0</v>
      </c>
      <c r="F215" s="136">
        <v>0</v>
      </c>
      <c r="G215" s="136">
        <v>0</v>
      </c>
      <c r="H215" s="136">
        <v>0</v>
      </c>
      <c r="I215" s="136">
        <v>0</v>
      </c>
      <c r="J215" s="136">
        <v>0.49336300259999999</v>
      </c>
      <c r="K215" s="136">
        <v>1.4433120025999999</v>
      </c>
      <c r="L215" s="136">
        <v>2.7502799987</v>
      </c>
      <c r="M215" s="136">
        <v>4.1558660038999999</v>
      </c>
      <c r="N215" s="136">
        <v>5.9649459934999998</v>
      </c>
      <c r="O215" s="136">
        <v>7.7395500000000004</v>
      </c>
      <c r="P215" s="136">
        <v>9.3533569987000007</v>
      </c>
      <c r="Q215" s="136">
        <v>11.263095998700001</v>
      </c>
      <c r="R215" s="136">
        <v>12.9513019974</v>
      </c>
      <c r="S215" s="136">
        <v>14.974102005200001</v>
      </c>
      <c r="T215" s="136">
        <v>17.3429880013</v>
      </c>
      <c r="U215" s="136">
        <v>19.0513700013</v>
      </c>
      <c r="V215" s="136">
        <v>19.958158997400002</v>
      </c>
      <c r="W215" s="136">
        <v>17.968534997399999</v>
      </c>
      <c r="X215" s="136">
        <v>17.918744998699999</v>
      </c>
      <c r="Y215" s="136">
        <v>17.525950005199999</v>
      </c>
      <c r="Z215" s="136">
        <v>16.759886000000002</v>
      </c>
      <c r="AA215" s="136">
        <v>16.5587369974</v>
      </c>
      <c r="AB215" s="136">
        <v>16.8774059974</v>
      </c>
      <c r="AC215" s="136">
        <v>6.4726610025999998</v>
      </c>
      <c r="AD215" s="136">
        <v>8.1312269948000004</v>
      </c>
      <c r="AE215" s="136">
        <v>7.1568120012999996</v>
      </c>
      <c r="AF215" s="136">
        <v>2.0813650026000001</v>
      </c>
      <c r="AG215" s="136">
        <v>5.6736029973999997</v>
      </c>
      <c r="AH215" s="136">
        <v>2.2073220038999999</v>
      </c>
      <c r="AI215" s="136">
        <v>4.9777779999999998</v>
      </c>
    </row>
    <row r="216" spans="2:35">
      <c r="B216" s="135" t="s">
        <v>448</v>
      </c>
      <c r="C216" s="135" t="s">
        <v>422</v>
      </c>
      <c r="D216" s="136">
        <v>0</v>
      </c>
      <c r="E216" s="136">
        <v>0</v>
      </c>
      <c r="F216" s="136">
        <v>0</v>
      </c>
      <c r="G216" s="136">
        <v>0</v>
      </c>
      <c r="H216" s="136">
        <v>0</v>
      </c>
      <c r="I216" s="136">
        <v>0</v>
      </c>
      <c r="J216" s="136">
        <v>1.9406879952</v>
      </c>
      <c r="K216" s="136">
        <v>3.9763679951999999</v>
      </c>
      <c r="L216" s="136">
        <v>6.4140479951999998</v>
      </c>
      <c r="M216" s="136">
        <v>9.1416960191999994</v>
      </c>
      <c r="N216" s="136">
        <v>12.659040019200001</v>
      </c>
      <c r="O216" s="136">
        <v>16.2673919904</v>
      </c>
      <c r="P216" s="136">
        <v>19.6374720096</v>
      </c>
      <c r="Q216" s="136">
        <v>23.307168004800001</v>
      </c>
      <c r="R216" s="136">
        <v>27.231791990400001</v>
      </c>
      <c r="S216" s="136">
        <v>31.914816004799999</v>
      </c>
      <c r="T216" s="136">
        <v>37.157423999999999</v>
      </c>
      <c r="U216" s="136">
        <v>42.090192004800002</v>
      </c>
      <c r="V216" s="136">
        <v>44.488943995200003</v>
      </c>
      <c r="W216" s="136">
        <v>41.971295985600001</v>
      </c>
      <c r="X216" s="136">
        <v>42.098832009600002</v>
      </c>
      <c r="Y216" s="136">
        <v>41.505071990399998</v>
      </c>
      <c r="Z216" s="136">
        <v>39.770352004800003</v>
      </c>
      <c r="AA216" s="136">
        <v>38.97072</v>
      </c>
      <c r="AB216" s="136">
        <v>39.657407995200003</v>
      </c>
      <c r="AC216" s="136">
        <v>16.815071975999999</v>
      </c>
      <c r="AD216" s="136">
        <v>16.2843840096</v>
      </c>
      <c r="AE216" s="136">
        <v>11.320128</v>
      </c>
      <c r="AF216" s="136">
        <v>8.6478240096000007</v>
      </c>
      <c r="AG216" s="136">
        <v>7.4075039807999996</v>
      </c>
      <c r="AH216" s="136">
        <v>4.5613919999999997</v>
      </c>
      <c r="AI216" s="136">
        <v>5.0712959808000004</v>
      </c>
    </row>
    <row r="217" spans="2:35">
      <c r="B217" s="135" t="s">
        <v>448</v>
      </c>
      <c r="C217" s="135" t="s">
        <v>420</v>
      </c>
      <c r="D217" s="136">
        <v>0</v>
      </c>
      <c r="E217" s="136">
        <v>0</v>
      </c>
      <c r="F217" s="136">
        <v>0</v>
      </c>
      <c r="G217" s="136">
        <v>0</v>
      </c>
      <c r="H217" s="136">
        <v>0</v>
      </c>
      <c r="I217" s="136">
        <v>0</v>
      </c>
      <c r="J217" s="136">
        <v>0</v>
      </c>
      <c r="K217" s="136">
        <v>0</v>
      </c>
      <c r="L217" s="136">
        <v>0</v>
      </c>
      <c r="M217" s="136">
        <v>0</v>
      </c>
      <c r="N217" s="136">
        <v>0</v>
      </c>
      <c r="O217" s="136">
        <v>0</v>
      </c>
      <c r="P217" s="136">
        <v>0</v>
      </c>
      <c r="Q217" s="136">
        <v>0</v>
      </c>
      <c r="R217" s="136">
        <v>0</v>
      </c>
      <c r="S217" s="136">
        <v>0</v>
      </c>
      <c r="T217" s="136">
        <v>0</v>
      </c>
      <c r="U217" s="136">
        <v>0</v>
      </c>
      <c r="V217" s="136">
        <v>0</v>
      </c>
      <c r="W217" s="136">
        <v>0</v>
      </c>
      <c r="X217" s="136">
        <v>0</v>
      </c>
      <c r="Y217" s="136">
        <v>0</v>
      </c>
      <c r="Z217" s="136">
        <v>0</v>
      </c>
      <c r="AA217" s="136">
        <v>0</v>
      </c>
      <c r="AB217" s="136">
        <v>2.4799752000000002E-3</v>
      </c>
      <c r="AC217" s="136">
        <v>3.7198759999999999E-4</v>
      </c>
      <c r="AD217" s="136">
        <v>0</v>
      </c>
      <c r="AE217" s="136">
        <v>0</v>
      </c>
      <c r="AF217" s="136">
        <v>2.4800000000000001E-4</v>
      </c>
      <c r="AG217" s="136">
        <v>0</v>
      </c>
      <c r="AH217" s="136">
        <v>0</v>
      </c>
      <c r="AI217" s="136">
        <v>0</v>
      </c>
    </row>
    <row r="218" spans="2:35">
      <c r="B218" s="135" t="s">
        <v>448</v>
      </c>
      <c r="C218" s="135" t="s">
        <v>426</v>
      </c>
      <c r="D218" s="136">
        <v>0</v>
      </c>
      <c r="E218" s="136">
        <v>0</v>
      </c>
      <c r="F218" s="136">
        <v>0</v>
      </c>
      <c r="G218" s="136">
        <v>0</v>
      </c>
      <c r="H218" s="136">
        <v>0</v>
      </c>
      <c r="I218" s="136">
        <v>0</v>
      </c>
      <c r="J218" s="136">
        <v>0</v>
      </c>
      <c r="K218" s="136">
        <v>0</v>
      </c>
      <c r="L218" s="136">
        <v>0.174591528646</v>
      </c>
      <c r="M218" s="136">
        <v>0.37031223067699998</v>
      </c>
      <c r="N218" s="136">
        <v>0.62297539932299995</v>
      </c>
      <c r="O218" s="136">
        <v>0.88227993932299997</v>
      </c>
      <c r="P218" s="136">
        <v>1.1246053220309999</v>
      </c>
      <c r="Q218" s="136">
        <v>1.3903345906769999</v>
      </c>
      <c r="R218" s="136">
        <v>1.675574999323</v>
      </c>
      <c r="S218" s="136">
        <v>2.0159909113540002</v>
      </c>
      <c r="T218" s="136">
        <v>2.4006284586460001</v>
      </c>
      <c r="U218" s="136">
        <v>2.761158039323</v>
      </c>
      <c r="V218" s="136">
        <v>2.929304531354</v>
      </c>
      <c r="W218" s="136">
        <v>2.7410511400000002</v>
      </c>
      <c r="X218" s="136">
        <v>2.7499604606769998</v>
      </c>
      <c r="Y218" s="136">
        <v>2.721621242031</v>
      </c>
      <c r="Z218" s="136">
        <v>2.6400698199999999</v>
      </c>
      <c r="AA218" s="136">
        <v>2.6009121393229999</v>
      </c>
      <c r="AB218" s="136">
        <v>2.6362650806770001</v>
      </c>
      <c r="AC218" s="136">
        <v>1.8918629586460001</v>
      </c>
      <c r="AD218" s="136">
        <v>1.644236670677</v>
      </c>
      <c r="AE218" s="136">
        <v>2.1774350999999998</v>
      </c>
      <c r="AF218" s="136">
        <v>2.3107973279689999</v>
      </c>
      <c r="AG218" s="136">
        <v>2.2321637813540001</v>
      </c>
      <c r="AH218" s="136">
        <v>1.6304461820309999</v>
      </c>
      <c r="AI218" s="136">
        <v>2.2360700686460002</v>
      </c>
    </row>
    <row r="219" spans="2:35">
      <c r="B219" s="135" t="s">
        <v>448</v>
      </c>
      <c r="C219" s="135" t="s">
        <v>435</v>
      </c>
      <c r="D219" s="136">
        <v>0</v>
      </c>
      <c r="E219" s="136">
        <v>0</v>
      </c>
      <c r="F219" s="136">
        <v>0</v>
      </c>
      <c r="G219" s="136">
        <v>0</v>
      </c>
      <c r="H219" s="136">
        <v>0</v>
      </c>
      <c r="I219" s="136">
        <v>0</v>
      </c>
      <c r="J219" s="136">
        <v>0</v>
      </c>
      <c r="K219" s="136">
        <v>0</v>
      </c>
      <c r="L219" s="136">
        <v>0</v>
      </c>
      <c r="M219" s="136">
        <v>0</v>
      </c>
      <c r="N219" s="136">
        <v>0</v>
      </c>
      <c r="O219" s="136">
        <v>0</v>
      </c>
      <c r="P219" s="136">
        <v>0</v>
      </c>
      <c r="Q219" s="136">
        <v>0</v>
      </c>
      <c r="R219" s="136">
        <v>0</v>
      </c>
      <c r="S219" s="136">
        <v>0</v>
      </c>
      <c r="T219" s="136">
        <v>0</v>
      </c>
      <c r="U219" s="136">
        <v>0</v>
      </c>
      <c r="V219" s="136">
        <v>0</v>
      </c>
      <c r="W219" s="136">
        <v>0</v>
      </c>
      <c r="X219" s="136">
        <v>0</v>
      </c>
      <c r="Y219" s="136">
        <v>0</v>
      </c>
      <c r="Z219" s="136">
        <v>0</v>
      </c>
      <c r="AA219" s="136">
        <v>0</v>
      </c>
      <c r="AB219" s="136">
        <v>3.441E-3</v>
      </c>
      <c r="AC219" s="136">
        <v>4.4397780000000002E-4</v>
      </c>
      <c r="AD219" s="136">
        <v>0</v>
      </c>
      <c r="AE219" s="136">
        <v>0</v>
      </c>
      <c r="AF219" s="136">
        <v>3.3300000000000002E-4</v>
      </c>
      <c r="AG219" s="136">
        <v>1.110444E-4</v>
      </c>
      <c r="AH219" s="136">
        <v>0</v>
      </c>
      <c r="AI219" s="136">
        <v>0</v>
      </c>
    </row>
    <row r="220" spans="2:35">
      <c r="B220" s="135" t="s">
        <v>449</v>
      </c>
      <c r="C220" s="135" t="s">
        <v>446</v>
      </c>
      <c r="D220" s="136">
        <v>0</v>
      </c>
      <c r="E220" s="136">
        <v>0</v>
      </c>
      <c r="F220" s="136">
        <v>0</v>
      </c>
      <c r="G220" s="136">
        <v>0</v>
      </c>
      <c r="H220" s="136">
        <v>0</v>
      </c>
      <c r="I220" s="136">
        <v>0</v>
      </c>
      <c r="J220" s="136">
        <v>0</v>
      </c>
      <c r="K220" s="136">
        <v>0</v>
      </c>
      <c r="L220" s="136">
        <v>0</v>
      </c>
      <c r="M220" s="136">
        <v>5.1104560000000002E-3</v>
      </c>
      <c r="N220" s="136">
        <v>9.0122420699999997E-2</v>
      </c>
      <c r="O220" s="136">
        <v>0.186476589</v>
      </c>
      <c r="P220" s="136">
        <v>0.25554359609999999</v>
      </c>
      <c r="Q220" s="136">
        <v>0.31786419729999998</v>
      </c>
      <c r="R220" s="136">
        <v>0.45606506140000003</v>
      </c>
      <c r="S220" s="136">
        <v>0.61184576310000005</v>
      </c>
      <c r="T220" s="136">
        <v>0.75985667810000002</v>
      </c>
      <c r="U220" s="136">
        <v>0.89516582739999995</v>
      </c>
      <c r="V220" s="136">
        <v>1.0059074831000001</v>
      </c>
      <c r="W220" s="136">
        <v>0.97369540060000004</v>
      </c>
      <c r="X220" s="136">
        <v>0.95239971710000004</v>
      </c>
      <c r="Y220" s="136">
        <v>0.93517064419999996</v>
      </c>
      <c r="Z220" s="136">
        <v>0.91533656370000005</v>
      </c>
      <c r="AA220" s="136">
        <v>0.86417507540000005</v>
      </c>
      <c r="AB220" s="136">
        <v>0.8826844546</v>
      </c>
      <c r="AC220" s="136">
        <v>0</v>
      </c>
      <c r="AD220" s="136">
        <v>0</v>
      </c>
      <c r="AE220" s="136">
        <v>0</v>
      </c>
      <c r="AF220" s="136">
        <v>0</v>
      </c>
      <c r="AG220" s="136">
        <v>0</v>
      </c>
      <c r="AH220" s="136">
        <v>0</v>
      </c>
      <c r="AI220" s="136">
        <v>0</v>
      </c>
    </row>
    <row r="221" spans="2:35">
      <c r="B221" s="135" t="s">
        <v>450</v>
      </c>
      <c r="C221" s="135" t="s">
        <v>446</v>
      </c>
      <c r="D221" s="136">
        <v>0</v>
      </c>
      <c r="E221" s="136">
        <v>0</v>
      </c>
      <c r="F221" s="136">
        <v>0</v>
      </c>
      <c r="G221" s="136">
        <v>0</v>
      </c>
      <c r="H221" s="136">
        <v>0</v>
      </c>
      <c r="I221" s="136">
        <v>0</v>
      </c>
      <c r="J221" s="136">
        <v>1.7310271316000001</v>
      </c>
      <c r="K221" s="136">
        <v>5.1995263345999998</v>
      </c>
      <c r="L221" s="136">
        <v>9.1477492119000008</v>
      </c>
      <c r="M221" s="136">
        <v>13.3483334699</v>
      </c>
      <c r="N221" s="136">
        <v>18.751887027900001</v>
      </c>
      <c r="O221" s="136">
        <v>23.984599248999999</v>
      </c>
      <c r="P221" s="136">
        <v>28.705063259599999</v>
      </c>
      <c r="Q221" s="136">
        <v>34.427898451700003</v>
      </c>
      <c r="R221" s="136">
        <v>39.194565121399997</v>
      </c>
      <c r="S221" s="136">
        <v>44.914286024399999</v>
      </c>
      <c r="T221" s="136">
        <v>51.716464342400002</v>
      </c>
      <c r="U221" s="136">
        <v>56.127272574099997</v>
      </c>
      <c r="V221" s="136">
        <v>58.562756563999997</v>
      </c>
      <c r="W221" s="136">
        <v>52.0398961004</v>
      </c>
      <c r="X221" s="136">
        <v>51.794811872700002</v>
      </c>
      <c r="Y221" s="136">
        <v>49.491720839599999</v>
      </c>
      <c r="Z221" s="136">
        <v>44.221205525899997</v>
      </c>
      <c r="AA221" s="136">
        <v>42.3724685046</v>
      </c>
      <c r="AB221" s="136">
        <v>44.498663553500002</v>
      </c>
      <c r="AC221" s="136">
        <v>41.7174939987</v>
      </c>
      <c r="AD221" s="136">
        <v>38.936326005200002</v>
      </c>
      <c r="AE221" s="136">
        <v>36.155158001300002</v>
      </c>
      <c r="AF221" s="136">
        <v>33.374002997399998</v>
      </c>
      <c r="AG221" s="136">
        <v>30.592835001299999</v>
      </c>
      <c r="AH221" s="136">
        <v>27.811667003899998</v>
      </c>
      <c r="AI221" s="136">
        <v>25.030498998700001</v>
      </c>
    </row>
    <row r="222" spans="2:35">
      <c r="B222" s="135" t="s">
        <v>451</v>
      </c>
      <c r="C222" s="135" t="s">
        <v>446</v>
      </c>
      <c r="D222" s="136">
        <v>0</v>
      </c>
      <c r="E222" s="136">
        <v>0</v>
      </c>
      <c r="F222" s="136">
        <v>0</v>
      </c>
      <c r="G222" s="136">
        <v>0</v>
      </c>
      <c r="H222" s="136">
        <v>0</v>
      </c>
      <c r="I222" s="136">
        <v>0</v>
      </c>
      <c r="J222" s="136">
        <v>4.7670998700000002E-2</v>
      </c>
      <c r="K222" s="136">
        <v>0.14320799870000001</v>
      </c>
      <c r="L222" s="136">
        <v>0.25195299999999998</v>
      </c>
      <c r="M222" s="136">
        <v>0.36764000260000002</v>
      </c>
      <c r="N222" s="136">
        <v>0.51646399870000004</v>
      </c>
      <c r="O222" s="136">
        <v>0.66059500000000004</v>
      </c>
      <c r="P222" s="136">
        <v>0.79060799739999998</v>
      </c>
      <c r="Q222" s="136">
        <v>0.94822000259999994</v>
      </c>
      <c r="R222" s="136">
        <v>1.0795069974</v>
      </c>
      <c r="S222" s="136">
        <v>1.2370410012999999</v>
      </c>
      <c r="T222" s="136">
        <v>1.4243969961</v>
      </c>
      <c r="U222" s="136">
        <v>1.5458689973999999</v>
      </c>
      <c r="V222" s="136">
        <v>1.612949</v>
      </c>
      <c r="W222" s="136">
        <v>1.4333020013</v>
      </c>
      <c r="X222" s="136">
        <v>1.4265550026</v>
      </c>
      <c r="Y222" s="136">
        <v>1.3631150013</v>
      </c>
      <c r="Z222" s="136">
        <v>1.2179570039000001</v>
      </c>
      <c r="AA222" s="136">
        <v>1.1670360013000001</v>
      </c>
      <c r="AB222" s="136">
        <v>1.2256009973999999</v>
      </c>
      <c r="AC222" s="136">
        <v>1.1717940039000001</v>
      </c>
      <c r="AD222" s="136">
        <v>1.0936640013000001</v>
      </c>
      <c r="AE222" s="136">
        <v>1.0155469987000001</v>
      </c>
      <c r="AF222" s="136">
        <v>0.93743000389999998</v>
      </c>
      <c r="AG222" s="136">
        <v>0.85931300519999998</v>
      </c>
      <c r="AH222" s="136">
        <v>0.78119599740000001</v>
      </c>
      <c r="AI222" s="136">
        <v>0.70307899480000002</v>
      </c>
    </row>
    <row r="223" spans="2:35">
      <c r="B223" s="135" t="s">
        <v>452</v>
      </c>
      <c r="C223" s="135" t="s">
        <v>444</v>
      </c>
      <c r="D223" s="136">
        <v>0</v>
      </c>
      <c r="E223" s="136">
        <v>0</v>
      </c>
      <c r="F223" s="136">
        <v>0</v>
      </c>
      <c r="G223" s="136">
        <v>0</v>
      </c>
      <c r="H223" s="136">
        <v>0</v>
      </c>
      <c r="I223" s="136">
        <v>0</v>
      </c>
      <c r="J223" s="136">
        <v>0</v>
      </c>
      <c r="K223" s="136">
        <v>0</v>
      </c>
      <c r="L223" s="136">
        <v>0</v>
      </c>
      <c r="M223" s="136">
        <v>0</v>
      </c>
      <c r="N223" s="136">
        <v>0</v>
      </c>
      <c r="O223" s="136">
        <v>0</v>
      </c>
      <c r="P223" s="136">
        <v>0</v>
      </c>
      <c r="Q223" s="136">
        <v>0</v>
      </c>
      <c r="R223" s="136">
        <v>0</v>
      </c>
      <c r="S223" s="136">
        <v>0</v>
      </c>
      <c r="T223" s="136">
        <v>0</v>
      </c>
      <c r="U223" s="136">
        <v>0</v>
      </c>
      <c r="V223" s="136">
        <v>0</v>
      </c>
      <c r="W223" s="136">
        <v>0</v>
      </c>
      <c r="X223" s="136">
        <v>0</v>
      </c>
      <c r="Y223" s="136">
        <v>0.172346881152908</v>
      </c>
      <c r="Z223" s="136">
        <v>0.67584434035095997</v>
      </c>
      <c r="AA223" s="136">
        <v>0.90795216560496805</v>
      </c>
      <c r="AB223" s="136">
        <v>0.70863396727294603</v>
      </c>
      <c r="AC223" s="136">
        <v>2.2297448252781402</v>
      </c>
      <c r="AD223" s="136">
        <v>2.2977188513654498</v>
      </c>
      <c r="AE223" s="136">
        <v>3.28475061582265</v>
      </c>
      <c r="AF223" s="136">
        <v>4.9847091477866501</v>
      </c>
      <c r="AG223" s="136">
        <v>6.2871091248494499</v>
      </c>
      <c r="AH223" s="136">
        <v>7.0644076560200002</v>
      </c>
      <c r="AI223" s="136">
        <v>6.6087060606600003</v>
      </c>
    </row>
    <row r="224" spans="2:35">
      <c r="B224" s="135" t="s">
        <v>452</v>
      </c>
      <c r="C224" s="135" t="s">
        <v>445</v>
      </c>
      <c r="D224" s="136">
        <v>0</v>
      </c>
      <c r="E224" s="136">
        <v>0</v>
      </c>
      <c r="F224" s="136">
        <v>0</v>
      </c>
      <c r="G224" s="136">
        <v>0</v>
      </c>
      <c r="H224" s="136">
        <v>0</v>
      </c>
      <c r="I224" s="136">
        <v>0</v>
      </c>
      <c r="J224" s="136">
        <v>0.41572857537000002</v>
      </c>
      <c r="K224" s="136">
        <v>0.85179746842000004</v>
      </c>
      <c r="L224" s="136">
        <v>1.58817455846</v>
      </c>
      <c r="M224" s="136">
        <v>2.41213620616</v>
      </c>
      <c r="N224" s="136">
        <v>3.4746485926899999</v>
      </c>
      <c r="O224" s="136">
        <v>4.5646577272300002</v>
      </c>
      <c r="P224" s="136">
        <v>5.5826924619099998</v>
      </c>
      <c r="Q224" s="136">
        <v>6.6912373630999999</v>
      </c>
      <c r="R224" s="136">
        <v>7.87678955269</v>
      </c>
      <c r="S224" s="136">
        <v>9.2914404794299994</v>
      </c>
      <c r="T224" s="136">
        <v>13.71000345008</v>
      </c>
      <c r="U224" s="136">
        <v>17.867418647560001</v>
      </c>
      <c r="V224" s="136">
        <v>19.889130397590002</v>
      </c>
      <c r="W224" s="136">
        <v>17.768766098299999</v>
      </c>
      <c r="X224" s="136">
        <v>17.874725079120001</v>
      </c>
      <c r="Y224" s="136">
        <v>19.408833448980001</v>
      </c>
      <c r="Z224" s="136">
        <v>23.9965244184</v>
      </c>
      <c r="AA224" s="136">
        <v>26.111408922550002</v>
      </c>
      <c r="AB224" s="136">
        <v>24.295291916139998</v>
      </c>
      <c r="AC224" s="136">
        <v>21.755458825049999</v>
      </c>
      <c r="AD224" s="136">
        <v>14.63239235514</v>
      </c>
      <c r="AE224" s="136">
        <v>14.79884883641</v>
      </c>
      <c r="AF224" s="136">
        <v>6.9469936922000004</v>
      </c>
      <c r="AG224" s="136">
        <v>5.9071047968299997</v>
      </c>
      <c r="AH224" s="136">
        <v>5.9282804031699996</v>
      </c>
      <c r="AI224" s="136">
        <v>5.4782037936599997</v>
      </c>
    </row>
    <row r="225" spans="2:35">
      <c r="B225" s="135" t="s">
        <v>452</v>
      </c>
      <c r="C225" s="135" t="s">
        <v>446</v>
      </c>
      <c r="D225" s="136">
        <v>0</v>
      </c>
      <c r="E225" s="136">
        <v>0</v>
      </c>
      <c r="F225" s="136">
        <v>0</v>
      </c>
      <c r="G225" s="136">
        <v>0</v>
      </c>
      <c r="H225" s="136">
        <v>0</v>
      </c>
      <c r="I225" s="136">
        <v>0</v>
      </c>
      <c r="J225" s="136">
        <v>7.4659923E-3</v>
      </c>
      <c r="K225" s="136">
        <v>1.5297274200000001E-2</v>
      </c>
      <c r="L225" s="136">
        <v>8.6801044199999997E-2</v>
      </c>
      <c r="M225" s="136">
        <v>0.2051378797</v>
      </c>
      <c r="N225" s="136">
        <v>0.94589981199999995</v>
      </c>
      <c r="O225" s="136">
        <v>1.7743983725000001</v>
      </c>
      <c r="P225" s="136">
        <v>2.3912541796000002</v>
      </c>
      <c r="Q225" s="136">
        <v>2.9663006776</v>
      </c>
      <c r="R225" s="136">
        <v>4.1179268168999998</v>
      </c>
      <c r="S225" s="136">
        <v>5.4241212271999997</v>
      </c>
      <c r="T225" s="136">
        <v>7.3072952679999998</v>
      </c>
      <c r="U225" s="136">
        <v>9.0495143921000007</v>
      </c>
      <c r="V225" s="136">
        <v>10.2338048072</v>
      </c>
      <c r="W225" s="136">
        <v>9.6234768994</v>
      </c>
      <c r="X225" s="136">
        <v>9.4800469270000001</v>
      </c>
      <c r="Y225" s="136">
        <v>9.7471886941000001</v>
      </c>
      <c r="Z225" s="136">
        <v>10.803448921199999</v>
      </c>
      <c r="AA225" s="136">
        <v>10.9752392555</v>
      </c>
      <c r="AB225" s="136">
        <v>10.6370332029</v>
      </c>
      <c r="AC225" s="136">
        <v>7.3766412108999999</v>
      </c>
      <c r="AD225" s="136">
        <v>5.4001609258999999</v>
      </c>
      <c r="AE225" s="136">
        <v>6.2864041617000002</v>
      </c>
      <c r="AF225" s="136">
        <v>4.841005</v>
      </c>
      <c r="AG225" s="136">
        <v>3.5634299961</v>
      </c>
      <c r="AH225" s="136">
        <v>4.1483260013000001</v>
      </c>
      <c r="AI225" s="136">
        <v>4.1086370013</v>
      </c>
    </row>
    <row r="226" spans="2:35">
      <c r="B226" s="135" t="s">
        <v>452</v>
      </c>
      <c r="C226" s="135" t="s">
        <v>422</v>
      </c>
      <c r="D226" s="136">
        <v>0</v>
      </c>
      <c r="E226" s="136">
        <v>0</v>
      </c>
      <c r="F226" s="136">
        <v>0</v>
      </c>
      <c r="G226" s="136">
        <v>0</v>
      </c>
      <c r="H226" s="136">
        <v>0</v>
      </c>
      <c r="I226" s="136">
        <v>0</v>
      </c>
      <c r="J226" s="136">
        <v>0.68462784480000005</v>
      </c>
      <c r="K226" s="136">
        <v>1.402752408</v>
      </c>
      <c r="L226" s="136">
        <v>2.2627004016000001</v>
      </c>
      <c r="M226" s="136">
        <v>3.2249304383999999</v>
      </c>
      <c r="N226" s="136">
        <v>4.4657422128000004</v>
      </c>
      <c r="O226" s="136">
        <v>5.7386650175999998</v>
      </c>
      <c r="P226" s="136">
        <v>6.9275354159999996</v>
      </c>
      <c r="Q226" s="136">
        <v>8.2221044207999991</v>
      </c>
      <c r="R226" s="136">
        <v>9.6066032640000003</v>
      </c>
      <c r="S226" s="136">
        <v>11.2586457168</v>
      </c>
      <c r="T226" s="136">
        <v>13.108084632000001</v>
      </c>
      <c r="U226" s="136">
        <v>14.8482172416</v>
      </c>
      <c r="V226" s="136">
        <v>15.6944272704</v>
      </c>
      <c r="W226" s="136">
        <v>14.806286611199999</v>
      </c>
      <c r="X226" s="136">
        <v>14.851275427199999</v>
      </c>
      <c r="Y226" s="136">
        <v>15.185020377600001</v>
      </c>
      <c r="Z226" s="136">
        <v>16.160029296000001</v>
      </c>
      <c r="AA226" s="136">
        <v>16.609499678399999</v>
      </c>
      <c r="AB226" s="136">
        <v>16.223525476799999</v>
      </c>
      <c r="AC226" s="136">
        <v>14.268465023999999</v>
      </c>
      <c r="AD226" s="136">
        <v>8.4547942799999998</v>
      </c>
      <c r="AE226" s="136">
        <v>7.9831229280000002</v>
      </c>
      <c r="AF226" s="136">
        <v>2.828622384</v>
      </c>
      <c r="AG226" s="136">
        <v>2.3218944719999999</v>
      </c>
      <c r="AH226" s="136">
        <v>1.7405279951999999</v>
      </c>
      <c r="AI226" s="136">
        <v>1.3767839952000001</v>
      </c>
    </row>
    <row r="227" spans="2:35">
      <c r="B227" s="135" t="s">
        <v>452</v>
      </c>
      <c r="C227" s="135" t="s">
        <v>453</v>
      </c>
      <c r="D227" s="136">
        <v>0</v>
      </c>
      <c r="E227" s="136">
        <v>0</v>
      </c>
      <c r="F227" s="136">
        <v>0</v>
      </c>
      <c r="G227" s="136">
        <v>0</v>
      </c>
      <c r="H227" s="136">
        <v>0</v>
      </c>
      <c r="I227" s="136">
        <v>0</v>
      </c>
      <c r="J227" s="136">
        <v>0</v>
      </c>
      <c r="K227" s="136">
        <v>0</v>
      </c>
      <c r="L227" s="136">
        <v>0</v>
      </c>
      <c r="M227" s="136">
        <v>0</v>
      </c>
      <c r="N227" s="136">
        <v>0</v>
      </c>
      <c r="O227" s="136">
        <v>0</v>
      </c>
      <c r="P227" s="136">
        <v>0</v>
      </c>
      <c r="Q227" s="136">
        <v>0</v>
      </c>
      <c r="R227" s="136">
        <v>0</v>
      </c>
      <c r="S227" s="136">
        <v>0</v>
      </c>
      <c r="T227" s="136">
        <v>0</v>
      </c>
      <c r="U227" s="136">
        <v>0</v>
      </c>
      <c r="V227" s="136">
        <v>0</v>
      </c>
      <c r="W227" s="136">
        <v>0</v>
      </c>
      <c r="X227" s="136">
        <v>0</v>
      </c>
      <c r="Y227" s="136">
        <v>1.3315553759999999E-3</v>
      </c>
      <c r="Z227" s="136">
        <v>5.2215839699999997E-3</v>
      </c>
      <c r="AA227" s="136">
        <v>7.0148525699999997E-3</v>
      </c>
      <c r="AB227" s="136">
        <v>5.4749176080000003E-3</v>
      </c>
      <c r="AC227" s="136">
        <v>9.1652546819999993E-3</v>
      </c>
      <c r="AD227" s="136">
        <v>1.1542849506E-2</v>
      </c>
      <c r="AE227" s="136">
        <v>1.6369908312000001E-2</v>
      </c>
      <c r="AF227" s="136">
        <v>6.7880389440000003E-3</v>
      </c>
      <c r="AG227" s="136">
        <v>6.7288239719999997E-3</v>
      </c>
      <c r="AH227" s="136">
        <v>8.4304198620000007E-3</v>
      </c>
      <c r="AI227" s="136">
        <v>7.9667402760000006E-3</v>
      </c>
    </row>
    <row r="228" spans="2:35">
      <c r="B228" s="135" t="s">
        <v>452</v>
      </c>
      <c r="C228" s="135" t="s">
        <v>424</v>
      </c>
      <c r="D228" s="136">
        <v>0</v>
      </c>
      <c r="E228" s="136">
        <v>0</v>
      </c>
      <c r="F228" s="136">
        <v>0</v>
      </c>
      <c r="G228" s="136">
        <v>0</v>
      </c>
      <c r="H228" s="136">
        <v>0</v>
      </c>
      <c r="I228" s="136">
        <v>0</v>
      </c>
      <c r="J228" s="136">
        <v>0</v>
      </c>
      <c r="K228" s="136">
        <v>0</v>
      </c>
      <c r="L228" s="136">
        <v>0</v>
      </c>
      <c r="M228" s="136">
        <v>0</v>
      </c>
      <c r="N228" s="136">
        <v>0</v>
      </c>
      <c r="O228" s="136">
        <v>0</v>
      </c>
      <c r="P228" s="136">
        <v>0</v>
      </c>
      <c r="Q228" s="136">
        <v>0</v>
      </c>
      <c r="R228" s="136">
        <v>0</v>
      </c>
      <c r="S228" s="136">
        <v>0</v>
      </c>
      <c r="T228" s="136">
        <v>0</v>
      </c>
      <c r="U228" s="136">
        <v>0</v>
      </c>
      <c r="V228" s="136">
        <v>0</v>
      </c>
      <c r="W228" s="136">
        <v>0</v>
      </c>
      <c r="X228" s="136">
        <v>0</v>
      </c>
      <c r="Y228" s="136">
        <v>5.3873303050000002E-2</v>
      </c>
      <c r="Z228" s="136">
        <v>0.21125974015000001</v>
      </c>
      <c r="AA228" s="136">
        <v>0.28381347065000001</v>
      </c>
      <c r="AB228" s="136">
        <v>0.22150933649999999</v>
      </c>
      <c r="AC228" s="136">
        <v>0.37081645465000002</v>
      </c>
      <c r="AD228" s="136">
        <v>0.4670114333</v>
      </c>
      <c r="AE228" s="136">
        <v>0.66230907000000006</v>
      </c>
      <c r="AF228" s="136">
        <v>0.27463685249999997</v>
      </c>
      <c r="AG228" s="136">
        <v>0.27224106985000002</v>
      </c>
      <c r="AH228" s="136">
        <v>0.34109700334999998</v>
      </c>
      <c r="AI228" s="136">
        <v>0.32233701004999998</v>
      </c>
    </row>
    <row r="229" spans="2:35">
      <c r="B229" s="135" t="s">
        <v>452</v>
      </c>
      <c r="C229" s="135" t="s">
        <v>420</v>
      </c>
      <c r="D229" s="136">
        <v>0</v>
      </c>
      <c r="E229" s="136">
        <v>0</v>
      </c>
      <c r="F229" s="136">
        <v>0</v>
      </c>
      <c r="G229" s="136">
        <v>0</v>
      </c>
      <c r="H229" s="136">
        <v>0</v>
      </c>
      <c r="I229" s="136">
        <v>0</v>
      </c>
      <c r="J229" s="136">
        <v>0</v>
      </c>
      <c r="K229" s="136">
        <v>0</v>
      </c>
      <c r="L229" s="136">
        <v>0</v>
      </c>
      <c r="M229" s="136">
        <v>0</v>
      </c>
      <c r="N229" s="136">
        <v>0</v>
      </c>
      <c r="O229" s="136">
        <v>0</v>
      </c>
      <c r="P229" s="136">
        <v>0</v>
      </c>
      <c r="Q229" s="136">
        <v>0</v>
      </c>
      <c r="R229" s="136">
        <v>0</v>
      </c>
      <c r="S229" s="136">
        <v>0</v>
      </c>
      <c r="T229" s="136">
        <v>0</v>
      </c>
      <c r="U229" s="136">
        <v>0</v>
      </c>
      <c r="V229" s="136">
        <v>0</v>
      </c>
      <c r="W229" s="136">
        <v>0</v>
      </c>
      <c r="X229" s="136">
        <v>0</v>
      </c>
      <c r="Y229" s="136">
        <v>0</v>
      </c>
      <c r="Z229" s="136">
        <v>0</v>
      </c>
      <c r="AA229" s="136">
        <v>0</v>
      </c>
      <c r="AB229" s="136">
        <v>1.2430256E-3</v>
      </c>
      <c r="AC229" s="136">
        <v>1.2430131999999999E-3</v>
      </c>
      <c r="AD229" s="136">
        <v>1.403184E-3</v>
      </c>
      <c r="AE229" s="136">
        <v>6.1604439999999997E-4</v>
      </c>
      <c r="AF229" s="136">
        <v>7.2484199999999996E-4</v>
      </c>
      <c r="AG229" s="136">
        <v>1.8631743999999999E-3</v>
      </c>
      <c r="AH229" s="136">
        <v>6.200124E-4</v>
      </c>
      <c r="AI229" s="136">
        <v>1.3640124000000001E-3</v>
      </c>
    </row>
    <row r="230" spans="2:35">
      <c r="B230" s="135" t="s">
        <v>452</v>
      </c>
      <c r="C230" s="135" t="s">
        <v>426</v>
      </c>
      <c r="D230" s="136">
        <v>0</v>
      </c>
      <c r="E230" s="136">
        <v>0</v>
      </c>
      <c r="F230" s="136">
        <v>0</v>
      </c>
      <c r="G230" s="136">
        <v>0</v>
      </c>
      <c r="H230" s="136">
        <v>0</v>
      </c>
      <c r="I230" s="136">
        <v>0</v>
      </c>
      <c r="J230" s="136">
        <v>0</v>
      </c>
      <c r="K230" s="136">
        <v>0</v>
      </c>
      <c r="L230" s="136">
        <v>4.3251999979999997E-2</v>
      </c>
      <c r="M230" s="136">
        <v>9.1648386883000005E-2</v>
      </c>
      <c r="N230" s="136">
        <v>0.15405633745899999</v>
      </c>
      <c r="O230" s="136">
        <v>0.21807934126600001</v>
      </c>
      <c r="P230" s="136">
        <v>0.27787484903800003</v>
      </c>
      <c r="Q230" s="136">
        <v>0.34298657716499997</v>
      </c>
      <c r="R230" s="136">
        <v>0.41262141946999997</v>
      </c>
      <c r="S230" s="136">
        <v>0.49571265633700001</v>
      </c>
      <c r="T230" s="136">
        <v>0.58873215710299998</v>
      </c>
      <c r="U230" s="136">
        <v>0.676253978496</v>
      </c>
      <c r="V230" s="136">
        <v>0.71881501738200004</v>
      </c>
      <c r="W230" s="136">
        <v>0.67414503345499999</v>
      </c>
      <c r="X230" s="136">
        <v>0.67640779154200004</v>
      </c>
      <c r="Y230" s="136">
        <v>0.76498466598299997</v>
      </c>
      <c r="Z230" s="136">
        <v>1.041018678228</v>
      </c>
      <c r="AA230" s="136">
        <v>1.168267885953</v>
      </c>
      <c r="AB230" s="136">
        <v>1.0589950416260001</v>
      </c>
      <c r="AC230" s="136">
        <v>1.208993023376</v>
      </c>
      <c r="AD230" s="136">
        <v>1.1477776820929999</v>
      </c>
      <c r="AE230" s="136">
        <v>1.472063568821</v>
      </c>
      <c r="AF230" s="136">
        <v>0.91397802238400006</v>
      </c>
      <c r="AG230" s="136">
        <v>0.79989581135400001</v>
      </c>
      <c r="AH230" s="136">
        <v>0.94748181067699999</v>
      </c>
      <c r="AI230" s="136">
        <v>0.905121918646</v>
      </c>
    </row>
    <row r="231" spans="2:35">
      <c r="B231" s="135" t="s">
        <v>452</v>
      </c>
      <c r="C231" s="135" t="s">
        <v>435</v>
      </c>
      <c r="D231" s="136">
        <v>0</v>
      </c>
      <c r="E231" s="136">
        <v>0</v>
      </c>
      <c r="F231" s="136">
        <v>0</v>
      </c>
      <c r="G231" s="136">
        <v>0</v>
      </c>
      <c r="H231" s="136">
        <v>0</v>
      </c>
      <c r="I231" s="136">
        <v>0</v>
      </c>
      <c r="J231" s="136">
        <v>0</v>
      </c>
      <c r="K231" s="136">
        <v>0</v>
      </c>
      <c r="L231" s="136">
        <v>0</v>
      </c>
      <c r="M231" s="136">
        <v>0</v>
      </c>
      <c r="N231" s="136">
        <v>0</v>
      </c>
      <c r="O231" s="136">
        <v>0</v>
      </c>
      <c r="P231" s="136">
        <v>0</v>
      </c>
      <c r="Q231" s="136">
        <v>0</v>
      </c>
      <c r="R231" s="136">
        <v>0</v>
      </c>
      <c r="S231" s="136">
        <v>0</v>
      </c>
      <c r="T231" s="136">
        <v>0</v>
      </c>
      <c r="U231" s="136">
        <v>0</v>
      </c>
      <c r="V231" s="136">
        <v>0</v>
      </c>
      <c r="W231" s="136">
        <v>0</v>
      </c>
      <c r="X231" s="136">
        <v>0</v>
      </c>
      <c r="Y231" s="136">
        <v>0</v>
      </c>
      <c r="Z231" s="136">
        <v>0</v>
      </c>
      <c r="AA231" s="136">
        <v>0</v>
      </c>
      <c r="AB231" s="136">
        <v>1.3061925E-3</v>
      </c>
      <c r="AC231" s="136">
        <v>1.3061813999999999E-3</v>
      </c>
      <c r="AD231" s="136">
        <v>1.4744907E-3</v>
      </c>
      <c r="AE231" s="136">
        <v>6.4732980000000004E-4</v>
      </c>
      <c r="AF231" s="136">
        <v>7.6172640000000003E-4</v>
      </c>
      <c r="AG231" s="136">
        <v>1.9578401999999998E-3</v>
      </c>
      <c r="AH231" s="136">
        <v>7.770222E-4</v>
      </c>
      <c r="AI231" s="136">
        <v>1.5539888999999999E-3</v>
      </c>
    </row>
    <row r="232" spans="2:35">
      <c r="B232" s="135" t="s">
        <v>452</v>
      </c>
      <c r="C232" s="135" t="s">
        <v>454</v>
      </c>
      <c r="D232" s="136">
        <v>0</v>
      </c>
      <c r="E232" s="136">
        <v>0</v>
      </c>
      <c r="F232" s="136">
        <v>0</v>
      </c>
      <c r="G232" s="136">
        <v>0</v>
      </c>
      <c r="H232" s="136">
        <v>0</v>
      </c>
      <c r="I232" s="136">
        <v>0</v>
      </c>
      <c r="J232" s="136">
        <v>0</v>
      </c>
      <c r="K232" s="136">
        <v>0</v>
      </c>
      <c r="L232" s="136">
        <v>0</v>
      </c>
      <c r="M232" s="136">
        <v>0</v>
      </c>
      <c r="N232" s="136">
        <v>0</v>
      </c>
      <c r="O232" s="136">
        <v>0</v>
      </c>
      <c r="P232" s="136">
        <v>0</v>
      </c>
      <c r="Q232" s="136">
        <v>0</v>
      </c>
      <c r="R232" s="136">
        <v>0</v>
      </c>
      <c r="S232" s="136">
        <v>3.3153389999999999E-4</v>
      </c>
      <c r="T232" s="136">
        <v>7.0275290000000005E-4</v>
      </c>
      <c r="U232" s="136">
        <v>1.0519533000000001E-3</v>
      </c>
      <c r="V232" s="136">
        <v>1.2218187E-3</v>
      </c>
      <c r="W232" s="136">
        <v>1.0435517E-3</v>
      </c>
      <c r="X232" s="136">
        <v>1.0525941E-3</v>
      </c>
      <c r="Y232" s="136">
        <v>1.0023447000000001E-3</v>
      </c>
      <c r="Z232" s="136">
        <v>8.5541459999999997E-4</v>
      </c>
      <c r="AA232" s="136">
        <v>7.8773899999999997E-4</v>
      </c>
      <c r="AB232" s="136">
        <v>8.4588269999999997E-4</v>
      </c>
      <c r="AC232" s="136">
        <v>8.6504439999999995E-4</v>
      </c>
      <c r="AD232" s="136">
        <v>5.7716500000000002E-5</v>
      </c>
      <c r="AE232" s="136">
        <v>2.17872E-4</v>
      </c>
      <c r="AF232" s="136">
        <v>2.4226245000000001E-3</v>
      </c>
      <c r="AG232" s="136">
        <v>8.1701999999999998E-5</v>
      </c>
      <c r="AH232" s="136">
        <v>1.7798219999999999E-4</v>
      </c>
      <c r="AI232" s="136">
        <v>4.0672982199999999E-2</v>
      </c>
    </row>
    <row r="233" spans="2:35">
      <c r="B233" s="135" t="s">
        <v>455</v>
      </c>
      <c r="C233" s="135" t="s">
        <v>444</v>
      </c>
      <c r="D233" s="136">
        <v>0</v>
      </c>
      <c r="E233" s="136">
        <v>0</v>
      </c>
      <c r="F233" s="136">
        <v>0</v>
      </c>
      <c r="G233" s="136">
        <v>0</v>
      </c>
      <c r="H233" s="136">
        <v>0</v>
      </c>
      <c r="I233" s="136">
        <v>0</v>
      </c>
      <c r="J233" s="136">
        <v>0</v>
      </c>
      <c r="K233" s="136">
        <v>0</v>
      </c>
      <c r="L233" s="136">
        <v>0</v>
      </c>
      <c r="M233" s="136">
        <v>0</v>
      </c>
      <c r="N233" s="136">
        <v>0</v>
      </c>
      <c r="O233" s="136">
        <v>0</v>
      </c>
      <c r="P233" s="136">
        <v>0</v>
      </c>
      <c r="Q233" s="136">
        <v>0</v>
      </c>
      <c r="R233" s="136">
        <v>0</v>
      </c>
      <c r="S233" s="136">
        <v>0</v>
      </c>
      <c r="T233" s="136">
        <v>0</v>
      </c>
      <c r="U233" s="136">
        <v>0</v>
      </c>
      <c r="V233" s="136">
        <v>0</v>
      </c>
      <c r="W233" s="136">
        <v>0</v>
      </c>
      <c r="X233" s="136">
        <v>0</v>
      </c>
      <c r="Y233" s="136">
        <v>81.906944638815503</v>
      </c>
      <c r="Z233" s="136">
        <v>321.19145179743299</v>
      </c>
      <c r="AA233" s="136">
        <v>431.49946936268901</v>
      </c>
      <c r="AB233" s="136">
        <v>336.77454874139897</v>
      </c>
      <c r="AC233" s="136">
        <v>316.94240305419999</v>
      </c>
      <c r="AD233" s="136">
        <v>366.3270414804</v>
      </c>
      <c r="AE233" s="136">
        <v>559.48862138399898</v>
      </c>
      <c r="AF233" s="136">
        <v>1021.4542547902</v>
      </c>
      <c r="AG233" s="136">
        <v>909.51089566259998</v>
      </c>
      <c r="AH233" s="136">
        <v>908.34178023820004</v>
      </c>
      <c r="AI233" s="136">
        <v>897.843652353783</v>
      </c>
    </row>
    <row r="234" spans="2:35">
      <c r="B234" s="135" t="s">
        <v>455</v>
      </c>
      <c r="C234" s="135" t="s">
        <v>445</v>
      </c>
      <c r="D234" s="136">
        <v>0</v>
      </c>
      <c r="E234" s="136">
        <v>0</v>
      </c>
      <c r="F234" s="136">
        <v>0</v>
      </c>
      <c r="G234" s="136">
        <v>0</v>
      </c>
      <c r="H234" s="136">
        <v>0</v>
      </c>
      <c r="I234" s="136">
        <v>0</v>
      </c>
      <c r="J234" s="136">
        <v>77.148764935740004</v>
      </c>
      <c r="K234" s="136">
        <v>158.07217891756</v>
      </c>
      <c r="L234" s="136">
        <v>297.82281796871001</v>
      </c>
      <c r="M234" s="136">
        <v>454.23644883183999</v>
      </c>
      <c r="N234" s="136">
        <v>655.96613731985997</v>
      </c>
      <c r="O234" s="136">
        <v>862.92787484423002</v>
      </c>
      <c r="P234" s="136">
        <v>1056.23992132901</v>
      </c>
      <c r="Q234" s="136">
        <v>1266.9492373738001</v>
      </c>
      <c r="R234" s="136">
        <v>1492.4151219457101</v>
      </c>
      <c r="S234" s="136">
        <v>1761.4573522037499</v>
      </c>
      <c r="T234" s="136">
        <v>2613.49963692147</v>
      </c>
      <c r="U234" s="136">
        <v>3415.02790525622</v>
      </c>
      <c r="V234" s="136">
        <v>3803.98999575579</v>
      </c>
      <c r="W234" s="136">
        <v>3394.7949806111501</v>
      </c>
      <c r="X234" s="136">
        <v>3415.0956672491302</v>
      </c>
      <c r="Y234" s="136">
        <v>3464.0422281936399</v>
      </c>
      <c r="Z234" s="136">
        <v>3649.35315987182</v>
      </c>
      <c r="AA234" s="136">
        <v>3734.6027459601801</v>
      </c>
      <c r="AB234" s="136">
        <v>3665.06051285796</v>
      </c>
      <c r="AC234" s="136">
        <v>1884.54596848339</v>
      </c>
      <c r="AD234" s="136">
        <v>1731.82283864228</v>
      </c>
      <c r="AE234" s="136">
        <v>1206.22677510005</v>
      </c>
      <c r="AF234" s="136">
        <v>735.2097243211</v>
      </c>
      <c r="AG234" s="136">
        <v>610.86613249683001</v>
      </c>
      <c r="AH234" s="136">
        <v>465.68314400000003</v>
      </c>
      <c r="AI234" s="136">
        <v>459.11696450634003</v>
      </c>
    </row>
    <row r="235" spans="2:35">
      <c r="B235" s="135" t="s">
        <v>455</v>
      </c>
      <c r="C235" s="135" t="s">
        <v>446</v>
      </c>
      <c r="D235" s="136">
        <v>0</v>
      </c>
      <c r="E235" s="136">
        <v>0</v>
      </c>
      <c r="F235" s="136">
        <v>0</v>
      </c>
      <c r="G235" s="136">
        <v>0</v>
      </c>
      <c r="H235" s="136">
        <v>0</v>
      </c>
      <c r="I235" s="136">
        <v>0</v>
      </c>
      <c r="J235" s="136">
        <v>14.8603485953</v>
      </c>
      <c r="K235" s="136">
        <v>42.843605103000002</v>
      </c>
      <c r="L235" s="136">
        <v>91.3491927205</v>
      </c>
      <c r="M235" s="136">
        <v>143.99472925110001</v>
      </c>
      <c r="N235" s="136">
        <v>211.78325506260001</v>
      </c>
      <c r="O235" s="136">
        <v>278.99598087919998</v>
      </c>
      <c r="P235" s="136">
        <v>340.52013062079999</v>
      </c>
      <c r="Q235" s="136">
        <v>411.88436809780001</v>
      </c>
      <c r="R235" s="136">
        <v>478.05318982199998</v>
      </c>
      <c r="S235" s="136">
        <v>557.44196601340002</v>
      </c>
      <c r="T235" s="136">
        <v>761.8139239308</v>
      </c>
      <c r="U235" s="136">
        <v>939.18691811489998</v>
      </c>
      <c r="V235" s="136">
        <v>1027.6208519811</v>
      </c>
      <c r="W235" s="136">
        <v>905.67455543890003</v>
      </c>
      <c r="X235" s="136">
        <v>906.94704802260003</v>
      </c>
      <c r="Y235" s="136">
        <v>929.87225486609998</v>
      </c>
      <c r="Z235" s="136">
        <v>1029.9098703205</v>
      </c>
      <c r="AA235" s="136">
        <v>1080.3832417742001</v>
      </c>
      <c r="AB235" s="136">
        <v>1041.5036115614</v>
      </c>
      <c r="AC235" s="136">
        <v>530.81869100129995</v>
      </c>
      <c r="AD235" s="136">
        <v>561.58689600519995</v>
      </c>
      <c r="AE235" s="136">
        <v>425.10178099870001</v>
      </c>
      <c r="AF235" s="136">
        <v>204.3075189974</v>
      </c>
      <c r="AG235" s="136">
        <v>238.77946300389999</v>
      </c>
      <c r="AH235" s="136">
        <v>153.77502400130001</v>
      </c>
      <c r="AI235" s="136">
        <v>192.48834800130001</v>
      </c>
    </row>
    <row r="236" spans="2:35">
      <c r="B236" s="135" t="s">
        <v>455</v>
      </c>
      <c r="C236" s="135" t="s">
        <v>422</v>
      </c>
      <c r="D236" s="136">
        <v>0</v>
      </c>
      <c r="E236" s="136">
        <v>0</v>
      </c>
      <c r="F236" s="136">
        <v>0</v>
      </c>
      <c r="G236" s="136">
        <v>0</v>
      </c>
      <c r="H236" s="136">
        <v>0</v>
      </c>
      <c r="I236" s="136">
        <v>0</v>
      </c>
      <c r="J236" s="136">
        <v>130.6840062672</v>
      </c>
      <c r="K236" s="136">
        <v>267.76197439200001</v>
      </c>
      <c r="L236" s="136">
        <v>431.91166685280001</v>
      </c>
      <c r="M236" s="136">
        <v>615.58528991039998</v>
      </c>
      <c r="N236" s="136">
        <v>852.43551433439995</v>
      </c>
      <c r="O236" s="136">
        <v>1095.4151858160001</v>
      </c>
      <c r="P236" s="136">
        <v>1322.3506648752</v>
      </c>
      <c r="Q236" s="136">
        <v>1569.4622403552</v>
      </c>
      <c r="R236" s="136">
        <v>1833.7399159872</v>
      </c>
      <c r="S236" s="136">
        <v>2149.0871956176002</v>
      </c>
      <c r="T236" s="136">
        <v>2502.1141562352</v>
      </c>
      <c r="U236" s="136">
        <v>2834.2763697696</v>
      </c>
      <c r="V236" s="136">
        <v>2995.8037169616</v>
      </c>
      <c r="W236" s="136">
        <v>2826.2725159584002</v>
      </c>
      <c r="X236" s="136">
        <v>2834.8601266368</v>
      </c>
      <c r="Y236" s="136">
        <v>2818.5147812256</v>
      </c>
      <c r="Z236" s="136">
        <v>2770.7631780239999</v>
      </c>
      <c r="AA236" s="136">
        <v>2748.7501160784</v>
      </c>
      <c r="AB236" s="136">
        <v>2767.6534160688002</v>
      </c>
      <c r="AC236" s="136">
        <v>1138.3937816736</v>
      </c>
      <c r="AD236" s="136">
        <v>1139.3199795840001</v>
      </c>
      <c r="AE236" s="136">
        <v>575.72788186080004</v>
      </c>
      <c r="AF236" s="136">
        <v>315.30320707679999</v>
      </c>
      <c r="AG236" s="136">
        <v>277.8073196112</v>
      </c>
      <c r="AH236" s="136">
        <v>192.33076800480001</v>
      </c>
      <c r="AI236" s="136">
        <v>182.28614399520001</v>
      </c>
    </row>
    <row r="237" spans="2:35">
      <c r="B237" s="135" t="s">
        <v>455</v>
      </c>
      <c r="C237" s="135" t="s">
        <v>453</v>
      </c>
      <c r="D237" s="136">
        <v>0</v>
      </c>
      <c r="E237" s="136">
        <v>0</v>
      </c>
      <c r="F237" s="136">
        <v>0</v>
      </c>
      <c r="G237" s="136">
        <v>0</v>
      </c>
      <c r="H237" s="136">
        <v>0</v>
      </c>
      <c r="I237" s="136">
        <v>0</v>
      </c>
      <c r="J237" s="136">
        <v>0</v>
      </c>
      <c r="K237" s="136">
        <v>0</v>
      </c>
      <c r="L237" s="136">
        <v>0</v>
      </c>
      <c r="M237" s="136">
        <v>0</v>
      </c>
      <c r="N237" s="136">
        <v>0</v>
      </c>
      <c r="O237" s="136">
        <v>0</v>
      </c>
      <c r="P237" s="136">
        <v>0</v>
      </c>
      <c r="Q237" s="136">
        <v>0</v>
      </c>
      <c r="R237" s="136">
        <v>0</v>
      </c>
      <c r="S237" s="136">
        <v>0</v>
      </c>
      <c r="T237" s="136">
        <v>0</v>
      </c>
      <c r="U237" s="136">
        <v>0</v>
      </c>
      <c r="V237" s="136">
        <v>0</v>
      </c>
      <c r="W237" s="136">
        <v>0</v>
      </c>
      <c r="X237" s="136">
        <v>0</v>
      </c>
      <c r="Y237" s="136">
        <v>4.0858749786000001E-2</v>
      </c>
      <c r="Z237" s="136">
        <v>0.160224278034</v>
      </c>
      <c r="AA237" s="136">
        <v>0.21525071929799999</v>
      </c>
      <c r="AB237" s="136">
        <v>0.16799780533799999</v>
      </c>
      <c r="AC237" s="136">
        <v>0.33307662087599998</v>
      </c>
      <c r="AD237" s="136">
        <v>0.56712365501399997</v>
      </c>
      <c r="AE237" s="136">
        <v>0.54681533999999998</v>
      </c>
      <c r="AF237" s="136">
        <v>0.33354961573800002</v>
      </c>
      <c r="AG237" s="136">
        <v>0.28380387253799999</v>
      </c>
      <c r="AH237" s="136">
        <v>0.24274614</v>
      </c>
      <c r="AI237" s="136">
        <v>0.24013794013799999</v>
      </c>
    </row>
    <row r="238" spans="2:35">
      <c r="B238" s="135" t="s">
        <v>455</v>
      </c>
      <c r="C238" s="135" t="s">
        <v>424</v>
      </c>
      <c r="D238" s="136">
        <v>0</v>
      </c>
      <c r="E238" s="136">
        <v>0</v>
      </c>
      <c r="F238" s="136">
        <v>0</v>
      </c>
      <c r="G238" s="136">
        <v>0</v>
      </c>
      <c r="H238" s="136">
        <v>0</v>
      </c>
      <c r="I238" s="136">
        <v>0</v>
      </c>
      <c r="J238" s="136">
        <v>0</v>
      </c>
      <c r="K238" s="136">
        <v>0</v>
      </c>
      <c r="L238" s="136">
        <v>0</v>
      </c>
      <c r="M238" s="136">
        <v>0</v>
      </c>
      <c r="N238" s="136">
        <v>0</v>
      </c>
      <c r="O238" s="136">
        <v>0</v>
      </c>
      <c r="P238" s="136">
        <v>0</v>
      </c>
      <c r="Q238" s="136">
        <v>0</v>
      </c>
      <c r="R238" s="136">
        <v>0</v>
      </c>
      <c r="S238" s="136">
        <v>0</v>
      </c>
      <c r="T238" s="136">
        <v>0</v>
      </c>
      <c r="U238" s="136">
        <v>0</v>
      </c>
      <c r="V238" s="136">
        <v>0</v>
      </c>
      <c r="W238" s="136">
        <v>0</v>
      </c>
      <c r="X238" s="136">
        <v>0</v>
      </c>
      <c r="Y238" s="136">
        <v>1.6531015792999999</v>
      </c>
      <c r="Z238" s="136">
        <v>6.4825040003499996</v>
      </c>
      <c r="AA238" s="136">
        <v>8.7088153260999999</v>
      </c>
      <c r="AB238" s="136">
        <v>6.7970126634000003</v>
      </c>
      <c r="AC238" s="136">
        <v>13.475926081700001</v>
      </c>
      <c r="AD238" s="136">
        <v>22.94522032835</v>
      </c>
      <c r="AE238" s="136">
        <v>22.123567510050002</v>
      </c>
      <c r="AF238" s="136">
        <v>13.495062953350001</v>
      </c>
      <c r="AG238" s="136">
        <v>11.48240303995</v>
      </c>
      <c r="AH238" s="136">
        <v>9.8212285067000007</v>
      </c>
      <c r="AI238" s="136">
        <v>9.7157035</v>
      </c>
    </row>
    <row r="239" spans="2:35">
      <c r="B239" s="135" t="s">
        <v>455</v>
      </c>
      <c r="C239" s="135" t="s">
        <v>420</v>
      </c>
      <c r="D239" s="136">
        <v>0</v>
      </c>
      <c r="E239" s="136">
        <v>0</v>
      </c>
      <c r="F239" s="136">
        <v>0</v>
      </c>
      <c r="G239" s="136">
        <v>0</v>
      </c>
      <c r="H239" s="136">
        <v>0</v>
      </c>
      <c r="I239" s="136">
        <v>0</v>
      </c>
      <c r="J239" s="136">
        <v>0</v>
      </c>
      <c r="K239" s="136">
        <v>0</v>
      </c>
      <c r="L239" s="136">
        <v>0</v>
      </c>
      <c r="M239" s="136">
        <v>0</v>
      </c>
      <c r="N239" s="136">
        <v>0</v>
      </c>
      <c r="O239" s="136">
        <v>0</v>
      </c>
      <c r="P239" s="136">
        <v>0</v>
      </c>
      <c r="Q239" s="136">
        <v>0</v>
      </c>
      <c r="R239" s="136">
        <v>0</v>
      </c>
      <c r="S239" s="136">
        <v>0</v>
      </c>
      <c r="T239" s="136">
        <v>0</v>
      </c>
      <c r="U239" s="136">
        <v>0</v>
      </c>
      <c r="V239" s="136">
        <v>0</v>
      </c>
      <c r="W239" s="136">
        <v>0</v>
      </c>
      <c r="X239" s="136">
        <v>0</v>
      </c>
      <c r="Y239" s="136">
        <v>0</v>
      </c>
      <c r="Z239" s="136">
        <v>0</v>
      </c>
      <c r="AA239" s="136">
        <v>0</v>
      </c>
      <c r="AB239" s="136">
        <v>0.50816683039999999</v>
      </c>
      <c r="AC239" s="136">
        <v>0.4228811556</v>
      </c>
      <c r="AD239" s="136">
        <v>0.38775791999999998</v>
      </c>
      <c r="AE239" s="136">
        <v>0.33083200000000001</v>
      </c>
      <c r="AF239" s="136">
        <v>0.3577498952</v>
      </c>
      <c r="AG239" s="136">
        <v>7.6343030399999998E-2</v>
      </c>
      <c r="AH239" s="136">
        <v>0.33232</v>
      </c>
      <c r="AI239" s="136">
        <v>0.29698000000000002</v>
      </c>
    </row>
    <row r="240" spans="2:35">
      <c r="B240" s="135" t="s">
        <v>455</v>
      </c>
      <c r="C240" s="135" t="s">
        <v>426</v>
      </c>
      <c r="D240" s="136">
        <v>0</v>
      </c>
      <c r="E240" s="136">
        <v>0</v>
      </c>
      <c r="F240" s="136">
        <v>0</v>
      </c>
      <c r="G240" s="136">
        <v>0</v>
      </c>
      <c r="H240" s="136">
        <v>0</v>
      </c>
      <c r="I240" s="136">
        <v>0</v>
      </c>
      <c r="J240" s="136">
        <v>0</v>
      </c>
      <c r="K240" s="136">
        <v>0</v>
      </c>
      <c r="L240" s="136">
        <v>6.8719008200460001</v>
      </c>
      <c r="M240" s="136">
        <v>14.569917260662001</v>
      </c>
      <c r="N240" s="136">
        <v>24.503405068359001</v>
      </c>
      <c r="O240" s="136">
        <v>34.696414687697001</v>
      </c>
      <c r="P240" s="136">
        <v>44.219829563215001</v>
      </c>
      <c r="Q240" s="136">
        <v>54.634900672345999</v>
      </c>
      <c r="R240" s="136">
        <v>65.798937605866996</v>
      </c>
      <c r="S240" s="136">
        <v>79.121793933437999</v>
      </c>
      <c r="T240" s="136">
        <v>94.122386232145999</v>
      </c>
      <c r="U240" s="136">
        <v>108.20303631245901</v>
      </c>
      <c r="V240" s="136">
        <v>114.876580904001</v>
      </c>
      <c r="W240" s="136">
        <v>107.587267833365</v>
      </c>
      <c r="X240" s="136">
        <v>107.941417703865</v>
      </c>
      <c r="Y240" s="136">
        <v>122.37709870992499</v>
      </c>
      <c r="Z240" s="136">
        <v>173.088067539467</v>
      </c>
      <c r="AA240" s="136">
        <v>196.42754915814899</v>
      </c>
      <c r="AB240" s="136">
        <v>176.50578473093799</v>
      </c>
      <c r="AC240" s="136">
        <v>114.240083150006</v>
      </c>
      <c r="AD240" s="136">
        <v>118.62995040058399</v>
      </c>
      <c r="AE240" s="136">
        <v>109.759292031852</v>
      </c>
      <c r="AF240" s="136">
        <v>77.218024623858994</v>
      </c>
      <c r="AG240" s="136">
        <v>70.600511717968999</v>
      </c>
      <c r="AH240" s="136">
        <v>59.1927503</v>
      </c>
      <c r="AI240" s="136">
        <v>63.469162971354002</v>
      </c>
    </row>
    <row r="241" spans="2:35">
      <c r="B241" s="135" t="s">
        <v>455</v>
      </c>
      <c r="C241" s="135" t="s">
        <v>435</v>
      </c>
      <c r="D241" s="136">
        <v>0</v>
      </c>
      <c r="E241" s="136">
        <v>0</v>
      </c>
      <c r="F241" s="136">
        <v>0</v>
      </c>
      <c r="G241" s="136">
        <v>0</v>
      </c>
      <c r="H241" s="136">
        <v>0</v>
      </c>
      <c r="I241" s="136">
        <v>0</v>
      </c>
      <c r="J241" s="136">
        <v>0</v>
      </c>
      <c r="K241" s="136">
        <v>0</v>
      </c>
      <c r="L241" s="136">
        <v>3.2514230999999998E-3</v>
      </c>
      <c r="M241" s="136">
        <v>6.8894925000000003E-3</v>
      </c>
      <c r="N241" s="136">
        <v>1.15809186E-2</v>
      </c>
      <c r="O241" s="136">
        <v>1.6393734300000001E-2</v>
      </c>
      <c r="P241" s="136">
        <v>2.08887681E-2</v>
      </c>
      <c r="Q241" s="136">
        <v>2.57833908E-2</v>
      </c>
      <c r="R241" s="136">
        <v>3.1018106399999999E-2</v>
      </c>
      <c r="S241" s="136">
        <v>3.7264309500000002E-2</v>
      </c>
      <c r="T241" s="136">
        <v>4.4256854399999997E-2</v>
      </c>
      <c r="U241" s="136">
        <v>5.0836168500000001E-2</v>
      </c>
      <c r="V241" s="136">
        <v>5.4035654699999998E-2</v>
      </c>
      <c r="W241" s="136">
        <v>5.0677638300000001E-2</v>
      </c>
      <c r="X241" s="136">
        <v>5.0847756899999999E-2</v>
      </c>
      <c r="Y241" s="136">
        <v>4.99005384E-2</v>
      </c>
      <c r="Z241" s="136">
        <v>4.7133219599999998E-2</v>
      </c>
      <c r="AA241" s="136">
        <v>4.5857507700000001E-2</v>
      </c>
      <c r="AB241" s="136">
        <v>0.65355468000000005</v>
      </c>
      <c r="AC241" s="136">
        <v>0.52907794799999996</v>
      </c>
      <c r="AD241" s="136">
        <v>0.43821912000000002</v>
      </c>
      <c r="AE241" s="136">
        <v>0.38417099999999998</v>
      </c>
      <c r="AF241" s="136">
        <v>0.37972205339999998</v>
      </c>
      <c r="AG241" s="136">
        <v>0.1012686411</v>
      </c>
      <c r="AH241" s="136">
        <v>0.34931698890000001</v>
      </c>
      <c r="AI241" s="136">
        <v>0.32312103330000003</v>
      </c>
    </row>
    <row r="242" spans="2:35">
      <c r="B242" s="135" t="s">
        <v>455</v>
      </c>
      <c r="C242" s="135" t="s">
        <v>454</v>
      </c>
      <c r="D242" s="136">
        <v>0</v>
      </c>
      <c r="E242" s="136">
        <v>0</v>
      </c>
      <c r="F242" s="136">
        <v>0</v>
      </c>
      <c r="G242" s="136">
        <v>0</v>
      </c>
      <c r="H242" s="136">
        <v>0</v>
      </c>
      <c r="I242" s="136">
        <v>0</v>
      </c>
      <c r="J242" s="136">
        <v>5.9868342E-3</v>
      </c>
      <c r="K242" s="136">
        <v>1.2266656399999999E-2</v>
      </c>
      <c r="L242" s="136">
        <v>1.97866402E-2</v>
      </c>
      <c r="M242" s="136">
        <v>2.82010473E-2</v>
      </c>
      <c r="N242" s="136">
        <v>3.9051571299999997E-2</v>
      </c>
      <c r="O242" s="136">
        <v>5.01829081E-2</v>
      </c>
      <c r="P242" s="136">
        <v>6.05792473E-2</v>
      </c>
      <c r="Q242" s="136">
        <v>7.1899833699999999E-2</v>
      </c>
      <c r="R242" s="136">
        <v>8.4006886399999994E-2</v>
      </c>
      <c r="S242" s="136">
        <v>0.2341804579</v>
      </c>
      <c r="T242" s="136">
        <v>0.40229773769999999</v>
      </c>
      <c r="U242" s="136">
        <v>0.56047886170000005</v>
      </c>
      <c r="V242" s="136">
        <v>0.63740089420000001</v>
      </c>
      <c r="W242" s="136">
        <v>0.55666730320000002</v>
      </c>
      <c r="X242" s="136">
        <v>0.56075688879999996</v>
      </c>
      <c r="Y242" s="136">
        <v>0.53798302590000002</v>
      </c>
      <c r="Z242" s="136">
        <v>0.4714511026</v>
      </c>
      <c r="AA242" s="136">
        <v>0.44078044770000002</v>
      </c>
      <c r="AB242" s="136">
        <v>0.46711827109999998</v>
      </c>
      <c r="AC242" s="136">
        <v>6.1539708866999998</v>
      </c>
      <c r="AD242" s="136">
        <v>5.0902811566999997</v>
      </c>
      <c r="AE242" s="136">
        <v>7.5986366689000002</v>
      </c>
      <c r="AF242" s="136">
        <v>6.2472882767</v>
      </c>
      <c r="AG242" s="136">
        <v>11.503588217800001</v>
      </c>
      <c r="AH242" s="136">
        <v>6.6936900266999997</v>
      </c>
      <c r="AI242" s="136">
        <v>21.6423969911</v>
      </c>
    </row>
    <row r="243" spans="2:35">
      <c r="B243" s="135" t="s">
        <v>456</v>
      </c>
      <c r="C243" s="135" t="s">
        <v>444</v>
      </c>
      <c r="D243" s="136">
        <v>0</v>
      </c>
      <c r="E243" s="136">
        <v>0</v>
      </c>
      <c r="F243" s="136">
        <v>0</v>
      </c>
      <c r="G243" s="136">
        <v>0</v>
      </c>
      <c r="H243" s="136">
        <v>0</v>
      </c>
      <c r="I243" s="136">
        <v>0</v>
      </c>
      <c r="J243" s="136">
        <v>0</v>
      </c>
      <c r="K243" s="136">
        <v>0</v>
      </c>
      <c r="L243" s="136">
        <v>0</v>
      </c>
      <c r="M243" s="136">
        <v>0</v>
      </c>
      <c r="N243" s="136">
        <v>0</v>
      </c>
      <c r="O243" s="136">
        <v>0</v>
      </c>
      <c r="P243" s="136">
        <v>0</v>
      </c>
      <c r="Q243" s="136">
        <v>0</v>
      </c>
      <c r="R243" s="136">
        <v>0</v>
      </c>
      <c r="S243" s="136">
        <v>0</v>
      </c>
      <c r="T243" s="136">
        <v>0</v>
      </c>
      <c r="U243" s="136">
        <v>0</v>
      </c>
      <c r="V243" s="136">
        <v>0</v>
      </c>
      <c r="W243" s="136">
        <v>0</v>
      </c>
      <c r="X243" s="136">
        <v>0</v>
      </c>
      <c r="Y243" s="136">
        <v>2.2559069678190502</v>
      </c>
      <c r="Z243" s="136">
        <v>8.8463565055799993</v>
      </c>
      <c r="AA243" s="136">
        <v>11.884494800860001</v>
      </c>
      <c r="AB243" s="136">
        <v>9.2755510958009406</v>
      </c>
      <c r="AC243" s="136">
        <v>8.7293278672580996</v>
      </c>
      <c r="AD243" s="136">
        <v>10.0894951907181</v>
      </c>
      <c r="AE243" s="136">
        <v>19.778631394279</v>
      </c>
      <c r="AF243" s="136">
        <v>47.005444131358097</v>
      </c>
      <c r="AG243" s="136">
        <v>38.838586437197101</v>
      </c>
      <c r="AH243" s="136">
        <v>33.699480043459999</v>
      </c>
      <c r="AI243" s="136">
        <v>40.941670539000903</v>
      </c>
    </row>
    <row r="244" spans="2:35">
      <c r="B244" s="135" t="s">
        <v>456</v>
      </c>
      <c r="C244" s="135" t="s">
        <v>445</v>
      </c>
      <c r="D244" s="136">
        <v>0</v>
      </c>
      <c r="E244" s="136">
        <v>0</v>
      </c>
      <c r="F244" s="136">
        <v>0</v>
      </c>
      <c r="G244" s="136">
        <v>0</v>
      </c>
      <c r="H244" s="136">
        <v>0</v>
      </c>
      <c r="I244" s="136">
        <v>0</v>
      </c>
      <c r="J244" s="136">
        <v>2.1248509904900001</v>
      </c>
      <c r="K244" s="136">
        <v>4.3536780126799997</v>
      </c>
      <c r="L244" s="136">
        <v>8.2027237</v>
      </c>
      <c r="M244" s="136">
        <v>12.510721999999999</v>
      </c>
      <c r="N244" s="136">
        <v>18.06681270951</v>
      </c>
      <c r="O244" s="136">
        <v>23.767043303169999</v>
      </c>
      <c r="P244" s="136">
        <v>29.09128020951</v>
      </c>
      <c r="Q244" s="136">
        <v>34.894726006340001</v>
      </c>
      <c r="R244" s="136">
        <v>41.104565800000003</v>
      </c>
      <c r="S244" s="136">
        <v>48.514631006339997</v>
      </c>
      <c r="T244" s="136">
        <v>71.981824009510007</v>
      </c>
      <c r="U244" s="136">
        <v>94.057767400000003</v>
      </c>
      <c r="V244" s="136">
        <v>104.77068730951</v>
      </c>
      <c r="W244" s="136">
        <v>93.500513090490003</v>
      </c>
      <c r="X244" s="136">
        <v>94.059637703169997</v>
      </c>
      <c r="Y244" s="136">
        <v>95.407743600000003</v>
      </c>
      <c r="Z244" s="136">
        <v>100.5116338</v>
      </c>
      <c r="AA244" s="136">
        <v>102.85962109366</v>
      </c>
      <c r="AB244" s="136">
        <v>100.94424369683</v>
      </c>
      <c r="AC244" s="136">
        <v>51.904755793660001</v>
      </c>
      <c r="AD244" s="136">
        <v>47.698419396829998</v>
      </c>
      <c r="AE244" s="136">
        <v>42.641635396829997</v>
      </c>
      <c r="AF244" s="136">
        <v>33.832997900000002</v>
      </c>
      <c r="AG244" s="136">
        <v>26.0856447</v>
      </c>
      <c r="AH244" s="136">
        <v>17.27684871268</v>
      </c>
      <c r="AI244" s="136">
        <v>20.935726093660001</v>
      </c>
    </row>
    <row r="245" spans="2:35">
      <c r="B245" s="135" t="s">
        <v>456</v>
      </c>
      <c r="C245" s="135" t="s">
        <v>446</v>
      </c>
      <c r="D245" s="136">
        <v>0</v>
      </c>
      <c r="E245" s="136">
        <v>0</v>
      </c>
      <c r="F245" s="136">
        <v>0</v>
      </c>
      <c r="G245" s="136">
        <v>0</v>
      </c>
      <c r="H245" s="136">
        <v>0</v>
      </c>
      <c r="I245" s="136">
        <v>0</v>
      </c>
      <c r="J245" s="136">
        <v>0.40929200259999998</v>
      </c>
      <c r="K245" s="136">
        <v>1.18001</v>
      </c>
      <c r="L245" s="136">
        <v>2.5159680013000001</v>
      </c>
      <c r="M245" s="136">
        <v>3.9659490000000002</v>
      </c>
      <c r="N245" s="136">
        <v>5.8329959948000001</v>
      </c>
      <c r="O245" s="136">
        <v>7.6841959973999998</v>
      </c>
      <c r="P245" s="136">
        <v>9.3787069974000001</v>
      </c>
      <c r="Q245" s="136">
        <v>11.3442549935</v>
      </c>
      <c r="R245" s="136">
        <v>13.166686</v>
      </c>
      <c r="S245" s="136">
        <v>15.353246994799999</v>
      </c>
      <c r="T245" s="136">
        <v>20.982117001300001</v>
      </c>
      <c r="U245" s="136">
        <v>25.867386998699999</v>
      </c>
      <c r="V245" s="136">
        <v>28.303053997399999</v>
      </c>
      <c r="W245" s="136">
        <v>24.944373998700001</v>
      </c>
      <c r="X245" s="136">
        <v>24.979422</v>
      </c>
      <c r="Y245" s="136">
        <v>25.610831997399998</v>
      </c>
      <c r="Z245" s="136">
        <v>28.366104001299998</v>
      </c>
      <c r="AA245" s="136">
        <v>29.756259001299998</v>
      </c>
      <c r="AB245" s="136">
        <v>28.6854229974</v>
      </c>
      <c r="AC245" s="136">
        <v>14.6199819974</v>
      </c>
      <c r="AD245" s="136">
        <v>15.4674000039</v>
      </c>
      <c r="AE245" s="136">
        <v>15.027882997400001</v>
      </c>
      <c r="AF245" s="136">
        <v>9.4018600038999995</v>
      </c>
      <c r="AG245" s="136">
        <v>10.196536997400001</v>
      </c>
      <c r="AH245" s="136">
        <v>5.7050500052000004</v>
      </c>
      <c r="AI245" s="136">
        <v>8.7774700025999994</v>
      </c>
    </row>
    <row r="246" spans="2:35">
      <c r="B246" s="135" t="s">
        <v>456</v>
      </c>
      <c r="C246" s="135" t="s">
        <v>422</v>
      </c>
      <c r="D246" s="136">
        <v>0</v>
      </c>
      <c r="E246" s="136">
        <v>0</v>
      </c>
      <c r="F246" s="136">
        <v>0</v>
      </c>
      <c r="G246" s="136">
        <v>0</v>
      </c>
      <c r="H246" s="136">
        <v>0</v>
      </c>
      <c r="I246" s="136">
        <v>0</v>
      </c>
      <c r="J246" s="136">
        <v>3.5993279999999999</v>
      </c>
      <c r="K246" s="136">
        <v>7.3747680000000004</v>
      </c>
      <c r="L246" s="136">
        <v>11.895839995199999</v>
      </c>
      <c r="M246" s="136">
        <v>16.954655980799998</v>
      </c>
      <c r="N246" s="136">
        <v>23.478048000000001</v>
      </c>
      <c r="O246" s="136">
        <v>30.170255999999998</v>
      </c>
      <c r="P246" s="136">
        <v>36.420624004799997</v>
      </c>
      <c r="Q246" s="136">
        <v>43.226639990400002</v>
      </c>
      <c r="R246" s="136">
        <v>50.505455990400002</v>
      </c>
      <c r="S246" s="136">
        <v>59.190815995199998</v>
      </c>
      <c r="T246" s="136">
        <v>68.914032004800006</v>
      </c>
      <c r="U246" s="136">
        <v>78.062543995200002</v>
      </c>
      <c r="V246" s="136">
        <v>82.511375980799997</v>
      </c>
      <c r="W246" s="136">
        <v>77.842080009599997</v>
      </c>
      <c r="X246" s="136">
        <v>78.078624004800005</v>
      </c>
      <c r="Y246" s="136">
        <v>77.628432000000004</v>
      </c>
      <c r="Z246" s="136">
        <v>76.313231990399998</v>
      </c>
      <c r="AA246" s="136">
        <v>75.706943985600006</v>
      </c>
      <c r="AB246" s="136">
        <v>76.227599985599994</v>
      </c>
      <c r="AC246" s="136">
        <v>31.353984009600001</v>
      </c>
      <c r="AD246" s="136">
        <v>31.379519995199999</v>
      </c>
      <c r="AE246" s="136">
        <v>20.352719990400001</v>
      </c>
      <c r="AF246" s="136">
        <v>14.5096799904</v>
      </c>
      <c r="AG246" s="136">
        <v>11.863104009600001</v>
      </c>
      <c r="AH246" s="136">
        <v>7.1354879807999998</v>
      </c>
      <c r="AI246" s="136">
        <v>8.3122559904000006</v>
      </c>
    </row>
    <row r="247" spans="2:35">
      <c r="B247" s="135" t="s">
        <v>456</v>
      </c>
      <c r="C247" s="135" t="s">
        <v>453</v>
      </c>
      <c r="D247" s="136">
        <v>0</v>
      </c>
      <c r="E247" s="136">
        <v>0</v>
      </c>
      <c r="F247" s="136">
        <v>0</v>
      </c>
      <c r="G247" s="136">
        <v>0</v>
      </c>
      <c r="H247" s="136">
        <v>0</v>
      </c>
      <c r="I247" s="136">
        <v>0</v>
      </c>
      <c r="J247" s="136">
        <v>0</v>
      </c>
      <c r="K247" s="136">
        <v>0</v>
      </c>
      <c r="L247" s="136">
        <v>0</v>
      </c>
      <c r="M247" s="136">
        <v>0</v>
      </c>
      <c r="N247" s="136">
        <v>0</v>
      </c>
      <c r="O247" s="136">
        <v>0</v>
      </c>
      <c r="P247" s="136">
        <v>0</v>
      </c>
      <c r="Q247" s="136">
        <v>0</v>
      </c>
      <c r="R247" s="136">
        <v>0</v>
      </c>
      <c r="S247" s="136">
        <v>0</v>
      </c>
      <c r="T247" s="136">
        <v>0</v>
      </c>
      <c r="U247" s="136">
        <v>0</v>
      </c>
      <c r="V247" s="136">
        <v>0</v>
      </c>
      <c r="W247" s="136">
        <v>0</v>
      </c>
      <c r="X247" s="136">
        <v>0</v>
      </c>
      <c r="Y247" s="136">
        <v>1.1247E-3</v>
      </c>
      <c r="Z247" s="136">
        <v>4.4132405520000001E-3</v>
      </c>
      <c r="AA247" s="136">
        <v>5.9284802759999996E-3</v>
      </c>
      <c r="AB247" s="136">
        <v>4.6271401380000004E-3</v>
      </c>
      <c r="AC247" s="136">
        <v>9.1742398619999999E-3</v>
      </c>
      <c r="AD247" s="136">
        <v>1.5620219586E-2</v>
      </c>
      <c r="AE247" s="136">
        <v>1.9331040000000001E-2</v>
      </c>
      <c r="AF247" s="136">
        <v>1.5349740000000001E-2</v>
      </c>
      <c r="AG247" s="136">
        <v>1.2119160138000001E-2</v>
      </c>
      <c r="AH247" s="136">
        <v>9.0058800000000008E-3</v>
      </c>
      <c r="AI247" s="136">
        <v>1.0950299861999999E-2</v>
      </c>
    </row>
    <row r="248" spans="2:35">
      <c r="B248" s="135" t="s">
        <v>456</v>
      </c>
      <c r="C248" s="135" t="s">
        <v>424</v>
      </c>
      <c r="D248" s="136">
        <v>0</v>
      </c>
      <c r="E248" s="136">
        <v>0</v>
      </c>
      <c r="F248" s="136">
        <v>0</v>
      </c>
      <c r="G248" s="136">
        <v>0</v>
      </c>
      <c r="H248" s="136">
        <v>0</v>
      </c>
      <c r="I248" s="136">
        <v>0</v>
      </c>
      <c r="J248" s="136">
        <v>0</v>
      </c>
      <c r="K248" s="136">
        <v>0</v>
      </c>
      <c r="L248" s="136">
        <v>0</v>
      </c>
      <c r="M248" s="136">
        <v>0</v>
      </c>
      <c r="N248" s="136">
        <v>0</v>
      </c>
      <c r="O248" s="136">
        <v>0</v>
      </c>
      <c r="P248" s="136">
        <v>0</v>
      </c>
      <c r="Q248" s="136">
        <v>0</v>
      </c>
      <c r="R248" s="136">
        <v>0</v>
      </c>
      <c r="S248" s="136">
        <v>0</v>
      </c>
      <c r="T248" s="136">
        <v>0</v>
      </c>
      <c r="U248" s="136">
        <v>0</v>
      </c>
      <c r="V248" s="136">
        <v>0</v>
      </c>
      <c r="W248" s="136">
        <v>0</v>
      </c>
      <c r="X248" s="136">
        <v>0</v>
      </c>
      <c r="Y248" s="136">
        <v>4.5526510050000003E-2</v>
      </c>
      <c r="Z248" s="136">
        <v>0.17855499999999999</v>
      </c>
      <c r="AA248" s="136">
        <v>0.23986000334999999</v>
      </c>
      <c r="AB248" s="136">
        <v>0.18719801005</v>
      </c>
      <c r="AC248" s="136">
        <v>0.37114650334999999</v>
      </c>
      <c r="AD248" s="136">
        <v>0.63197750335000002</v>
      </c>
      <c r="AE248" s="136">
        <v>0.78209099999999998</v>
      </c>
      <c r="AF248" s="136">
        <v>0.62102300335000005</v>
      </c>
      <c r="AG248" s="136">
        <v>0.49033950334999998</v>
      </c>
      <c r="AH248" s="136">
        <v>0.36437948325000002</v>
      </c>
      <c r="AI248" s="136">
        <v>0.44303749999999997</v>
      </c>
    </row>
    <row r="249" spans="2:35">
      <c r="B249" s="135" t="s">
        <v>456</v>
      </c>
      <c r="C249" s="135" t="s">
        <v>420</v>
      </c>
      <c r="D249" s="136">
        <v>0</v>
      </c>
      <c r="E249" s="136">
        <v>0</v>
      </c>
      <c r="F249" s="136">
        <v>0</v>
      </c>
      <c r="G249" s="136">
        <v>0</v>
      </c>
      <c r="H249" s="136">
        <v>0</v>
      </c>
      <c r="I249" s="136">
        <v>0</v>
      </c>
      <c r="J249" s="136">
        <v>0</v>
      </c>
      <c r="K249" s="136">
        <v>0</v>
      </c>
      <c r="L249" s="136">
        <v>0</v>
      </c>
      <c r="M249" s="136">
        <v>0</v>
      </c>
      <c r="N249" s="136">
        <v>0</v>
      </c>
      <c r="O249" s="136">
        <v>0</v>
      </c>
      <c r="P249" s="136">
        <v>0</v>
      </c>
      <c r="Q249" s="136">
        <v>0</v>
      </c>
      <c r="R249" s="136">
        <v>0</v>
      </c>
      <c r="S249" s="136">
        <v>0</v>
      </c>
      <c r="T249" s="136">
        <v>0</v>
      </c>
      <c r="U249" s="136">
        <v>0</v>
      </c>
      <c r="V249" s="136">
        <v>0</v>
      </c>
      <c r="W249" s="136">
        <v>0</v>
      </c>
      <c r="X249" s="136">
        <v>0</v>
      </c>
      <c r="Y249" s="136">
        <v>0</v>
      </c>
      <c r="Z249" s="136">
        <v>0</v>
      </c>
      <c r="AA249" s="136">
        <v>0</v>
      </c>
      <c r="AB249" s="136">
        <v>1.40303272E-2</v>
      </c>
      <c r="AC249" s="136">
        <v>1.16813332E-2</v>
      </c>
      <c r="AD249" s="136">
        <v>1.07184112E-2</v>
      </c>
      <c r="AE249" s="136">
        <v>1.17171072E-2</v>
      </c>
      <c r="AF249" s="136">
        <v>1.6496340000000002E-2</v>
      </c>
      <c r="AG249" s="136">
        <v>3.3396300000000001E-3</v>
      </c>
      <c r="AH249" s="136">
        <v>1.22759628E-2</v>
      </c>
      <c r="AI249" s="136">
        <v>1.35160496E-2</v>
      </c>
    </row>
    <row r="250" spans="2:35">
      <c r="B250" s="135" t="s">
        <v>456</v>
      </c>
      <c r="C250" s="135" t="s">
        <v>426</v>
      </c>
      <c r="D250" s="136">
        <v>0</v>
      </c>
      <c r="E250" s="136">
        <v>0</v>
      </c>
      <c r="F250" s="136">
        <v>0</v>
      </c>
      <c r="G250" s="136">
        <v>0</v>
      </c>
      <c r="H250" s="136">
        <v>0</v>
      </c>
      <c r="I250" s="136">
        <v>0</v>
      </c>
      <c r="J250" s="136">
        <v>0</v>
      </c>
      <c r="K250" s="136">
        <v>0</v>
      </c>
      <c r="L250" s="136">
        <v>0.18926889135399999</v>
      </c>
      <c r="M250" s="136">
        <v>0.40129175135400003</v>
      </c>
      <c r="N250" s="136">
        <v>0.67488099135400004</v>
      </c>
      <c r="O250" s="136">
        <v>0.95561934932299997</v>
      </c>
      <c r="P250" s="136">
        <v>1.2179162293229999</v>
      </c>
      <c r="Q250" s="136">
        <v>1.504774669323</v>
      </c>
      <c r="R250" s="136">
        <v>1.8122545293229999</v>
      </c>
      <c r="S250" s="136">
        <v>2.1791952999999999</v>
      </c>
      <c r="T250" s="136">
        <v>2.592348089323</v>
      </c>
      <c r="U250" s="136">
        <v>2.9801607679690001</v>
      </c>
      <c r="V250" s="136">
        <v>3.1639662693230002</v>
      </c>
      <c r="W250" s="136">
        <v>2.9632019206770002</v>
      </c>
      <c r="X250" s="136">
        <v>2.9729574879689999</v>
      </c>
      <c r="Y250" s="136">
        <v>3.370546050677</v>
      </c>
      <c r="Z250" s="136">
        <v>4.7672444413540003</v>
      </c>
      <c r="AA250" s="136">
        <v>5.4100694799999998</v>
      </c>
      <c r="AB250" s="136">
        <v>4.861381289323</v>
      </c>
      <c r="AC250" s="136">
        <v>3.1464387413539998</v>
      </c>
      <c r="AD250" s="136">
        <v>3.2673441713539999</v>
      </c>
      <c r="AE250" s="136">
        <v>3.8801307159379999</v>
      </c>
      <c r="AF250" s="136">
        <v>3.553430832708</v>
      </c>
      <c r="AG250" s="136">
        <v>3.0148367093230002</v>
      </c>
      <c r="AH250" s="136">
        <v>2.1960526027079998</v>
      </c>
      <c r="AI250" s="136">
        <v>2.8941953113540002</v>
      </c>
    </row>
    <row r="251" spans="2:35">
      <c r="B251" s="135" t="s">
        <v>456</v>
      </c>
      <c r="C251" s="135" t="s">
        <v>435</v>
      </c>
      <c r="D251" s="136">
        <v>0</v>
      </c>
      <c r="E251" s="136">
        <v>0</v>
      </c>
      <c r="F251" s="136">
        <v>0</v>
      </c>
      <c r="G251" s="136">
        <v>0</v>
      </c>
      <c r="H251" s="136">
        <v>0</v>
      </c>
      <c r="I251" s="136">
        <v>0</v>
      </c>
      <c r="J251" s="136">
        <v>0</v>
      </c>
      <c r="K251" s="136">
        <v>0</v>
      </c>
      <c r="L251" s="136">
        <v>1.11E-4</v>
      </c>
      <c r="M251" s="136">
        <v>2.220333E-4</v>
      </c>
      <c r="N251" s="136">
        <v>3.3300000000000002E-4</v>
      </c>
      <c r="O251" s="136">
        <v>4.4398890000000001E-4</v>
      </c>
      <c r="P251" s="136">
        <v>5.5501110000000004E-4</v>
      </c>
      <c r="Q251" s="136">
        <v>6.6598890000000004E-4</v>
      </c>
      <c r="R251" s="136">
        <v>8.8802219999999999E-4</v>
      </c>
      <c r="S251" s="136">
        <v>9.9898890000000001E-4</v>
      </c>
      <c r="T251" s="136">
        <v>1.2210111E-3</v>
      </c>
      <c r="U251" s="136">
        <v>1.4429889E-3</v>
      </c>
      <c r="V251" s="136">
        <v>1.4430110999999999E-3</v>
      </c>
      <c r="W251" s="136">
        <v>1.4430110999999999E-3</v>
      </c>
      <c r="X251" s="136">
        <v>1.4430554999999999E-3</v>
      </c>
      <c r="Y251" s="136">
        <v>1.3320000000000001E-3</v>
      </c>
      <c r="Z251" s="136">
        <v>1.3320222E-3</v>
      </c>
      <c r="AA251" s="136">
        <v>1.2209889E-3</v>
      </c>
      <c r="AB251" s="136">
        <v>1.7981988899999999E-2</v>
      </c>
      <c r="AC251" s="136">
        <v>1.4540988899999999E-2</v>
      </c>
      <c r="AD251" s="136">
        <v>1.2098977800000001E-2</v>
      </c>
      <c r="AE251" s="136">
        <v>1.35419667E-2</v>
      </c>
      <c r="AF251" s="136">
        <v>1.7426988899999999E-2</v>
      </c>
      <c r="AG251" s="136">
        <v>4.3290333E-3</v>
      </c>
      <c r="AH251" s="136">
        <v>1.29870222E-2</v>
      </c>
      <c r="AI251" s="136">
        <v>1.47629778E-2</v>
      </c>
    </row>
    <row r="252" spans="2:35">
      <c r="B252" s="135" t="s">
        <v>456</v>
      </c>
      <c r="C252" s="135" t="s">
        <v>454</v>
      </c>
      <c r="D252" s="136">
        <v>0</v>
      </c>
      <c r="E252" s="136">
        <v>0</v>
      </c>
      <c r="F252" s="136">
        <v>0</v>
      </c>
      <c r="G252" s="136">
        <v>0</v>
      </c>
      <c r="H252" s="136">
        <v>0</v>
      </c>
      <c r="I252" s="136">
        <v>0</v>
      </c>
      <c r="J252" s="136">
        <v>1.7799109999999999E-4</v>
      </c>
      <c r="K252" s="136">
        <v>3.5602669999999998E-4</v>
      </c>
      <c r="L252" s="136">
        <v>5.3398219999999997E-4</v>
      </c>
      <c r="M252" s="136">
        <v>8.0101779999999995E-4</v>
      </c>
      <c r="N252" s="136">
        <v>1.0679732999999999E-3</v>
      </c>
      <c r="O252" s="136">
        <v>1.4239910999999999E-3</v>
      </c>
      <c r="P252" s="136">
        <v>1.691E-3</v>
      </c>
      <c r="Q252" s="136">
        <v>1.9580000000000001E-3</v>
      </c>
      <c r="R252" s="136">
        <v>2.3139822000000001E-3</v>
      </c>
      <c r="S252" s="136">
        <v>6.4079999999999996E-3</v>
      </c>
      <c r="T252" s="136">
        <v>1.1036017800000001E-2</v>
      </c>
      <c r="U252" s="136">
        <v>1.53970089E-2</v>
      </c>
      <c r="V252" s="136">
        <v>1.7533017800000002E-2</v>
      </c>
      <c r="W252" s="136">
        <v>1.53080178E-2</v>
      </c>
      <c r="X252" s="136">
        <v>1.54859822E-2</v>
      </c>
      <c r="Y252" s="136">
        <v>1.47740089E-2</v>
      </c>
      <c r="Z252" s="136">
        <v>1.2993955499999999E-2</v>
      </c>
      <c r="AA252" s="136">
        <v>1.21039822E-2</v>
      </c>
      <c r="AB252" s="136">
        <v>1.29050178E-2</v>
      </c>
      <c r="AC252" s="136">
        <v>0.16945600890000001</v>
      </c>
      <c r="AD252" s="136">
        <v>0.14017498219999999</v>
      </c>
      <c r="AE252" s="136">
        <v>0.26860204450000003</v>
      </c>
      <c r="AF252" s="136">
        <v>0.28746997330000001</v>
      </c>
      <c r="AG252" s="136">
        <v>0.49119099999999999</v>
      </c>
      <c r="AH252" s="136">
        <v>0.24830999109999999</v>
      </c>
      <c r="AI252" s="136">
        <v>0.98692095550000003</v>
      </c>
    </row>
    <row r="253" spans="2:35">
      <c r="B253" s="135" t="s">
        <v>457</v>
      </c>
      <c r="C253" s="135" t="s">
        <v>445</v>
      </c>
      <c r="D253" s="136">
        <v>0</v>
      </c>
      <c r="E253" s="136">
        <v>0</v>
      </c>
      <c r="F253" s="136">
        <v>0</v>
      </c>
      <c r="G253" s="136">
        <v>0</v>
      </c>
      <c r="H253" s="136">
        <v>0</v>
      </c>
      <c r="I253" s="136">
        <v>0</v>
      </c>
      <c r="J253" s="136">
        <v>7.2822000799999996E-3</v>
      </c>
      <c r="K253" s="136">
        <v>1.4920727179999999E-2</v>
      </c>
      <c r="L253" s="136">
        <v>2.406775584E-2</v>
      </c>
      <c r="M253" s="136">
        <v>3.4302760199999997E-2</v>
      </c>
      <c r="N253" s="136">
        <v>4.750096644E-2</v>
      </c>
      <c r="O253" s="136">
        <v>6.1040708479999997E-2</v>
      </c>
      <c r="P253" s="136">
        <v>7.3686428100000007E-2</v>
      </c>
      <c r="Q253" s="136">
        <v>8.7456413580000003E-2</v>
      </c>
      <c r="R253" s="136">
        <v>0.10218298143</v>
      </c>
      <c r="S253" s="136">
        <v>0.11975532485</v>
      </c>
      <c r="T253" s="136">
        <v>0.13942733678999999</v>
      </c>
      <c r="U253" s="136">
        <v>0.15793667832</v>
      </c>
      <c r="V253" s="136">
        <v>0.16693761119</v>
      </c>
      <c r="W253" s="136">
        <v>0.15749068785000001</v>
      </c>
      <c r="X253" s="136">
        <v>0.15796922470999999</v>
      </c>
      <c r="Y253" s="136">
        <v>0.15530437054999999</v>
      </c>
      <c r="Z253" s="136">
        <v>0.14751922143999999</v>
      </c>
      <c r="AA253" s="136">
        <v>0.14393033447</v>
      </c>
      <c r="AB253" s="136">
        <v>0.14701222432</v>
      </c>
      <c r="AC253" s="136">
        <v>0.14145815291</v>
      </c>
      <c r="AD253" s="136">
        <v>9.5170171119999994E-2</v>
      </c>
      <c r="AE253" s="136">
        <v>9.1344269589999999E-2</v>
      </c>
      <c r="AF253" s="136">
        <v>3.5972040990000002E-2</v>
      </c>
      <c r="AG253" s="136">
        <v>3.0812396830000002E-2</v>
      </c>
      <c r="AH253" s="136">
        <v>2.5106396829999999E-2</v>
      </c>
      <c r="AI253" s="136">
        <v>2.0700103170000001E-2</v>
      </c>
    </row>
    <row r="254" spans="2:35">
      <c r="B254" s="135" t="s">
        <v>457</v>
      </c>
      <c r="C254" s="135" t="s">
        <v>446</v>
      </c>
      <c r="D254" s="136">
        <v>0</v>
      </c>
      <c r="E254" s="136">
        <v>0</v>
      </c>
      <c r="F254" s="136">
        <v>0</v>
      </c>
      <c r="G254" s="136">
        <v>0</v>
      </c>
      <c r="H254" s="136">
        <v>0</v>
      </c>
      <c r="I254" s="136">
        <v>0</v>
      </c>
      <c r="J254" s="136">
        <v>2.7148809999999999E-4</v>
      </c>
      <c r="K254" s="136">
        <v>5.5626220000000004E-4</v>
      </c>
      <c r="L254" s="136">
        <v>8.9727820000000001E-4</v>
      </c>
      <c r="M254" s="136">
        <v>1.1499772700000001E-2</v>
      </c>
      <c r="N254" s="136">
        <v>0.18201573779999999</v>
      </c>
      <c r="O254" s="136">
        <v>0.37522887869999999</v>
      </c>
      <c r="P254" s="136">
        <v>0.51383432490000003</v>
      </c>
      <c r="Q254" s="136">
        <v>0.63898887650000002</v>
      </c>
      <c r="R254" s="136">
        <v>0.91593963629999997</v>
      </c>
      <c r="S254" s="136">
        <v>1.228156163</v>
      </c>
      <c r="T254" s="136">
        <v>1.5249114036</v>
      </c>
      <c r="U254" s="136">
        <v>1.7962197473999999</v>
      </c>
      <c r="V254" s="136">
        <v>2.01803862</v>
      </c>
      <c r="W254" s="136">
        <v>1.9532622589999999</v>
      </c>
      <c r="X254" s="136">
        <v>1.9106887423000001</v>
      </c>
      <c r="Y254" s="136">
        <v>1.8761312479000001</v>
      </c>
      <c r="Z254" s="136">
        <v>1.8361728528000001</v>
      </c>
      <c r="AA254" s="136">
        <v>1.7337160776</v>
      </c>
      <c r="AB254" s="136">
        <v>1.7708497299999999</v>
      </c>
      <c r="AC254" s="136">
        <v>0.83782960689999997</v>
      </c>
      <c r="AD254" s="136">
        <v>0.58482792029999997</v>
      </c>
      <c r="AE254" s="136">
        <v>0.76690505320000002</v>
      </c>
      <c r="AF254" s="136">
        <v>0.83309200260000005</v>
      </c>
      <c r="AG254" s="136">
        <v>0.56622799739999996</v>
      </c>
      <c r="AH254" s="136">
        <v>0.68569800130000003</v>
      </c>
      <c r="AI254" s="136">
        <v>0.67359500260000005</v>
      </c>
    </row>
    <row r="255" spans="2:35">
      <c r="B255" s="135" t="s">
        <v>457</v>
      </c>
      <c r="C255" s="135" t="s">
        <v>422</v>
      </c>
      <c r="D255" s="136">
        <v>0</v>
      </c>
      <c r="E255" s="136">
        <v>0</v>
      </c>
      <c r="F255" s="136">
        <v>0</v>
      </c>
      <c r="G255" s="136">
        <v>0</v>
      </c>
      <c r="H255" s="136">
        <v>0</v>
      </c>
      <c r="I255" s="136">
        <v>0</v>
      </c>
      <c r="J255" s="136">
        <v>1.30315152E-2</v>
      </c>
      <c r="K255" s="136">
        <v>2.6700681600000001E-2</v>
      </c>
      <c r="L255" s="136">
        <v>4.3069348799999997E-2</v>
      </c>
      <c r="M255" s="136">
        <v>6.1384910399999999E-2</v>
      </c>
      <c r="N255" s="136">
        <v>8.5003142399999995E-2</v>
      </c>
      <c r="O255" s="136">
        <v>0.10923257760000001</v>
      </c>
      <c r="P255" s="136">
        <v>0.1318621488</v>
      </c>
      <c r="Q255" s="136">
        <v>0.15650360639999999</v>
      </c>
      <c r="R255" s="136">
        <v>0.18285682559999999</v>
      </c>
      <c r="S255" s="136">
        <v>0.214302624</v>
      </c>
      <c r="T255" s="136">
        <v>0.249505752</v>
      </c>
      <c r="U255" s="136">
        <v>0.282628296</v>
      </c>
      <c r="V255" s="136">
        <v>0.29873547360000002</v>
      </c>
      <c r="W255" s="136">
        <v>0.28183016160000002</v>
      </c>
      <c r="X255" s="136">
        <v>0.28268652480000001</v>
      </c>
      <c r="Y255" s="136">
        <v>0.27791776800000001</v>
      </c>
      <c r="Z255" s="136">
        <v>0.26398621919999998</v>
      </c>
      <c r="AA255" s="136">
        <v>0.25756390080000002</v>
      </c>
      <c r="AB255" s="136">
        <v>0.26307895679999999</v>
      </c>
      <c r="AC255" s="136">
        <v>0.25313990400000003</v>
      </c>
      <c r="AD255" s="136">
        <v>0.17030738400000001</v>
      </c>
      <c r="AE255" s="136">
        <v>0.16346094720000001</v>
      </c>
      <c r="AF255" s="136">
        <v>6.4372118399999997E-2</v>
      </c>
      <c r="AG255" s="136">
        <v>5.51305344E-2</v>
      </c>
      <c r="AH255" s="136">
        <v>4.4927985599999998E-2</v>
      </c>
      <c r="AI255" s="136">
        <v>3.7055995199999997E-2</v>
      </c>
    </row>
    <row r="256" spans="2:35">
      <c r="B256" s="135" t="s">
        <v>458</v>
      </c>
      <c r="C256" s="135" t="s">
        <v>445</v>
      </c>
      <c r="D256" s="136">
        <v>0</v>
      </c>
      <c r="E256" s="136">
        <v>0</v>
      </c>
      <c r="F256" s="136">
        <v>0</v>
      </c>
      <c r="G256" s="136">
        <v>0</v>
      </c>
      <c r="H256" s="136">
        <v>0</v>
      </c>
      <c r="I256" s="136">
        <v>0</v>
      </c>
      <c r="J256" s="136">
        <v>1.8314261727100001</v>
      </c>
      <c r="K256" s="136">
        <v>3.75245832966</v>
      </c>
      <c r="L256" s="136">
        <v>6.0528778839999999</v>
      </c>
      <c r="M256" s="136">
        <v>8.6269088653499999</v>
      </c>
      <c r="N256" s="136">
        <v>11.94616507878</v>
      </c>
      <c r="O256" s="136">
        <v>15.351320319659999</v>
      </c>
      <c r="P256" s="136">
        <v>18.531629761960001</v>
      </c>
      <c r="Q256" s="136">
        <v>21.994690156539999</v>
      </c>
      <c r="R256" s="136">
        <v>25.69831896642</v>
      </c>
      <c r="S256" s="136">
        <v>30.117645238200002</v>
      </c>
      <c r="T256" s="136">
        <v>35.065020463670002</v>
      </c>
      <c r="U256" s="136">
        <v>39.719993862060001</v>
      </c>
      <c r="V256" s="136">
        <v>41.983663441559997</v>
      </c>
      <c r="W256" s="136">
        <v>39.607826597909998</v>
      </c>
      <c r="X256" s="136">
        <v>39.728174712760001</v>
      </c>
      <c r="Y256" s="136">
        <v>39.057983320449999</v>
      </c>
      <c r="Z256" s="136">
        <v>37.10007335841</v>
      </c>
      <c r="AA256" s="136">
        <v>36.197494398330001</v>
      </c>
      <c r="AB256" s="136">
        <v>36.972566993649998</v>
      </c>
      <c r="AC256" s="136">
        <v>15.49679232974</v>
      </c>
      <c r="AD256" s="136">
        <v>15.06243487848</v>
      </c>
      <c r="AE256" s="136">
        <v>8.0935088755799995</v>
      </c>
      <c r="AF256" s="136">
        <v>4.6757626641499996</v>
      </c>
      <c r="AG256" s="136">
        <v>4.3237532031699999</v>
      </c>
      <c r="AH256" s="136">
        <v>3.0719835936600002</v>
      </c>
      <c r="AI256" s="136">
        <v>2.7767614968299998</v>
      </c>
    </row>
    <row r="257" spans="2:35">
      <c r="B257" s="135" t="s">
        <v>458</v>
      </c>
      <c r="C257" s="135" t="s">
        <v>446</v>
      </c>
      <c r="D257" s="136">
        <v>0</v>
      </c>
      <c r="E257" s="136">
        <v>0</v>
      </c>
      <c r="F257" s="136">
        <v>0</v>
      </c>
      <c r="G257" s="136">
        <v>0</v>
      </c>
      <c r="H257" s="136">
        <v>0</v>
      </c>
      <c r="I257" s="136">
        <v>0</v>
      </c>
      <c r="J257" s="136">
        <v>3.5303322639000001</v>
      </c>
      <c r="K257" s="136">
        <v>10.5389493131</v>
      </c>
      <c r="L257" s="136">
        <v>18.521157764200002</v>
      </c>
      <c r="M257" s="136">
        <v>27.018289598300001</v>
      </c>
      <c r="N257" s="136">
        <v>37.9491429889</v>
      </c>
      <c r="O257" s="136">
        <v>48.541516145199999</v>
      </c>
      <c r="P257" s="136">
        <v>58.101010329700003</v>
      </c>
      <c r="Q257" s="136">
        <v>69.675788209299995</v>
      </c>
      <c r="R257" s="136">
        <v>79.347197773999994</v>
      </c>
      <c r="S257" s="136">
        <v>90.951397940000007</v>
      </c>
      <c r="T257" s="136">
        <v>104.7401993105</v>
      </c>
      <c r="U257" s="136">
        <v>113.7353593688</v>
      </c>
      <c r="V257" s="136">
        <v>118.69071996469999</v>
      </c>
      <c r="W257" s="136">
        <v>105.55642467369999</v>
      </c>
      <c r="X257" s="136">
        <v>105.07074296810001</v>
      </c>
      <c r="Y257" s="136">
        <v>100.4395752737</v>
      </c>
      <c r="Z257" s="136">
        <v>89.825551154300001</v>
      </c>
      <c r="AA257" s="136">
        <v>86.094427768700001</v>
      </c>
      <c r="AB257" s="136">
        <v>90.375713598299996</v>
      </c>
      <c r="AC257" s="136">
        <v>28.755693098599998</v>
      </c>
      <c r="AD257" s="136">
        <v>46.831435582099999</v>
      </c>
      <c r="AE257" s="136">
        <v>29.6926548464</v>
      </c>
      <c r="AF257" s="136">
        <v>3.2613149152999998</v>
      </c>
      <c r="AG257" s="136">
        <v>22.216757325100001</v>
      </c>
      <c r="AH257" s="136">
        <v>9.2028040000000004</v>
      </c>
      <c r="AI257" s="136">
        <v>19.5519610013</v>
      </c>
    </row>
    <row r="258" spans="2:35">
      <c r="B258" s="135" t="s">
        <v>458</v>
      </c>
      <c r="C258" s="135" t="s">
        <v>422</v>
      </c>
      <c r="D258" s="136">
        <v>0</v>
      </c>
      <c r="E258" s="136">
        <v>0</v>
      </c>
      <c r="F258" s="136">
        <v>0</v>
      </c>
      <c r="G258" s="136">
        <v>0</v>
      </c>
      <c r="H258" s="136">
        <v>0</v>
      </c>
      <c r="I258" s="136">
        <v>0</v>
      </c>
      <c r="J258" s="136">
        <v>3.2773442159999999</v>
      </c>
      <c r="K258" s="136">
        <v>6.7150387248000003</v>
      </c>
      <c r="L258" s="136">
        <v>10.831648416</v>
      </c>
      <c r="M258" s="136">
        <v>15.437886801599999</v>
      </c>
      <c r="N258" s="136">
        <v>21.377708654399999</v>
      </c>
      <c r="O258" s="136">
        <v>27.471247171200002</v>
      </c>
      <c r="P258" s="136">
        <v>33.162423187199998</v>
      </c>
      <c r="Q258" s="136">
        <v>39.359583177600001</v>
      </c>
      <c r="R258" s="136">
        <v>45.9872412864</v>
      </c>
      <c r="S258" s="136">
        <v>53.895642758400001</v>
      </c>
      <c r="T258" s="136">
        <v>62.748989870400003</v>
      </c>
      <c r="U258" s="136">
        <v>71.079082785599994</v>
      </c>
      <c r="V258" s="136">
        <v>75.129928286400002</v>
      </c>
      <c r="W258" s="136">
        <v>70.878359020800005</v>
      </c>
      <c r="X258" s="136">
        <v>71.093722478399997</v>
      </c>
      <c r="Y258" s="136">
        <v>69.894412329600001</v>
      </c>
      <c r="Z258" s="136">
        <v>66.390724924799997</v>
      </c>
      <c r="AA258" s="136">
        <v>64.775556369599997</v>
      </c>
      <c r="AB258" s="136">
        <v>66.162551759999999</v>
      </c>
      <c r="AC258" s="136">
        <v>27.731569872000001</v>
      </c>
      <c r="AD258" s="136">
        <v>26.954285539200001</v>
      </c>
      <c r="AE258" s="136">
        <v>14.483365468800001</v>
      </c>
      <c r="AF258" s="136">
        <v>8.3672953775999996</v>
      </c>
      <c r="AG258" s="136">
        <v>7.7374013136000004</v>
      </c>
      <c r="AH258" s="136">
        <v>5.4973439904000001</v>
      </c>
      <c r="AI258" s="136">
        <v>4.9690080144</v>
      </c>
    </row>
    <row r="259" spans="2:35">
      <c r="B259" s="135" t="s">
        <v>459</v>
      </c>
      <c r="C259" s="135" t="s">
        <v>445</v>
      </c>
      <c r="D259" s="136">
        <v>0</v>
      </c>
      <c r="E259" s="136">
        <v>0</v>
      </c>
      <c r="F259" s="136">
        <v>0</v>
      </c>
      <c r="G259" s="136">
        <v>0</v>
      </c>
      <c r="H259" s="136">
        <v>0</v>
      </c>
      <c r="I259" s="136">
        <v>0</v>
      </c>
      <c r="J259" s="136">
        <v>5.0434693660000002E-2</v>
      </c>
      <c r="K259" s="136">
        <v>0.10334199366000001</v>
      </c>
      <c r="L259" s="136">
        <v>0.16671028732000001</v>
      </c>
      <c r="M259" s="136">
        <v>0.23759149683</v>
      </c>
      <c r="N259" s="136">
        <v>0.32901429683</v>
      </c>
      <c r="O259" s="136">
        <v>0.42281458731999999</v>
      </c>
      <c r="P259" s="136">
        <v>0.51040172219000002</v>
      </c>
      <c r="Q259" s="136">
        <v>0.60578700950999997</v>
      </c>
      <c r="R259" s="136">
        <v>0.70779759365999995</v>
      </c>
      <c r="S259" s="136">
        <v>0.82949390000000001</v>
      </c>
      <c r="T259" s="136">
        <v>0.96577218732000003</v>
      </c>
      <c r="U259" s="136">
        <v>1.0939669936600001</v>
      </c>
      <c r="V259" s="136">
        <v>1.15632090634</v>
      </c>
      <c r="W259" s="136">
        <v>1.0908920873200001</v>
      </c>
      <c r="X259" s="136">
        <v>1.0942206158500001</v>
      </c>
      <c r="Y259" s="136">
        <v>1.0757394873199999</v>
      </c>
      <c r="Z259" s="136">
        <v>1.02181781902</v>
      </c>
      <c r="AA259" s="136">
        <v>0.99696500317000003</v>
      </c>
      <c r="AB259" s="136">
        <v>1.0182991126800001</v>
      </c>
      <c r="AC259" s="136">
        <v>0.42680879683</v>
      </c>
      <c r="AD259" s="136">
        <v>0.41485788732000001</v>
      </c>
      <c r="AE259" s="136">
        <v>0.28612420316999998</v>
      </c>
      <c r="AF259" s="136">
        <v>0.21517958414999999</v>
      </c>
      <c r="AG259" s="136">
        <v>0.18465250317000001</v>
      </c>
      <c r="AH259" s="136">
        <v>0.11396149682999999</v>
      </c>
      <c r="AI259" s="136">
        <v>0.12660980633999999</v>
      </c>
    </row>
    <row r="260" spans="2:35">
      <c r="B260" s="135" t="s">
        <v>459</v>
      </c>
      <c r="C260" s="135" t="s">
        <v>446</v>
      </c>
      <c r="D260" s="136">
        <v>0</v>
      </c>
      <c r="E260" s="136">
        <v>0</v>
      </c>
      <c r="F260" s="136">
        <v>0</v>
      </c>
      <c r="G260" s="136">
        <v>0</v>
      </c>
      <c r="H260" s="136">
        <v>0</v>
      </c>
      <c r="I260" s="136">
        <v>0</v>
      </c>
      <c r="J260" s="136">
        <v>9.72400026E-2</v>
      </c>
      <c r="K260" s="136">
        <v>0.29026400000000002</v>
      </c>
      <c r="L260" s="136">
        <v>0.51011999740000002</v>
      </c>
      <c r="M260" s="136">
        <v>0.74414599739999998</v>
      </c>
      <c r="N260" s="136">
        <v>1.0452129999999999</v>
      </c>
      <c r="O260" s="136">
        <v>1.3369459987000001</v>
      </c>
      <c r="P260" s="136">
        <v>1.6002349961</v>
      </c>
      <c r="Q260" s="136">
        <v>1.9190339961</v>
      </c>
      <c r="R260" s="136">
        <v>2.1854039987</v>
      </c>
      <c r="S260" s="136">
        <v>2.5050089999999998</v>
      </c>
      <c r="T260" s="136">
        <v>2.8847910013</v>
      </c>
      <c r="U260" s="136">
        <v>3.1325320013</v>
      </c>
      <c r="V260" s="136">
        <v>3.2690190012999998</v>
      </c>
      <c r="W260" s="136">
        <v>2.9072679987000001</v>
      </c>
      <c r="X260" s="136">
        <v>2.8938909961000001</v>
      </c>
      <c r="Y260" s="136">
        <v>2.7663349987000001</v>
      </c>
      <c r="Z260" s="136">
        <v>2.4740039987000002</v>
      </c>
      <c r="AA260" s="136">
        <v>2.3712389973999999</v>
      </c>
      <c r="AB260" s="136">
        <v>2.4891619987000002</v>
      </c>
      <c r="AC260" s="136">
        <v>0.79199900130000001</v>
      </c>
      <c r="AD260" s="136">
        <v>1.2898469948</v>
      </c>
      <c r="AE260" s="136">
        <v>1.0496719999999999</v>
      </c>
      <c r="AF260" s="136">
        <v>0.1500850078</v>
      </c>
      <c r="AG260" s="136">
        <v>0.94871399739999995</v>
      </c>
      <c r="AH260" s="136">
        <v>0.34141900130000002</v>
      </c>
      <c r="AI260" s="136">
        <v>0.89156600519999996</v>
      </c>
    </row>
    <row r="261" spans="2:35">
      <c r="B261" s="135" t="s">
        <v>459</v>
      </c>
      <c r="C261" s="135" t="s">
        <v>422</v>
      </c>
      <c r="D261" s="136">
        <v>0</v>
      </c>
      <c r="E261" s="136">
        <v>0</v>
      </c>
      <c r="F261" s="136">
        <v>0</v>
      </c>
      <c r="G261" s="136">
        <v>0</v>
      </c>
      <c r="H261" s="136">
        <v>0</v>
      </c>
      <c r="I261" s="136">
        <v>0</v>
      </c>
      <c r="J261" s="136">
        <v>9.0288009599999997E-2</v>
      </c>
      <c r="K261" s="136">
        <v>0.18494399040000001</v>
      </c>
      <c r="L261" s="136">
        <v>0.29832000959999999</v>
      </c>
      <c r="M261" s="136">
        <v>0.42518400000000001</v>
      </c>
      <c r="N261" s="136">
        <v>0.5887679952</v>
      </c>
      <c r="O261" s="136">
        <v>0.75662399999999996</v>
      </c>
      <c r="P261" s="136">
        <v>0.91339200480000005</v>
      </c>
      <c r="Q261" s="136">
        <v>1.0840320096</v>
      </c>
      <c r="R261" s="136">
        <v>1.2665759952</v>
      </c>
      <c r="S261" s="136">
        <v>1.4844000144</v>
      </c>
      <c r="T261" s="136">
        <v>1.7282400095999999</v>
      </c>
      <c r="U261" s="136">
        <v>1.9576799951999999</v>
      </c>
      <c r="V261" s="136">
        <v>2.0692319808000001</v>
      </c>
      <c r="W261" s="136">
        <v>1.9521599951999999</v>
      </c>
      <c r="X261" s="136">
        <v>1.9580640095999999</v>
      </c>
      <c r="Y261" s="136">
        <v>1.9250399951999999</v>
      </c>
      <c r="Z261" s="136">
        <v>1.828560024</v>
      </c>
      <c r="AA261" s="136">
        <v>1.7840639951999999</v>
      </c>
      <c r="AB261" s="136">
        <v>1.8222720048000001</v>
      </c>
      <c r="AC261" s="136">
        <v>0.76377600479999996</v>
      </c>
      <c r="AD261" s="136">
        <v>0.74236798559999995</v>
      </c>
      <c r="AE261" s="136">
        <v>0.51201600479999998</v>
      </c>
      <c r="AF261" s="136">
        <v>0.3850559952</v>
      </c>
      <c r="AG261" s="136">
        <v>0.330432</v>
      </c>
      <c r="AH261" s="136">
        <v>0.20395199040000001</v>
      </c>
      <c r="AI261" s="136">
        <v>0.2266079808</v>
      </c>
    </row>
    <row r="262" spans="2:35">
      <c r="B262" s="135" t="s">
        <v>460</v>
      </c>
      <c r="C262" s="135" t="s">
        <v>446</v>
      </c>
      <c r="D262" s="136">
        <v>0</v>
      </c>
      <c r="E262" s="136">
        <v>0</v>
      </c>
      <c r="F262" s="136">
        <v>0</v>
      </c>
      <c r="G262" s="136">
        <v>0</v>
      </c>
      <c r="H262" s="136">
        <v>0</v>
      </c>
      <c r="I262" s="136">
        <v>0</v>
      </c>
      <c r="J262" s="136">
        <v>2.2260383938000001</v>
      </c>
      <c r="K262" s="136">
        <v>2.6425106604000002</v>
      </c>
      <c r="L262" s="136">
        <v>4.1393303171999998</v>
      </c>
      <c r="M262" s="136">
        <v>4.9979722259999999</v>
      </c>
      <c r="N262" s="136">
        <v>5.2600590796000004</v>
      </c>
      <c r="O262" s="136">
        <v>5.3460846101000001</v>
      </c>
      <c r="P262" s="136">
        <v>5.8449261949000002</v>
      </c>
      <c r="Q262" s="136">
        <v>6.6458567122999996</v>
      </c>
      <c r="R262" s="136">
        <v>6.0714044586</v>
      </c>
      <c r="S262" s="136">
        <v>5.5684719194000003</v>
      </c>
      <c r="T262" s="136">
        <v>5.5331147143999999</v>
      </c>
      <c r="U262" s="136">
        <v>5.5789265973999997</v>
      </c>
      <c r="V262" s="136">
        <v>4.7023626012999999</v>
      </c>
      <c r="W262" s="136">
        <v>3.9420224960999999</v>
      </c>
      <c r="X262" s="136">
        <v>4.4390853000000003</v>
      </c>
      <c r="Y262" s="136">
        <v>4.3874531987000003</v>
      </c>
      <c r="Z262" s="136">
        <v>3.6266291061000002</v>
      </c>
      <c r="AA262" s="136">
        <v>4.1162591509000004</v>
      </c>
      <c r="AB262" s="136">
        <v>4.2042902485999996</v>
      </c>
      <c r="AC262" s="136">
        <v>4.7807275138999996</v>
      </c>
      <c r="AD262" s="136">
        <v>4.0496229202</v>
      </c>
      <c r="AE262" s="136">
        <v>1.3532089973999999</v>
      </c>
      <c r="AF262" s="136">
        <v>1.0875799987000001</v>
      </c>
      <c r="AG262" s="136">
        <v>1.0633999987</v>
      </c>
      <c r="AH262" s="136">
        <v>0.80232099999999995</v>
      </c>
      <c r="AI262" s="136">
        <v>1.0351639974</v>
      </c>
    </row>
    <row r="263" spans="2:35">
      <c r="B263" s="135" t="s">
        <v>461</v>
      </c>
      <c r="C263" s="135" t="s">
        <v>446</v>
      </c>
      <c r="D263" s="136">
        <v>0</v>
      </c>
      <c r="E263" s="136">
        <v>0</v>
      </c>
      <c r="F263" s="136">
        <v>0</v>
      </c>
      <c r="G263" s="136">
        <v>0</v>
      </c>
      <c r="H263" s="136">
        <v>0</v>
      </c>
      <c r="I263" s="136">
        <v>0</v>
      </c>
      <c r="J263" s="136">
        <v>65.422256811599993</v>
      </c>
      <c r="K263" s="136">
        <v>100.9898549972</v>
      </c>
      <c r="L263" s="136">
        <v>147.68725331229999</v>
      </c>
      <c r="M263" s="136">
        <v>204.28361900569999</v>
      </c>
      <c r="N263" s="136">
        <v>277.52899332340002</v>
      </c>
      <c r="O263" s="136">
        <v>358.88348274480001</v>
      </c>
      <c r="P263" s="136">
        <v>438.20059223850001</v>
      </c>
      <c r="Q263" s="136">
        <v>512.9157273006</v>
      </c>
      <c r="R263" s="136">
        <v>619.8954329659</v>
      </c>
      <c r="S263" s="136">
        <v>746.90947441239996</v>
      </c>
      <c r="T263" s="136">
        <v>881.1193721395</v>
      </c>
      <c r="U263" s="136">
        <v>1047.1840384290999</v>
      </c>
      <c r="V263" s="136">
        <v>1122.1287249951999</v>
      </c>
      <c r="W263" s="136">
        <v>1122.8043609991</v>
      </c>
      <c r="X263" s="136">
        <v>1134.2801369913</v>
      </c>
      <c r="Y263" s="136">
        <v>1143.7323329886999</v>
      </c>
      <c r="Z263" s="136">
        <v>1142.1905849978</v>
      </c>
      <c r="AA263" s="136">
        <v>1129.8613849938999</v>
      </c>
      <c r="AB263" s="136">
        <v>1129.6763089871999</v>
      </c>
      <c r="AC263" s="136">
        <v>1143.4044213943</v>
      </c>
      <c r="AD263" s="136">
        <v>1156.2960433622</v>
      </c>
      <c r="AE263" s="136">
        <v>1114.4098873647999</v>
      </c>
      <c r="AF263" s="136">
        <v>1064.5157313648001</v>
      </c>
      <c r="AG263" s="136">
        <v>1011.8598033622</v>
      </c>
      <c r="AH263" s="136">
        <v>965.38260000260004</v>
      </c>
      <c r="AI263" s="136">
        <v>919.71359999870003</v>
      </c>
    </row>
    <row r="264" spans="2:35">
      <c r="B264" s="135" t="s">
        <v>462</v>
      </c>
      <c r="C264" s="135" t="s">
        <v>446</v>
      </c>
      <c r="D264" s="136">
        <v>0</v>
      </c>
      <c r="E264" s="136">
        <v>0</v>
      </c>
      <c r="F264" s="136">
        <v>0</v>
      </c>
      <c r="G264" s="136">
        <v>0</v>
      </c>
      <c r="H264" s="136">
        <v>0</v>
      </c>
      <c r="I264" s="136">
        <v>0</v>
      </c>
      <c r="J264" s="136">
        <v>6.4291500039000002</v>
      </c>
      <c r="K264" s="136">
        <v>12.130520773800001</v>
      </c>
      <c r="L264" s="136">
        <v>19.042652374199999</v>
      </c>
      <c r="M264" s="136">
        <v>30.288338233400001</v>
      </c>
      <c r="N264" s="136">
        <v>45.448656470099998</v>
      </c>
      <c r="O264" s="136">
        <v>63.277170949199999</v>
      </c>
      <c r="P264" s="136">
        <v>70.359593579600002</v>
      </c>
      <c r="Q264" s="136">
        <v>87.038174146299994</v>
      </c>
      <c r="R264" s="136">
        <v>93.472946330400006</v>
      </c>
      <c r="S264" s="136">
        <v>116.84033400129999</v>
      </c>
      <c r="T264" s="136">
        <v>139.60913199999999</v>
      </c>
      <c r="U264" s="136">
        <v>154.90410000130001</v>
      </c>
      <c r="V264" s="136">
        <v>137.50535500000001</v>
      </c>
      <c r="W264" s="136">
        <v>173.48610499610001</v>
      </c>
      <c r="X264" s="136">
        <v>147.22124299870001</v>
      </c>
      <c r="Y264" s="136">
        <v>122.97145899740001</v>
      </c>
      <c r="Z264" s="136">
        <v>134.3879939935</v>
      </c>
      <c r="AA264" s="136">
        <v>172.781362</v>
      </c>
      <c r="AB264" s="136">
        <v>158.2215440052</v>
      </c>
      <c r="AC264" s="136">
        <v>140.34402629909999</v>
      </c>
      <c r="AD264" s="136">
        <v>126.4747798951</v>
      </c>
      <c r="AE264" s="136">
        <v>120.68162724539999</v>
      </c>
      <c r="AF264" s="136">
        <v>134.5291558598</v>
      </c>
      <c r="AG264" s="136">
        <v>132.7856584262</v>
      </c>
      <c r="AH264" s="136">
        <v>111.196462</v>
      </c>
      <c r="AI264" s="136">
        <v>103.2704529974</v>
      </c>
    </row>
    <row r="265" spans="2:35">
      <c r="B265" s="135" t="s">
        <v>463</v>
      </c>
      <c r="C265" s="135" t="s">
        <v>445</v>
      </c>
      <c r="D265" s="136">
        <v>0</v>
      </c>
      <c r="E265" s="136">
        <v>0</v>
      </c>
      <c r="F265" s="136">
        <v>0</v>
      </c>
      <c r="G265" s="136">
        <v>0</v>
      </c>
      <c r="H265" s="136">
        <v>0</v>
      </c>
      <c r="I265" s="136">
        <v>0</v>
      </c>
      <c r="J265" s="136">
        <v>0</v>
      </c>
      <c r="K265" s="136">
        <v>0</v>
      </c>
      <c r="L265" s="136">
        <v>0.32615017963999998</v>
      </c>
      <c r="M265" s="136">
        <v>0.69109259711000004</v>
      </c>
      <c r="N265" s="136">
        <v>1.1616919990100001</v>
      </c>
      <c r="O265" s="136">
        <v>1.64447003054</v>
      </c>
      <c r="P265" s="136">
        <v>2.0953697463999998</v>
      </c>
      <c r="Q265" s="136">
        <v>2.5863574788000001</v>
      </c>
      <c r="R265" s="136">
        <v>3.1114526867199999</v>
      </c>
      <c r="S265" s="136">
        <v>3.7380184122300002</v>
      </c>
      <c r="T265" s="136">
        <v>4.4394501957500001</v>
      </c>
      <c r="U265" s="136">
        <v>5.0994256544200001</v>
      </c>
      <c r="V265" s="136">
        <v>5.4203654920900002</v>
      </c>
      <c r="W265" s="136">
        <v>5.0835227439499997</v>
      </c>
      <c r="X265" s="136">
        <v>5.1005855098700001</v>
      </c>
      <c r="Y265" s="136">
        <v>5.0507030714200001</v>
      </c>
      <c r="Z265" s="136">
        <v>4.9049755466600002</v>
      </c>
      <c r="AA265" s="136">
        <v>4.8377964596899998</v>
      </c>
      <c r="AB265" s="136">
        <v>4.8954852387000001</v>
      </c>
      <c r="AC265" s="136">
        <v>3.9708527883300002</v>
      </c>
      <c r="AD265" s="136">
        <v>3.15933464595</v>
      </c>
      <c r="AE265" s="136">
        <v>4.0453151119699999</v>
      </c>
      <c r="AF265" s="136">
        <v>3.71414848024</v>
      </c>
      <c r="AG265" s="136">
        <v>3.2508033031700001</v>
      </c>
      <c r="AH265" s="136">
        <v>3.63069610317</v>
      </c>
      <c r="AI265" s="136">
        <v>3.47752171585</v>
      </c>
    </row>
    <row r="266" spans="2:35">
      <c r="B266" s="135" t="s">
        <v>463</v>
      </c>
      <c r="C266" s="135" t="s">
        <v>446</v>
      </c>
      <c r="D266" s="136">
        <v>0</v>
      </c>
      <c r="E266" s="136">
        <v>0</v>
      </c>
      <c r="F266" s="136">
        <v>0</v>
      </c>
      <c r="G266" s="136">
        <v>0</v>
      </c>
      <c r="H266" s="136">
        <v>0</v>
      </c>
      <c r="I266" s="136">
        <v>0</v>
      </c>
      <c r="J266" s="136">
        <v>0</v>
      </c>
      <c r="K266" s="136">
        <v>0</v>
      </c>
      <c r="L266" s="136">
        <v>0.10574377579999999</v>
      </c>
      <c r="M266" s="136">
        <v>0.22406469409999999</v>
      </c>
      <c r="N266" s="136">
        <v>0.37664150419999998</v>
      </c>
      <c r="O266" s="136">
        <v>0.53316686670000002</v>
      </c>
      <c r="P266" s="136">
        <v>0.67935668709999997</v>
      </c>
      <c r="Q266" s="136">
        <v>0.8385437697</v>
      </c>
      <c r="R266" s="136">
        <v>1.0087891098999999</v>
      </c>
      <c r="S266" s="136">
        <v>1.2119330288000001</v>
      </c>
      <c r="T266" s="136">
        <v>1.4393498730000001</v>
      </c>
      <c r="U266" s="136">
        <v>1.6533258248</v>
      </c>
      <c r="V266" s="136">
        <v>1.7573803104000001</v>
      </c>
      <c r="W266" s="136">
        <v>1.6481698142000001</v>
      </c>
      <c r="X266" s="136">
        <v>1.6537018771000001</v>
      </c>
      <c r="Y266" s="136">
        <v>1.6401223578999999</v>
      </c>
      <c r="Z266" s="136">
        <v>1.6004508909999999</v>
      </c>
      <c r="AA266" s="136">
        <v>1.5821627081</v>
      </c>
      <c r="AB266" s="136">
        <v>1.5978673399000001</v>
      </c>
      <c r="AC266" s="136">
        <v>1.3442510301999999</v>
      </c>
      <c r="AD266" s="136">
        <v>0.95156142509999997</v>
      </c>
      <c r="AE266" s="136">
        <v>1.0676159844999999</v>
      </c>
      <c r="AF266" s="136">
        <v>0.75773490519999998</v>
      </c>
      <c r="AG266" s="136">
        <v>0.70531467370000001</v>
      </c>
      <c r="AH266" s="136">
        <v>0.68645199869999995</v>
      </c>
      <c r="AI266" s="136">
        <v>0.75229699999999999</v>
      </c>
    </row>
    <row r="267" spans="2:35">
      <c r="B267" s="135" t="s">
        <v>463</v>
      </c>
      <c r="C267" s="135" t="s">
        <v>426</v>
      </c>
      <c r="D267" s="136">
        <v>0</v>
      </c>
      <c r="E267" s="136">
        <v>0</v>
      </c>
      <c r="F267" s="136">
        <v>0</v>
      </c>
      <c r="G267" s="136">
        <v>0</v>
      </c>
      <c r="H267" s="136">
        <v>0</v>
      </c>
      <c r="I267" s="136">
        <v>0</v>
      </c>
      <c r="J267" s="136">
        <v>0</v>
      </c>
      <c r="K267" s="136">
        <v>0</v>
      </c>
      <c r="L267" s="136">
        <v>6.7536152459999998E-2</v>
      </c>
      <c r="M267" s="136">
        <v>0.143105041258</v>
      </c>
      <c r="N267" s="136">
        <v>0.24055239620900001</v>
      </c>
      <c r="O267" s="136">
        <v>0.34052158631500001</v>
      </c>
      <c r="P267" s="136">
        <v>0.43388971297000001</v>
      </c>
      <c r="Q267" s="136">
        <v>0.53555889678900004</v>
      </c>
      <c r="R267" s="136">
        <v>0.64429073146000004</v>
      </c>
      <c r="S267" s="136">
        <v>0.77403414935500003</v>
      </c>
      <c r="T267" s="136">
        <v>0.91928012864300002</v>
      </c>
      <c r="U267" s="136">
        <v>1.055941717466</v>
      </c>
      <c r="V267" s="136">
        <v>1.1223989580439999</v>
      </c>
      <c r="W267" s="136">
        <v>1.0526486926550001</v>
      </c>
      <c r="X267" s="136">
        <v>1.0561818947249999</v>
      </c>
      <c r="Y267" s="136">
        <v>1.03650628773</v>
      </c>
      <c r="Z267" s="136">
        <v>0.97902559460600003</v>
      </c>
      <c r="AA267" s="136">
        <v>0.95252751198700003</v>
      </c>
      <c r="AB267" s="136">
        <v>0.97528224225799998</v>
      </c>
      <c r="AC267" s="136">
        <v>0.79030002554000001</v>
      </c>
      <c r="AD267" s="136">
        <v>0.64044881400499998</v>
      </c>
      <c r="AE267" s="136">
        <v>0.83315160371499997</v>
      </c>
      <c r="AF267" s="136">
        <v>0.77698825916500003</v>
      </c>
      <c r="AG267" s="136">
        <v>0.96450835796900003</v>
      </c>
      <c r="AH267" s="136">
        <v>1.094201250677</v>
      </c>
      <c r="AI267" s="136">
        <v>1.2107256227630001</v>
      </c>
    </row>
    <row r="268" spans="2:35">
      <c r="B268" s="135" t="s">
        <v>464</v>
      </c>
      <c r="C268" s="135" t="s">
        <v>445</v>
      </c>
      <c r="D268" s="136">
        <v>0</v>
      </c>
      <c r="E268" s="136">
        <v>0</v>
      </c>
      <c r="F268" s="136">
        <v>0</v>
      </c>
      <c r="G268" s="136">
        <v>0</v>
      </c>
      <c r="H268" s="136">
        <v>0</v>
      </c>
      <c r="I268" s="136">
        <v>0</v>
      </c>
      <c r="J268" s="136">
        <v>0</v>
      </c>
      <c r="K268" s="136">
        <v>0</v>
      </c>
      <c r="L268" s="136">
        <v>38.167435328229999</v>
      </c>
      <c r="M268" s="136">
        <v>80.936117015039997</v>
      </c>
      <c r="N268" s="136">
        <v>136.13457427635001</v>
      </c>
      <c r="O268" s="136">
        <v>192.77874193737</v>
      </c>
      <c r="P268" s="136">
        <v>245.70693959494</v>
      </c>
      <c r="Q268" s="136">
        <v>303.65659638604001</v>
      </c>
      <c r="R268" s="136">
        <v>365.81067832707998</v>
      </c>
      <c r="S268" s="136">
        <v>439.98578025918999</v>
      </c>
      <c r="T268" s="136">
        <v>523.62667935309003</v>
      </c>
      <c r="U268" s="136">
        <v>602.08981384422998</v>
      </c>
      <c r="V268" s="136">
        <v>639.02539100182003</v>
      </c>
      <c r="W268" s="136">
        <v>598.25726841266999</v>
      </c>
      <c r="X268" s="136">
        <v>600.21638858561005</v>
      </c>
      <c r="Y268" s="136">
        <v>590.85599378750999</v>
      </c>
      <c r="Z268" s="136">
        <v>563.72032679579002</v>
      </c>
      <c r="AA268" s="136">
        <v>550.94538312433997</v>
      </c>
      <c r="AB268" s="136">
        <v>561.98757205285995</v>
      </c>
      <c r="AC268" s="136">
        <v>464.55516392391002</v>
      </c>
      <c r="AD268" s="136">
        <v>426.66441241205001</v>
      </c>
      <c r="AE268" s="136">
        <v>416.84231602164999</v>
      </c>
      <c r="AF268" s="136">
        <v>355.18284709158002</v>
      </c>
      <c r="AG268" s="136">
        <v>354.01095459683</v>
      </c>
      <c r="AH268" s="136">
        <v>299.46149951268001</v>
      </c>
      <c r="AI268" s="136">
        <v>332.98887770316998</v>
      </c>
    </row>
    <row r="269" spans="2:35">
      <c r="B269" s="135" t="s">
        <v>464</v>
      </c>
      <c r="C269" s="135" t="s">
        <v>446</v>
      </c>
      <c r="D269" s="136">
        <v>0</v>
      </c>
      <c r="E269" s="136">
        <v>0</v>
      </c>
      <c r="F269" s="136">
        <v>0</v>
      </c>
      <c r="G269" s="136">
        <v>0</v>
      </c>
      <c r="H269" s="136">
        <v>0</v>
      </c>
      <c r="I269" s="136">
        <v>0</v>
      </c>
      <c r="J269" s="136">
        <v>0</v>
      </c>
      <c r="K269" s="136">
        <v>0</v>
      </c>
      <c r="L269" s="136">
        <v>15.6633492613</v>
      </c>
      <c r="M269" s="136">
        <v>33.189694050500002</v>
      </c>
      <c r="N269" s="136">
        <v>55.790210271900001</v>
      </c>
      <c r="O269" s="136">
        <v>78.975605259199995</v>
      </c>
      <c r="P269" s="136">
        <v>100.63004526509999</v>
      </c>
      <c r="Q269" s="136">
        <v>124.20971120350001</v>
      </c>
      <c r="R269" s="136">
        <v>149.4273858311</v>
      </c>
      <c r="S269" s="136">
        <v>179.51817982150001</v>
      </c>
      <c r="T269" s="136">
        <v>213.2044115708</v>
      </c>
      <c r="U269" s="136">
        <v>244.899705557</v>
      </c>
      <c r="V269" s="136">
        <v>260.31282766189997</v>
      </c>
      <c r="W269" s="136">
        <v>244.13596877929999</v>
      </c>
      <c r="X269" s="136">
        <v>244.9554083015</v>
      </c>
      <c r="Y269" s="136">
        <v>241.19977246689999</v>
      </c>
      <c r="Z269" s="136">
        <v>230.22798647810001</v>
      </c>
      <c r="AA269" s="136">
        <v>225.1700912682</v>
      </c>
      <c r="AB269" s="136">
        <v>229.513462971</v>
      </c>
      <c r="AC269" s="136">
        <v>182.04663724</v>
      </c>
      <c r="AD269" s="136">
        <v>159.23825120059999</v>
      </c>
      <c r="AE269" s="136">
        <v>145.8713527713</v>
      </c>
      <c r="AF269" s="136">
        <v>119.3543350857</v>
      </c>
      <c r="AG269" s="136">
        <v>105.7829124014</v>
      </c>
      <c r="AH269" s="136">
        <v>87.379031997400006</v>
      </c>
      <c r="AI269" s="136">
        <v>94.048187997400007</v>
      </c>
    </row>
    <row r="270" spans="2:35">
      <c r="B270" s="135" t="s">
        <v>464</v>
      </c>
      <c r="C270" s="135" t="s">
        <v>426</v>
      </c>
      <c r="D270" s="136">
        <v>0</v>
      </c>
      <c r="E270" s="136">
        <v>0</v>
      </c>
      <c r="F270" s="136">
        <v>0</v>
      </c>
      <c r="G270" s="136">
        <v>0</v>
      </c>
      <c r="H270" s="136">
        <v>0</v>
      </c>
      <c r="I270" s="136">
        <v>0</v>
      </c>
      <c r="J270" s="136">
        <v>0</v>
      </c>
      <c r="K270" s="136">
        <v>0</v>
      </c>
      <c r="L270" s="136">
        <v>7.8374852864399998</v>
      </c>
      <c r="M270" s="136">
        <v>16.620319195145999</v>
      </c>
      <c r="N270" s="136">
        <v>27.956080457378</v>
      </c>
      <c r="O270" s="136">
        <v>39.588879509945997</v>
      </c>
      <c r="P270" s="136">
        <v>50.458743042838996</v>
      </c>
      <c r="Q270" s="136">
        <v>62.362451362530003</v>
      </c>
      <c r="R270" s="136">
        <v>75.131267704072997</v>
      </c>
      <c r="S270" s="136">
        <v>90.369742640012007</v>
      </c>
      <c r="T270" s="136">
        <v>107.55776228115</v>
      </c>
      <c r="U270" s="136">
        <v>123.679871999277</v>
      </c>
      <c r="V270" s="136">
        <v>131.25928784691499</v>
      </c>
      <c r="W270" s="136">
        <v>122.87667303654599</v>
      </c>
      <c r="X270" s="136">
        <v>123.27865884965399</v>
      </c>
      <c r="Y270" s="136">
        <v>120.91909645886101</v>
      </c>
      <c r="Z270" s="136">
        <v>114.070667845562</v>
      </c>
      <c r="AA270" s="136">
        <v>110.85687136155801</v>
      </c>
      <c r="AB270" s="136">
        <v>113.632023776201</v>
      </c>
      <c r="AC270" s="136">
        <v>94.385926428062007</v>
      </c>
      <c r="AD270" s="136">
        <v>87.003168522609002</v>
      </c>
      <c r="AE270" s="136">
        <v>85.487179871606997</v>
      </c>
      <c r="AF270" s="136">
        <v>73.147926907707003</v>
      </c>
      <c r="AG270" s="136">
        <v>111.263514758646</v>
      </c>
      <c r="AH270" s="136">
        <v>92.127805112030998</v>
      </c>
      <c r="AI270" s="136">
        <v>107.35423732824999</v>
      </c>
    </row>
    <row r="271" spans="2:35">
      <c r="B271" s="135" t="s">
        <v>465</v>
      </c>
      <c r="C271" s="135" t="s">
        <v>445</v>
      </c>
      <c r="D271" s="136">
        <v>0</v>
      </c>
      <c r="E271" s="136">
        <v>0</v>
      </c>
      <c r="F271" s="136">
        <v>0</v>
      </c>
      <c r="G271" s="136">
        <v>0</v>
      </c>
      <c r="H271" s="136">
        <v>0</v>
      </c>
      <c r="I271" s="136">
        <v>0</v>
      </c>
      <c r="J271" s="136">
        <v>0</v>
      </c>
      <c r="K271" s="136">
        <v>0</v>
      </c>
      <c r="L271" s="136">
        <v>1.05123540634</v>
      </c>
      <c r="M271" s="136">
        <v>2.2291756968300001</v>
      </c>
      <c r="N271" s="136">
        <v>3.749476</v>
      </c>
      <c r="O271" s="136">
        <v>5.3095597968300003</v>
      </c>
      <c r="P271" s="136">
        <v>6.7673476904900003</v>
      </c>
      <c r="Q271" s="136">
        <v>8.3634109999999993</v>
      </c>
      <c r="R271" s="136">
        <v>10.07527439683</v>
      </c>
      <c r="S271" s="136">
        <v>12.11821259049</v>
      </c>
      <c r="T271" s="136">
        <v>14.42188329683</v>
      </c>
      <c r="U271" s="136">
        <v>16.582935696829999</v>
      </c>
      <c r="V271" s="136">
        <v>17.600252106340001</v>
      </c>
      <c r="W271" s="136">
        <v>16.4774064</v>
      </c>
      <c r="X271" s="136">
        <v>16.531359803170002</v>
      </c>
      <c r="Y271" s="136">
        <v>16.273543703169999</v>
      </c>
      <c r="Z271" s="136">
        <v>15.526152796830001</v>
      </c>
      <c r="AA271" s="136">
        <v>15.17431449683</v>
      </c>
      <c r="AB271" s="136">
        <v>15.478444303170001</v>
      </c>
      <c r="AC271" s="136">
        <v>12.794912500000001</v>
      </c>
      <c r="AD271" s="136">
        <v>11.751316793659999</v>
      </c>
      <c r="AE271" s="136">
        <v>14.73590350317</v>
      </c>
      <c r="AF271" s="136">
        <v>16.34486870317</v>
      </c>
      <c r="AG271" s="136">
        <v>15.1172228</v>
      </c>
      <c r="AH271" s="136">
        <v>11.11002579366</v>
      </c>
      <c r="AI271" s="136">
        <v>15.18430000951</v>
      </c>
    </row>
    <row r="272" spans="2:35">
      <c r="B272" s="135" t="s">
        <v>465</v>
      </c>
      <c r="C272" s="135" t="s">
        <v>446</v>
      </c>
      <c r="D272" s="136">
        <v>0</v>
      </c>
      <c r="E272" s="136">
        <v>0</v>
      </c>
      <c r="F272" s="136">
        <v>0</v>
      </c>
      <c r="G272" s="136">
        <v>0</v>
      </c>
      <c r="H272" s="136">
        <v>0</v>
      </c>
      <c r="I272" s="136">
        <v>0</v>
      </c>
      <c r="J272" s="136">
        <v>0</v>
      </c>
      <c r="K272" s="136">
        <v>0</v>
      </c>
      <c r="L272" s="136">
        <v>0.43140500259999998</v>
      </c>
      <c r="M272" s="136">
        <v>0.91412100129999996</v>
      </c>
      <c r="N272" s="136">
        <v>1.5365870039</v>
      </c>
      <c r="O272" s="136">
        <v>2.175173</v>
      </c>
      <c r="P272" s="136">
        <v>2.7715869960999999</v>
      </c>
      <c r="Q272" s="136">
        <v>3.4210280026</v>
      </c>
      <c r="R272" s="136">
        <v>4.1155789987000002</v>
      </c>
      <c r="S272" s="136">
        <v>4.9443419961000004</v>
      </c>
      <c r="T272" s="136">
        <v>5.8721390039000001</v>
      </c>
      <c r="U272" s="136">
        <v>6.7451020038999996</v>
      </c>
      <c r="V272" s="136">
        <v>7.1696169999999997</v>
      </c>
      <c r="W272" s="136">
        <v>6.7240680039000003</v>
      </c>
      <c r="X272" s="136">
        <v>6.7466359948000001</v>
      </c>
      <c r="Y272" s="136">
        <v>6.6431949961000001</v>
      </c>
      <c r="Z272" s="136">
        <v>6.3410099999999998</v>
      </c>
      <c r="AA272" s="136">
        <v>6.2017020026000003</v>
      </c>
      <c r="AB272" s="136">
        <v>6.3213280025999996</v>
      </c>
      <c r="AC272" s="136">
        <v>5.0139829935</v>
      </c>
      <c r="AD272" s="136">
        <v>4.3857840026000003</v>
      </c>
      <c r="AE272" s="136">
        <v>5.1567360012999996</v>
      </c>
      <c r="AF272" s="136">
        <v>5.4924609999999996</v>
      </c>
      <c r="AG272" s="136">
        <v>4.5172140000000001</v>
      </c>
      <c r="AH272" s="136">
        <v>3.2417579999999999</v>
      </c>
      <c r="AI272" s="136">
        <v>4.2885959960999998</v>
      </c>
    </row>
    <row r="273" spans="2:35">
      <c r="B273" s="135" t="s">
        <v>465</v>
      </c>
      <c r="C273" s="135" t="s">
        <v>426</v>
      </c>
      <c r="D273" s="136">
        <v>0</v>
      </c>
      <c r="E273" s="136">
        <v>0</v>
      </c>
      <c r="F273" s="136">
        <v>0</v>
      </c>
      <c r="G273" s="136">
        <v>0</v>
      </c>
      <c r="H273" s="136">
        <v>0</v>
      </c>
      <c r="I273" s="136">
        <v>0</v>
      </c>
      <c r="J273" s="136">
        <v>0</v>
      </c>
      <c r="K273" s="136">
        <v>0</v>
      </c>
      <c r="L273" s="136">
        <v>0.21586145000000001</v>
      </c>
      <c r="M273" s="136">
        <v>0.45776032</v>
      </c>
      <c r="N273" s="136">
        <v>0.76997241067699995</v>
      </c>
      <c r="O273" s="136">
        <v>1.090369429323</v>
      </c>
      <c r="P273" s="136">
        <v>1.3897523700000001</v>
      </c>
      <c r="Q273" s="136">
        <v>1.7176031586460001</v>
      </c>
      <c r="R273" s="136">
        <v>2.0692911206770002</v>
      </c>
      <c r="S273" s="136">
        <v>2.4889904993230001</v>
      </c>
      <c r="T273" s="136">
        <v>2.9623895213539999</v>
      </c>
      <c r="U273" s="136">
        <v>3.40642705</v>
      </c>
      <c r="V273" s="136">
        <v>3.615186770677</v>
      </c>
      <c r="W273" s="136">
        <v>3.3843094593230001</v>
      </c>
      <c r="X273" s="136">
        <v>3.3953784079689999</v>
      </c>
      <c r="Y273" s="136">
        <v>3.330393183385</v>
      </c>
      <c r="Z273" s="136">
        <v>3.141767439323</v>
      </c>
      <c r="AA273" s="136">
        <v>3.0532564600000001</v>
      </c>
      <c r="AB273" s="136">
        <v>3.1296897600000002</v>
      </c>
      <c r="AC273" s="136">
        <v>2.5996055333850001</v>
      </c>
      <c r="AD273" s="136">
        <v>2.3962685786460001</v>
      </c>
      <c r="AE273" s="136">
        <v>3.0220806086460001</v>
      </c>
      <c r="AF273" s="136">
        <v>3.3661320099999998</v>
      </c>
      <c r="AG273" s="136">
        <v>4.7512536979690001</v>
      </c>
      <c r="AH273" s="136">
        <v>3.4179428206770002</v>
      </c>
      <c r="AI273" s="136">
        <v>4.8953531506769998</v>
      </c>
    </row>
    <row r="274" spans="2:35">
      <c r="B274" s="135" t="s">
        <v>466</v>
      </c>
      <c r="C274" s="135" t="s">
        <v>446</v>
      </c>
      <c r="D274" s="136">
        <v>0</v>
      </c>
      <c r="E274" s="136">
        <v>0</v>
      </c>
      <c r="F274" s="136">
        <v>0</v>
      </c>
      <c r="G274" s="136">
        <v>0</v>
      </c>
      <c r="H274" s="136">
        <v>0</v>
      </c>
      <c r="I274" s="136">
        <v>0</v>
      </c>
      <c r="J274" s="136">
        <v>0</v>
      </c>
      <c r="K274" s="136">
        <v>0</v>
      </c>
      <c r="L274" s="136">
        <v>0</v>
      </c>
      <c r="M274" s="136">
        <v>0</v>
      </c>
      <c r="N274" s="136">
        <v>0</v>
      </c>
      <c r="O274" s="136">
        <v>0</v>
      </c>
      <c r="P274" s="136">
        <v>0</v>
      </c>
      <c r="Q274" s="136">
        <v>11.987625</v>
      </c>
      <c r="R274" s="136">
        <v>81.142424997399999</v>
      </c>
      <c r="S274" s="136">
        <v>89.118899999999996</v>
      </c>
      <c r="T274" s="136">
        <v>80.333174999999997</v>
      </c>
      <c r="U274" s="136">
        <v>67.781999999999996</v>
      </c>
      <c r="V274" s="136">
        <v>44.563999996100002</v>
      </c>
      <c r="W274" s="136">
        <v>18.2584999987</v>
      </c>
      <c r="X274" s="136">
        <v>20.247499999999999</v>
      </c>
      <c r="Y274" s="136">
        <v>16.770000001300001</v>
      </c>
      <c r="Z274" s="136">
        <v>25.896000000000001</v>
      </c>
      <c r="AA274" s="136">
        <v>14.5145000013</v>
      </c>
      <c r="AB274" s="136">
        <v>16.640000001299999</v>
      </c>
      <c r="AC274" s="136">
        <v>21.859175002600001</v>
      </c>
      <c r="AD274" s="136">
        <v>14.1443250026</v>
      </c>
      <c r="AE274" s="136">
        <v>16.184999999999999</v>
      </c>
      <c r="AF274" s="136">
        <v>5.7200000039000001</v>
      </c>
      <c r="AG274" s="136">
        <v>1.9434999948</v>
      </c>
      <c r="AH274" s="136">
        <v>1.4576250025999999</v>
      </c>
      <c r="AI274" s="136">
        <v>0.9717500013</v>
      </c>
    </row>
    <row r="275" spans="2:35">
      <c r="B275" s="135" t="s">
        <v>466</v>
      </c>
      <c r="C275" s="135" t="s">
        <v>453</v>
      </c>
      <c r="D275" s="136">
        <v>0</v>
      </c>
      <c r="E275" s="136">
        <v>0</v>
      </c>
      <c r="F275" s="136">
        <v>0</v>
      </c>
      <c r="G275" s="136">
        <v>0</v>
      </c>
      <c r="H275" s="136">
        <v>0</v>
      </c>
      <c r="I275" s="136">
        <v>0</v>
      </c>
      <c r="J275" s="136">
        <v>0</v>
      </c>
      <c r="K275" s="136">
        <v>0</v>
      </c>
      <c r="L275" s="136">
        <v>0</v>
      </c>
      <c r="M275" s="136">
        <v>0</v>
      </c>
      <c r="N275" s="136">
        <v>0</v>
      </c>
      <c r="O275" s="136">
        <v>0</v>
      </c>
      <c r="P275" s="136">
        <v>0</v>
      </c>
      <c r="Q275" s="136">
        <v>21.777918</v>
      </c>
      <c r="R275" s="136">
        <v>18.666708</v>
      </c>
      <c r="S275" s="136">
        <v>14.073378</v>
      </c>
      <c r="T275" s="136">
        <v>6.0646170000000001</v>
      </c>
      <c r="U275" s="136">
        <v>3.8851743745860001</v>
      </c>
      <c r="V275" s="136">
        <v>3.2626658620860001</v>
      </c>
      <c r="W275" s="136">
        <v>3.6435729451380001</v>
      </c>
      <c r="X275" s="136">
        <v>5.3963312999999999</v>
      </c>
      <c r="Y275" s="136">
        <v>4.3485983849999998</v>
      </c>
      <c r="Z275" s="136">
        <v>2.5176338770859998</v>
      </c>
      <c r="AA275" s="136">
        <v>3.826010152776</v>
      </c>
      <c r="AB275" s="136">
        <v>2.5955901804480002</v>
      </c>
      <c r="AC275" s="136">
        <v>3.310117679862</v>
      </c>
      <c r="AD275" s="136">
        <v>2.9686640216639999</v>
      </c>
      <c r="AE275" s="136">
        <v>1.5203537104739999</v>
      </c>
      <c r="AF275" s="136">
        <v>1.807906243026</v>
      </c>
      <c r="AG275" s="136">
        <v>2.6448687911639999</v>
      </c>
      <c r="AH275" s="136">
        <v>3.227834069514</v>
      </c>
      <c r="AI275" s="136">
        <v>4.1313346693620003</v>
      </c>
    </row>
    <row r="276" spans="2:35">
      <c r="B276" s="135" t="s">
        <v>466</v>
      </c>
      <c r="C276" s="135" t="s">
        <v>467</v>
      </c>
      <c r="D276" s="136">
        <v>0</v>
      </c>
      <c r="E276" s="136">
        <v>0</v>
      </c>
      <c r="F276" s="136">
        <v>0</v>
      </c>
      <c r="G276" s="136">
        <v>0</v>
      </c>
      <c r="H276" s="136">
        <v>0</v>
      </c>
      <c r="I276" s="136">
        <v>0</v>
      </c>
      <c r="J276" s="136">
        <v>0</v>
      </c>
      <c r="K276" s="136">
        <v>0</v>
      </c>
      <c r="L276" s="136">
        <v>0</v>
      </c>
      <c r="M276" s="136">
        <v>0</v>
      </c>
      <c r="N276" s="136">
        <v>0</v>
      </c>
      <c r="O276" s="136">
        <v>0</v>
      </c>
      <c r="P276" s="136">
        <v>0</v>
      </c>
      <c r="Q276" s="136">
        <v>0</v>
      </c>
      <c r="R276" s="136">
        <v>128.69999999999999</v>
      </c>
      <c r="S276" s="136">
        <v>122.26499999914201</v>
      </c>
      <c r="T276" s="136">
        <v>115.83</v>
      </c>
      <c r="U276" s="136">
        <v>104.247</v>
      </c>
      <c r="V276" s="136">
        <v>81.081000002574001</v>
      </c>
      <c r="W276" s="136">
        <v>48.648599998283999</v>
      </c>
      <c r="X276" s="136">
        <v>42.857100000000003</v>
      </c>
      <c r="Y276" s="136">
        <v>34.748999998283999</v>
      </c>
      <c r="Z276" s="136">
        <v>29.600999999999999</v>
      </c>
      <c r="AA276" s="136">
        <v>11.196899999999999</v>
      </c>
      <c r="AB276" s="136">
        <v>11.196899997426</v>
      </c>
      <c r="AC276" s="136">
        <v>11.583</v>
      </c>
      <c r="AD276" s="136">
        <v>10.939499998284001</v>
      </c>
      <c r="AE276" s="136">
        <v>9.1891799991420005</v>
      </c>
      <c r="AF276" s="136">
        <v>7.43886</v>
      </c>
      <c r="AG276" s="136">
        <v>5.6885400034320002</v>
      </c>
      <c r="AH276" s="136">
        <v>4.2664049991419999</v>
      </c>
      <c r="AI276" s="136">
        <v>2.8442700008580002</v>
      </c>
    </row>
    <row r="277" spans="2:35">
      <c r="B277" s="135" t="s">
        <v>466</v>
      </c>
      <c r="C277" s="135" t="s">
        <v>468</v>
      </c>
      <c r="D277" s="136">
        <v>0</v>
      </c>
      <c r="E277" s="136">
        <v>0</v>
      </c>
      <c r="F277" s="136">
        <v>0</v>
      </c>
      <c r="G277" s="136">
        <v>0</v>
      </c>
      <c r="H277" s="136">
        <v>0</v>
      </c>
      <c r="I277" s="136">
        <v>0</v>
      </c>
      <c r="J277" s="136">
        <v>0</v>
      </c>
      <c r="K277" s="136">
        <v>0</v>
      </c>
      <c r="L277" s="136">
        <v>0</v>
      </c>
      <c r="M277" s="136">
        <v>0</v>
      </c>
      <c r="N277" s="136">
        <v>0</v>
      </c>
      <c r="O277" s="136">
        <v>0</v>
      </c>
      <c r="P277" s="136">
        <v>0</v>
      </c>
      <c r="Q277" s="136">
        <v>0</v>
      </c>
      <c r="R277" s="136">
        <v>211.05</v>
      </c>
      <c r="S277" s="136">
        <v>200.196</v>
      </c>
      <c r="T277" s="136">
        <v>189.34200000080401</v>
      </c>
      <c r="U277" s="136">
        <v>170.407799997588</v>
      </c>
      <c r="V277" s="136">
        <v>132.53940000080399</v>
      </c>
      <c r="W277" s="136">
        <v>79.595999997587995</v>
      </c>
      <c r="X277" s="136">
        <v>70.068600000000004</v>
      </c>
      <c r="Y277" s="136">
        <v>56.802599999999998</v>
      </c>
      <c r="Z277" s="136">
        <v>48.239999997588001</v>
      </c>
      <c r="AA277" s="136">
        <v>18.210599999999999</v>
      </c>
      <c r="AB277" s="136">
        <v>18.210600000804</v>
      </c>
      <c r="AC277" s="136">
        <v>18.934200000804001</v>
      </c>
      <c r="AD277" s="136">
        <v>18.090000001608001</v>
      </c>
      <c r="AE277" s="136">
        <v>8.6108399991959992</v>
      </c>
      <c r="AF277" s="136">
        <v>6.9706799999999998</v>
      </c>
      <c r="AG277" s="136">
        <v>5.3305200032159998</v>
      </c>
      <c r="AH277" s="136">
        <v>3.997889999196</v>
      </c>
      <c r="AI277" s="136">
        <v>2.6652600008039999</v>
      </c>
    </row>
    <row r="278" spans="2:35">
      <c r="B278" s="135" t="s">
        <v>469</v>
      </c>
      <c r="C278" s="135" t="s">
        <v>446</v>
      </c>
      <c r="D278" s="136">
        <v>0</v>
      </c>
      <c r="E278" s="136">
        <v>0</v>
      </c>
      <c r="F278" s="136">
        <v>0</v>
      </c>
      <c r="G278" s="136">
        <v>0</v>
      </c>
      <c r="H278" s="136">
        <v>0</v>
      </c>
      <c r="I278" s="136">
        <v>0</v>
      </c>
      <c r="J278" s="136">
        <v>0</v>
      </c>
      <c r="K278" s="136">
        <v>0</v>
      </c>
      <c r="L278" s="136">
        <v>0</v>
      </c>
      <c r="M278" s="136">
        <v>0</v>
      </c>
      <c r="N278" s="136">
        <v>0</v>
      </c>
      <c r="O278" s="136">
        <v>0</v>
      </c>
      <c r="P278" s="136">
        <v>0</v>
      </c>
      <c r="Q278" s="136">
        <v>0.24274940689999999</v>
      </c>
      <c r="R278" s="136">
        <v>2.3410941398</v>
      </c>
      <c r="S278" s="136">
        <v>4.5646585061999998</v>
      </c>
      <c r="T278" s="136">
        <v>6.5655739422000003</v>
      </c>
      <c r="U278" s="136">
        <v>8.2598867051999996</v>
      </c>
      <c r="V278" s="136">
        <v>9.3933788948999997</v>
      </c>
      <c r="W278" s="136">
        <v>9.8742530470999998</v>
      </c>
      <c r="X278" s="136">
        <v>10.360786007</v>
      </c>
      <c r="Y278" s="136">
        <v>10.722367115200001</v>
      </c>
      <c r="Z278" s="136">
        <v>11.1927717408</v>
      </c>
      <c r="AA278" s="136">
        <v>11.4072488738</v>
      </c>
      <c r="AB278" s="136">
        <v>11.6561565458</v>
      </c>
      <c r="AC278" s="136">
        <v>11.992964864399999</v>
      </c>
      <c r="AD278" s="136">
        <v>12.1941923974</v>
      </c>
      <c r="AE278" s="136">
        <v>12.129375142300001</v>
      </c>
      <c r="AF278" s="136">
        <v>12.03345013</v>
      </c>
      <c r="AG278" s="136">
        <v>12.443117687000001</v>
      </c>
      <c r="AH278" s="136">
        <v>12.405899868700001</v>
      </c>
      <c r="AI278" s="136">
        <v>12.3562134098</v>
      </c>
    </row>
    <row r="279" spans="2:35">
      <c r="B279" s="135" t="s">
        <v>469</v>
      </c>
      <c r="C279" s="135" t="s">
        <v>453</v>
      </c>
      <c r="D279" s="136">
        <v>0</v>
      </c>
      <c r="E279" s="136">
        <v>0</v>
      </c>
      <c r="F279" s="136">
        <v>0</v>
      </c>
      <c r="G279" s="136">
        <v>0</v>
      </c>
      <c r="H279" s="136">
        <v>0</v>
      </c>
      <c r="I279" s="136">
        <v>0</v>
      </c>
      <c r="J279" s="136">
        <v>0</v>
      </c>
      <c r="K279" s="136">
        <v>0</v>
      </c>
      <c r="L279" s="136">
        <v>0</v>
      </c>
      <c r="M279" s="136">
        <v>0</v>
      </c>
      <c r="N279" s="136">
        <v>0</v>
      </c>
      <c r="O279" s="136">
        <v>0</v>
      </c>
      <c r="P279" s="136">
        <v>0</v>
      </c>
      <c r="Q279" s="136">
        <v>4.9000315499999996</v>
      </c>
      <c r="R279" s="136">
        <v>7.8750329624999997</v>
      </c>
      <c r="S279" s="136">
        <v>9.0727847719440007</v>
      </c>
      <c r="T279" s="136">
        <v>8.1691274039580009</v>
      </c>
      <c r="U279" s="136">
        <v>6.999608656266</v>
      </c>
      <c r="V279" s="136">
        <v>5.9820995323680002</v>
      </c>
      <c r="W279" s="136">
        <v>5.3048773050960003</v>
      </c>
      <c r="X279" s="136">
        <v>5.1242756118599999</v>
      </c>
      <c r="Y279" s="136">
        <v>4.7122584818339996</v>
      </c>
      <c r="Z279" s="136">
        <v>4.0057620137220002</v>
      </c>
      <c r="AA279" s="136">
        <v>3.7216545224159998</v>
      </c>
      <c r="AB279" s="136">
        <v>3.2778092752500001</v>
      </c>
      <c r="AC279" s="136">
        <v>3.0785940869520001</v>
      </c>
      <c r="AD279" s="136">
        <v>2.8651841949180001</v>
      </c>
      <c r="AE279" s="136">
        <v>2.432725268964</v>
      </c>
      <c r="AF279" s="136">
        <v>2.1606414525600002</v>
      </c>
      <c r="AG279" s="136">
        <v>2.1129562533240001</v>
      </c>
      <c r="AH279" s="136">
        <v>2.187282034056</v>
      </c>
      <c r="AI279" s="136">
        <v>2.4134322690780001</v>
      </c>
    </row>
    <row r="280" spans="2:35">
      <c r="B280" s="135" t="s">
        <v>469</v>
      </c>
      <c r="C280" s="135" t="s">
        <v>467</v>
      </c>
      <c r="D280" s="136">
        <v>0</v>
      </c>
      <c r="E280" s="136">
        <v>0</v>
      </c>
      <c r="F280" s="136">
        <v>0</v>
      </c>
      <c r="G280" s="136">
        <v>0</v>
      </c>
      <c r="H280" s="136">
        <v>0</v>
      </c>
      <c r="I280" s="136">
        <v>0</v>
      </c>
      <c r="J280" s="136">
        <v>0</v>
      </c>
      <c r="K280" s="136">
        <v>0</v>
      </c>
      <c r="L280" s="136">
        <v>0</v>
      </c>
      <c r="M280" s="136">
        <v>0</v>
      </c>
      <c r="N280" s="136">
        <v>0</v>
      </c>
      <c r="O280" s="136">
        <v>0</v>
      </c>
      <c r="P280" s="136">
        <v>0</v>
      </c>
      <c r="Q280" s="136">
        <v>0</v>
      </c>
      <c r="R280" s="136">
        <v>0.98455500085799996</v>
      </c>
      <c r="S280" s="136">
        <v>1.9184054183579999</v>
      </c>
      <c r="T280" s="136">
        <v>2.801627311626</v>
      </c>
      <c r="U280" s="136">
        <v>3.5949144196680001</v>
      </c>
      <c r="V280" s="136">
        <v>4.2097916983979999</v>
      </c>
      <c r="W280" s="136">
        <v>4.575638802306</v>
      </c>
      <c r="X280" s="136">
        <v>4.8784178877719997</v>
      </c>
      <c r="Y280" s="136">
        <v>5.1073934614559997</v>
      </c>
      <c r="Z280" s="136">
        <v>5.2884387450180004</v>
      </c>
      <c r="AA280" s="136">
        <v>5.3518863254999998</v>
      </c>
      <c r="AB280" s="136">
        <v>5.4152387306160001</v>
      </c>
      <c r="AC280" s="136">
        <v>5.4809575023060004</v>
      </c>
      <c r="AD280" s="136">
        <v>5.5424753772960003</v>
      </c>
      <c r="AE280" s="136">
        <v>5.5927426886760001</v>
      </c>
      <c r="AF280" s="136">
        <v>5.6317763055840002</v>
      </c>
      <c r="AG280" s="136">
        <v>5.6112404917139997</v>
      </c>
      <c r="AH280" s="136">
        <v>5.6300219667120004</v>
      </c>
      <c r="AI280" s="136">
        <v>5.6397091530779999</v>
      </c>
    </row>
    <row r="281" spans="2:35">
      <c r="B281" s="135" t="s">
        <v>469</v>
      </c>
      <c r="C281" s="135" t="s">
        <v>468</v>
      </c>
      <c r="D281" s="136">
        <v>0</v>
      </c>
      <c r="E281" s="136">
        <v>0</v>
      </c>
      <c r="F281" s="136">
        <v>0</v>
      </c>
      <c r="G281" s="136">
        <v>0</v>
      </c>
      <c r="H281" s="136">
        <v>0</v>
      </c>
      <c r="I281" s="136">
        <v>0</v>
      </c>
      <c r="J281" s="136">
        <v>0</v>
      </c>
      <c r="K281" s="136">
        <v>0</v>
      </c>
      <c r="L281" s="136">
        <v>0</v>
      </c>
      <c r="M281" s="136">
        <v>0</v>
      </c>
      <c r="N281" s="136">
        <v>0</v>
      </c>
      <c r="O281" s="136">
        <v>0</v>
      </c>
      <c r="P281" s="136">
        <v>0</v>
      </c>
      <c r="Q281" s="136">
        <v>0</v>
      </c>
      <c r="R281" s="136">
        <v>1.614532498392</v>
      </c>
      <c r="S281" s="136">
        <v>3.14361009924</v>
      </c>
      <c r="T281" s="136">
        <v>4.5873609858720004</v>
      </c>
      <c r="U281" s="136">
        <v>5.8840996146359998</v>
      </c>
      <c r="V281" s="136">
        <v>6.889199875848</v>
      </c>
      <c r="W281" s="136">
        <v>7.4877754751039998</v>
      </c>
      <c r="X281" s="136">
        <v>7.98278944638</v>
      </c>
      <c r="Y281" s="136">
        <v>8.3570729413200002</v>
      </c>
      <c r="Z281" s="136">
        <v>8.6520673302959992</v>
      </c>
      <c r="AA281" s="136">
        <v>8.7551818064399995</v>
      </c>
      <c r="AB281" s="136">
        <v>8.858141607456</v>
      </c>
      <c r="AC281" s="136">
        <v>8.9655599213279995</v>
      </c>
      <c r="AD281" s="136">
        <v>9.0674353337760003</v>
      </c>
      <c r="AE281" s="136">
        <v>9.0588296208839996</v>
      </c>
      <c r="AF281" s="136">
        <v>9.0896794602720004</v>
      </c>
      <c r="AG281" s="136">
        <v>9.0647175854400004</v>
      </c>
      <c r="AH281" s="136">
        <v>9.0766070594519999</v>
      </c>
      <c r="AI281" s="136">
        <v>9.0799831808760008</v>
      </c>
    </row>
    <row r="282" spans="2:35">
      <c r="B282" s="135" t="s">
        <v>470</v>
      </c>
      <c r="C282" s="135" t="s">
        <v>445</v>
      </c>
      <c r="D282" s="136">
        <v>0</v>
      </c>
      <c r="E282" s="136">
        <v>0</v>
      </c>
      <c r="F282" s="136">
        <v>0</v>
      </c>
      <c r="G282" s="136">
        <v>0</v>
      </c>
      <c r="H282" s="136">
        <v>0</v>
      </c>
      <c r="I282" s="136">
        <v>0</v>
      </c>
      <c r="J282" s="136">
        <v>0</v>
      </c>
      <c r="K282" s="136">
        <v>0</v>
      </c>
      <c r="L282" s="136">
        <v>0</v>
      </c>
      <c r="M282" s="136">
        <v>1.58500951E-3</v>
      </c>
      <c r="N282" s="136">
        <v>0</v>
      </c>
      <c r="O282" s="136">
        <v>2.1556000000000001E-3</v>
      </c>
      <c r="P282" s="136">
        <v>4.7550158499999997E-3</v>
      </c>
      <c r="Q282" s="136">
        <v>3.721581585E-2</v>
      </c>
      <c r="R282" s="136">
        <v>6.051530317E-2</v>
      </c>
      <c r="S282" s="136">
        <v>2.4630915850000001E-2</v>
      </c>
      <c r="T282" s="136">
        <v>4.9895799999999997E-2</v>
      </c>
      <c r="U282" s="136">
        <v>3.2112090490000002E-2</v>
      </c>
      <c r="V282" s="136">
        <v>2.8530009509999999E-2</v>
      </c>
      <c r="W282" s="136">
        <v>2.4979615850000001E-2</v>
      </c>
      <c r="X282" s="136">
        <v>2.1397506340000001E-2</v>
      </c>
      <c r="Y282" s="136">
        <v>1.784710951E-2</v>
      </c>
      <c r="Z282" s="136">
        <v>1.4264990490000001E-2</v>
      </c>
      <c r="AA282" s="136">
        <v>1.5945096830000002E-2</v>
      </c>
      <c r="AB282" s="136">
        <v>3.0115031700000002E-3</v>
      </c>
      <c r="AC282" s="136">
        <v>1.008059683E-2</v>
      </c>
      <c r="AD282" s="136">
        <v>2.2190316999999999E-4</v>
      </c>
      <c r="AE282" s="136">
        <v>3.4870316999999998E-4</v>
      </c>
      <c r="AF282" s="136">
        <v>5.4791833299999999E-3</v>
      </c>
      <c r="AG282" s="136">
        <v>3.5916131700000002E-3</v>
      </c>
      <c r="AH282" s="136">
        <v>2.4345568300000002E-3</v>
      </c>
      <c r="AI282" s="136">
        <v>3.9621830000000003E-5</v>
      </c>
    </row>
    <row r="283" spans="2:35">
      <c r="B283" s="135" t="s">
        <v>470</v>
      </c>
      <c r="C283" s="135" t="s">
        <v>424</v>
      </c>
      <c r="D283" s="136">
        <v>0</v>
      </c>
      <c r="E283" s="136">
        <v>0</v>
      </c>
      <c r="F283" s="136">
        <v>0</v>
      </c>
      <c r="G283" s="136">
        <v>0</v>
      </c>
      <c r="H283" s="136">
        <v>0</v>
      </c>
      <c r="I283" s="136">
        <v>1.8425E-2</v>
      </c>
      <c r="J283" s="136">
        <v>2.0100003349999999E-2</v>
      </c>
      <c r="K283" s="136">
        <v>5.0752499999999999E-2</v>
      </c>
      <c r="L283" s="136">
        <v>0.1331289933</v>
      </c>
      <c r="M283" s="136">
        <v>0.1002989933</v>
      </c>
      <c r="N283" s="136">
        <v>7.2795506699999998E-2</v>
      </c>
      <c r="O283" s="136">
        <v>0.17162050335000001</v>
      </c>
      <c r="P283" s="136">
        <v>0.17480299999999999</v>
      </c>
      <c r="Q283" s="136">
        <v>0.19510399665</v>
      </c>
      <c r="R283" s="136">
        <v>0.25587298995000002</v>
      </c>
      <c r="S283" s="136">
        <v>0.30032749665000003</v>
      </c>
      <c r="T283" s="136">
        <v>0.30424701339999999</v>
      </c>
      <c r="U283" s="136">
        <v>0.47114400670000001</v>
      </c>
      <c r="V283" s="136">
        <v>0.53315248994999997</v>
      </c>
      <c r="W283" s="136">
        <v>0.59452451674999995</v>
      </c>
      <c r="X283" s="136">
        <v>0.63221200335000005</v>
      </c>
      <c r="Y283" s="136">
        <v>0.72879249999999995</v>
      </c>
      <c r="Z283" s="136">
        <v>0.78802050670000001</v>
      </c>
      <c r="AA283" s="136">
        <v>0.73539199330000005</v>
      </c>
      <c r="AB283" s="136">
        <v>0.47610202010000002</v>
      </c>
      <c r="AC283" s="136">
        <v>3.30611500335</v>
      </c>
      <c r="AD283" s="136">
        <v>0.47791099664999998</v>
      </c>
      <c r="AE283" s="136">
        <v>0.23265749999999999</v>
      </c>
      <c r="AF283" s="136">
        <v>0.32110093039999998</v>
      </c>
      <c r="AG283" s="136">
        <v>0.30469450640000001</v>
      </c>
      <c r="AH283" s="136">
        <v>0.30145519375000002</v>
      </c>
      <c r="AI283" s="136">
        <v>0.40906079164999998</v>
      </c>
    </row>
    <row r="284" spans="2:35">
      <c r="B284" s="135" t="s">
        <v>470</v>
      </c>
      <c r="C284" s="135" t="s">
        <v>420</v>
      </c>
      <c r="D284" s="136">
        <v>0</v>
      </c>
      <c r="E284" s="136">
        <v>0</v>
      </c>
      <c r="F284" s="136">
        <v>0</v>
      </c>
      <c r="G284" s="136">
        <v>0</v>
      </c>
      <c r="H284" s="136">
        <v>0</v>
      </c>
      <c r="I284" s="136">
        <v>3.2240062E-2</v>
      </c>
      <c r="J284" s="136">
        <v>4.2160000000000003E-2</v>
      </c>
      <c r="K284" s="136">
        <v>0.1859999628</v>
      </c>
      <c r="L284" s="136">
        <v>0.89899996280000005</v>
      </c>
      <c r="M284" s="136">
        <v>1.7050000372</v>
      </c>
      <c r="N284" s="136">
        <v>1.3329999008</v>
      </c>
      <c r="O284" s="136">
        <v>1.3391999876</v>
      </c>
      <c r="P284" s="136">
        <v>1.2649239999999999</v>
      </c>
      <c r="Q284" s="136">
        <v>1.7006600372</v>
      </c>
      <c r="R284" s="136">
        <v>1.3744160992000001</v>
      </c>
      <c r="S284" s="136">
        <v>0.96496798760000002</v>
      </c>
      <c r="T284" s="136">
        <v>0.70481597520000006</v>
      </c>
      <c r="U284" s="136">
        <v>1.0704919628</v>
      </c>
      <c r="V284" s="136">
        <v>1.017172</v>
      </c>
      <c r="W284" s="136">
        <v>0.91487197519999996</v>
      </c>
      <c r="X284" s="136">
        <v>0.83055203720000004</v>
      </c>
      <c r="Y284" s="136">
        <v>0.77413196279999996</v>
      </c>
      <c r="Z284" s="136">
        <v>0.67319606200000004</v>
      </c>
      <c r="AA284" s="136">
        <v>0.5158399628</v>
      </c>
      <c r="AB284" s="136">
        <v>0.1602079132</v>
      </c>
      <c r="AC284" s="136">
        <v>0.89490800000000004</v>
      </c>
      <c r="AD284" s="136">
        <v>0</v>
      </c>
      <c r="AE284" s="136">
        <v>0</v>
      </c>
      <c r="AF284" s="136">
        <v>1.6123719999999999E-4</v>
      </c>
      <c r="AG284" s="136">
        <v>0</v>
      </c>
      <c r="AH284" s="136">
        <v>6.1999999999999999E-6</v>
      </c>
      <c r="AI284" s="136">
        <v>0</v>
      </c>
    </row>
    <row r="285" spans="2:35">
      <c r="B285" s="135" t="s">
        <v>470</v>
      </c>
      <c r="C285" s="135" t="s">
        <v>471</v>
      </c>
      <c r="D285" s="136">
        <v>0</v>
      </c>
      <c r="E285" s="136">
        <v>0</v>
      </c>
      <c r="F285" s="136">
        <v>0</v>
      </c>
      <c r="G285" s="136">
        <v>0</v>
      </c>
      <c r="H285" s="136">
        <v>0</v>
      </c>
      <c r="I285" s="136">
        <v>0</v>
      </c>
      <c r="J285" s="136">
        <v>0</v>
      </c>
      <c r="K285" s="136">
        <v>0</v>
      </c>
      <c r="L285" s="136">
        <v>0</v>
      </c>
      <c r="M285" s="136">
        <v>8.4630483599999994E-3</v>
      </c>
      <c r="N285" s="136">
        <v>0</v>
      </c>
      <c r="O285" s="136">
        <v>0</v>
      </c>
      <c r="P285" s="136">
        <v>0</v>
      </c>
      <c r="Q285" s="136">
        <v>0</v>
      </c>
      <c r="R285" s="136">
        <v>0</v>
      </c>
      <c r="S285" s="136">
        <v>0</v>
      </c>
      <c r="T285" s="136">
        <v>0</v>
      </c>
      <c r="U285" s="136">
        <v>0</v>
      </c>
      <c r="V285" s="136">
        <v>0</v>
      </c>
      <c r="W285" s="136">
        <v>0</v>
      </c>
      <c r="X285" s="136">
        <v>0</v>
      </c>
      <c r="Y285" s="136">
        <v>0</v>
      </c>
      <c r="Z285" s="136">
        <v>0</v>
      </c>
      <c r="AA285" s="136">
        <v>0</v>
      </c>
      <c r="AB285" s="136">
        <v>0</v>
      </c>
      <c r="AC285" s="136">
        <v>0</v>
      </c>
      <c r="AD285" s="136">
        <v>0</v>
      </c>
      <c r="AE285" s="136">
        <v>0</v>
      </c>
      <c r="AF285" s="136">
        <v>0</v>
      </c>
      <c r="AG285" s="136">
        <v>0</v>
      </c>
      <c r="AH285" s="136">
        <v>0</v>
      </c>
      <c r="AI285" s="136">
        <v>0</v>
      </c>
    </row>
    <row r="286" spans="2:35">
      <c r="B286" s="135" t="s">
        <v>470</v>
      </c>
      <c r="C286" s="135" t="s">
        <v>472</v>
      </c>
      <c r="D286" s="136">
        <v>0</v>
      </c>
      <c r="E286" s="136">
        <v>0</v>
      </c>
      <c r="F286" s="136">
        <v>0</v>
      </c>
      <c r="G286" s="136">
        <v>0</v>
      </c>
      <c r="H286" s="136">
        <v>0</v>
      </c>
      <c r="I286" s="136">
        <v>4.5999172000000003E-3</v>
      </c>
      <c r="J286" s="136">
        <v>1.3800018400000001E-2</v>
      </c>
      <c r="K286" s="136">
        <v>2.7599908000000002E-3</v>
      </c>
      <c r="L286" s="136">
        <v>0</v>
      </c>
      <c r="M286" s="136">
        <v>3.2199540000000001E-3</v>
      </c>
      <c r="N286" s="136">
        <v>0</v>
      </c>
      <c r="O286" s="136">
        <v>0</v>
      </c>
      <c r="P286" s="136">
        <v>0</v>
      </c>
      <c r="Q286" s="136">
        <v>0</v>
      </c>
      <c r="R286" s="136">
        <v>0</v>
      </c>
      <c r="S286" s="136">
        <v>0</v>
      </c>
      <c r="T286" s="136">
        <v>0</v>
      </c>
      <c r="U286" s="136">
        <v>0</v>
      </c>
      <c r="V286" s="136">
        <v>0</v>
      </c>
      <c r="W286" s="136">
        <v>0</v>
      </c>
      <c r="X286" s="136">
        <v>0</v>
      </c>
      <c r="Y286" s="136">
        <v>0</v>
      </c>
      <c r="Z286" s="136">
        <v>0</v>
      </c>
      <c r="AA286" s="136">
        <v>0</v>
      </c>
      <c r="AB286" s="136">
        <v>0</v>
      </c>
      <c r="AC286" s="136">
        <v>0</v>
      </c>
      <c r="AD286" s="136">
        <v>0</v>
      </c>
      <c r="AE286" s="136">
        <v>0</v>
      </c>
      <c r="AF286" s="136">
        <v>0</v>
      </c>
      <c r="AG286" s="136">
        <v>0</v>
      </c>
      <c r="AH286" s="136">
        <v>0</v>
      </c>
      <c r="AI286" s="136">
        <v>0</v>
      </c>
    </row>
    <row r="287" spans="2:35">
      <c r="B287" s="135" t="s">
        <v>473</v>
      </c>
      <c r="C287" s="135" t="s">
        <v>445</v>
      </c>
      <c r="D287" s="136">
        <v>0</v>
      </c>
      <c r="E287" s="136">
        <v>0</v>
      </c>
      <c r="F287" s="136">
        <v>0</v>
      </c>
      <c r="G287" s="136">
        <v>0</v>
      </c>
      <c r="H287" s="136">
        <v>0</v>
      </c>
      <c r="I287" s="136">
        <v>0</v>
      </c>
      <c r="J287" s="136">
        <v>0</v>
      </c>
      <c r="K287" s="136">
        <v>0</v>
      </c>
      <c r="L287" s="136">
        <v>0</v>
      </c>
      <c r="M287" s="136">
        <v>2.1143903169999999E-2</v>
      </c>
      <c r="N287" s="136">
        <v>1.9020009510000001E-2</v>
      </c>
      <c r="O287" s="136">
        <v>4.5806506339999997E-2</v>
      </c>
      <c r="P287" s="136">
        <v>0.10454660634</v>
      </c>
      <c r="Q287" s="136">
        <v>0.59038080951000005</v>
      </c>
      <c r="R287" s="136">
        <v>1.3379935999999999</v>
      </c>
      <c r="S287" s="136">
        <v>1.5324413936600001</v>
      </c>
      <c r="T287" s="136">
        <v>2.0446500031700001</v>
      </c>
      <c r="U287" s="136">
        <v>2.2681349904900001</v>
      </c>
      <c r="V287" s="136">
        <v>2.4217532031700002</v>
      </c>
      <c r="W287" s="136">
        <v>2.5124786221900002</v>
      </c>
      <c r="X287" s="136">
        <v>2.5465561063400002</v>
      </c>
      <c r="Y287" s="136">
        <v>2.5297233968300001</v>
      </c>
      <c r="Z287" s="136">
        <v>2.4670841968300001</v>
      </c>
      <c r="AA287" s="136">
        <v>2.4331018000000002</v>
      </c>
      <c r="AB287" s="136">
        <v>2.2318384873200001</v>
      </c>
      <c r="AC287" s="136">
        <v>2.0581542095100001</v>
      </c>
      <c r="AD287" s="136">
        <v>1.8537843063399999</v>
      </c>
      <c r="AE287" s="136">
        <v>1.67280898098</v>
      </c>
      <c r="AF287" s="136">
        <v>1.5873293159999999</v>
      </c>
      <c r="AG287" s="136">
        <v>1.45148382561</v>
      </c>
      <c r="AH287" s="136">
        <v>1.3093828727800001</v>
      </c>
      <c r="AI287" s="136">
        <v>1.18370673605</v>
      </c>
    </row>
    <row r="288" spans="2:35">
      <c r="B288" s="135" t="s">
        <v>473</v>
      </c>
      <c r="C288" s="135" t="s">
        <v>424</v>
      </c>
      <c r="D288" s="136">
        <v>0</v>
      </c>
      <c r="E288" s="136">
        <v>0</v>
      </c>
      <c r="F288" s="136">
        <v>0</v>
      </c>
      <c r="G288" s="136">
        <v>0</v>
      </c>
      <c r="H288" s="136">
        <v>0</v>
      </c>
      <c r="I288" s="136">
        <v>0.36223548324999999</v>
      </c>
      <c r="J288" s="136">
        <v>0.59402198325</v>
      </c>
      <c r="K288" s="136">
        <v>1.2113264832499999</v>
      </c>
      <c r="L288" s="136">
        <v>2.9135955033499998</v>
      </c>
      <c r="M288" s="136">
        <v>4.2194254933000002</v>
      </c>
      <c r="N288" s="136">
        <v>4.93716298995</v>
      </c>
      <c r="O288" s="136">
        <v>7.1033399866</v>
      </c>
      <c r="P288" s="136">
        <v>9.2649609966500002</v>
      </c>
      <c r="Q288" s="136">
        <v>11.33713700335</v>
      </c>
      <c r="R288" s="136">
        <v>13.98775749665</v>
      </c>
      <c r="S288" s="136">
        <v>17.124027516750001</v>
      </c>
      <c r="T288" s="136">
        <v>19.8089854933</v>
      </c>
      <c r="U288" s="136">
        <v>24.4535929866</v>
      </c>
      <c r="V288" s="136">
        <v>29.335112496650002</v>
      </c>
      <c r="W288" s="136">
        <v>34.548047489950001</v>
      </c>
      <c r="X288" s="136">
        <v>39.632509993299998</v>
      </c>
      <c r="Y288" s="136">
        <v>45.590819986600003</v>
      </c>
      <c r="Z288" s="136">
        <v>51.654152479899999</v>
      </c>
      <c r="AA288" s="136">
        <v>56.487934513399999</v>
      </c>
      <c r="AB288" s="136">
        <v>56.003725496649999</v>
      </c>
      <c r="AC288" s="136">
        <v>53.128051999999997</v>
      </c>
      <c r="AD288" s="136">
        <v>50.140689489949999</v>
      </c>
      <c r="AE288" s="136">
        <v>46.064007493299997</v>
      </c>
      <c r="AF288" s="136">
        <v>42.300989577800003</v>
      </c>
      <c r="AG288" s="136">
        <v>38.69046008115</v>
      </c>
      <c r="AH288" s="136">
        <v>35.520765335550003</v>
      </c>
      <c r="AI288" s="136">
        <v>32.624527307800001</v>
      </c>
    </row>
    <row r="289" spans="2:35">
      <c r="B289" s="135" t="s">
        <v>473</v>
      </c>
      <c r="C289" s="135" t="s">
        <v>420</v>
      </c>
      <c r="D289" s="136">
        <v>0</v>
      </c>
      <c r="E289" s="136">
        <v>0</v>
      </c>
      <c r="F289" s="136">
        <v>0</v>
      </c>
      <c r="G289" s="136">
        <v>0</v>
      </c>
      <c r="H289" s="136">
        <v>0</v>
      </c>
      <c r="I289" s="136">
        <v>0.42990796279999999</v>
      </c>
      <c r="J289" s="136">
        <v>0.94897195040000004</v>
      </c>
      <c r="K289" s="136">
        <v>3.3341119132000001</v>
      </c>
      <c r="L289" s="136">
        <v>15.152676012400001</v>
      </c>
      <c r="M289" s="136">
        <v>36.866812012399997</v>
      </c>
      <c r="N289" s="136">
        <v>50.953459987599999</v>
      </c>
      <c r="O289" s="136">
        <v>63.714795962799997</v>
      </c>
      <c r="P289" s="136">
        <v>74.208544037199999</v>
      </c>
      <c r="Q289" s="136">
        <v>89.561728000000002</v>
      </c>
      <c r="R289" s="136">
        <v>99.097204062000003</v>
      </c>
      <c r="S289" s="136">
        <v>102.238620062</v>
      </c>
      <c r="T289" s="136">
        <v>101.49772004960001</v>
      </c>
      <c r="U289" s="136">
        <v>105.7424880372</v>
      </c>
      <c r="V289" s="136">
        <v>108.88663200000001</v>
      </c>
      <c r="W289" s="136">
        <v>110.314988</v>
      </c>
      <c r="X289" s="136">
        <v>110.45647202479999</v>
      </c>
      <c r="Y289" s="136">
        <v>109.405572062</v>
      </c>
      <c r="Z289" s="136">
        <v>107.3382440372</v>
      </c>
      <c r="AA289" s="136">
        <v>103.3070039752</v>
      </c>
      <c r="AB289" s="136">
        <v>95.2003800496</v>
      </c>
      <c r="AC289" s="136">
        <v>86.518643962799999</v>
      </c>
      <c r="AD289" s="136">
        <v>77.960411975200003</v>
      </c>
      <c r="AE289" s="136">
        <v>70.387236000000001</v>
      </c>
      <c r="AF289" s="136">
        <v>63.462685784400001</v>
      </c>
      <c r="AG289" s="136">
        <v>57.225776775200003</v>
      </c>
      <c r="AH289" s="136">
        <v>51.988254073999997</v>
      </c>
      <c r="AI289" s="136">
        <v>46.990572916799998</v>
      </c>
    </row>
    <row r="290" spans="2:35">
      <c r="B290" s="135" t="s">
        <v>473</v>
      </c>
      <c r="C290" s="135" t="s">
        <v>471</v>
      </c>
      <c r="D290" s="136">
        <v>0</v>
      </c>
      <c r="E290" s="136">
        <v>0</v>
      </c>
      <c r="F290" s="136">
        <v>0</v>
      </c>
      <c r="G290" s="136">
        <v>0</v>
      </c>
      <c r="H290" s="136">
        <v>0</v>
      </c>
      <c r="I290" s="136">
        <v>0</v>
      </c>
      <c r="J290" s="136">
        <v>0</v>
      </c>
      <c r="K290" s="136">
        <v>0</v>
      </c>
      <c r="L290" s="136">
        <v>0</v>
      </c>
      <c r="M290" s="136">
        <v>0.11284002418</v>
      </c>
      <c r="N290" s="136">
        <v>0.10155599194000001</v>
      </c>
      <c r="O290" s="136">
        <v>9.1400391940000006E-2</v>
      </c>
      <c r="P290" s="136">
        <v>8.2292591940000007E-2</v>
      </c>
      <c r="Q290" s="136">
        <v>7.4071416119999997E-2</v>
      </c>
      <c r="R290" s="136">
        <v>6.6656248360000003E-2</v>
      </c>
      <c r="S290" s="136">
        <v>5.9966391940000002E-2</v>
      </c>
      <c r="T290" s="136">
        <v>5.4001959699999998E-2</v>
      </c>
      <c r="U290" s="136">
        <v>4.8601775819999998E-2</v>
      </c>
      <c r="V290" s="136">
        <v>4.3685175819999998E-2</v>
      </c>
      <c r="W290" s="136">
        <v>3.9332832239999997E-2</v>
      </c>
      <c r="X290" s="136">
        <v>3.538337582E-2</v>
      </c>
      <c r="Y290" s="136">
        <v>3.183703224E-2</v>
      </c>
      <c r="Z290" s="136">
        <v>2.869360806E-2</v>
      </c>
      <c r="AA290" s="136">
        <v>2.5792024180000001E-2</v>
      </c>
      <c r="AB290" s="136">
        <v>2.3212808059999999E-2</v>
      </c>
      <c r="AC290" s="136">
        <v>2.0875432239999998E-2</v>
      </c>
      <c r="AD290" s="136">
        <v>1.8779791939999999E-2</v>
      </c>
      <c r="AE290" s="136">
        <v>1.789321612E-2</v>
      </c>
      <c r="AF290" s="136">
        <v>1.7449343860000001E-2</v>
      </c>
      <c r="AG290" s="136">
        <v>1.594426782E-2</v>
      </c>
      <c r="AH290" s="136">
        <v>1.4511224E-2</v>
      </c>
      <c r="AI290" s="136">
        <v>1.305985174E-2</v>
      </c>
    </row>
    <row r="291" spans="2:35">
      <c r="B291" s="135" t="s">
        <v>473</v>
      </c>
      <c r="C291" s="135" t="s">
        <v>472</v>
      </c>
      <c r="D291" s="136">
        <v>0</v>
      </c>
      <c r="E291" s="136">
        <v>0</v>
      </c>
      <c r="F291" s="136">
        <v>0</v>
      </c>
      <c r="G291" s="136">
        <v>0</v>
      </c>
      <c r="H291" s="136">
        <v>0</v>
      </c>
      <c r="I291" s="136">
        <v>6.1363990799999997E-2</v>
      </c>
      <c r="J291" s="136">
        <v>0.23919994480000001</v>
      </c>
      <c r="K291" s="136">
        <v>0.25208000000000003</v>
      </c>
      <c r="L291" s="136">
        <v>0.22687198159999999</v>
      </c>
      <c r="M291" s="136">
        <v>0.24711200920000001</v>
      </c>
      <c r="N291" s="136">
        <v>0.222363954</v>
      </c>
      <c r="O291" s="136">
        <v>0.20019200000000001</v>
      </c>
      <c r="P291" s="136">
        <v>0.18013595399999999</v>
      </c>
      <c r="Q291" s="136">
        <v>0.16210405520000001</v>
      </c>
      <c r="R291" s="136">
        <v>0.14591198159999999</v>
      </c>
      <c r="S291" s="136">
        <v>0.1312840092</v>
      </c>
      <c r="T291" s="136">
        <v>0.1182199816</v>
      </c>
      <c r="U291" s="136">
        <v>0.1063519908</v>
      </c>
      <c r="V291" s="136">
        <v>9.5772018400000006E-2</v>
      </c>
      <c r="W291" s="136">
        <v>8.6203944800000001E-2</v>
      </c>
      <c r="X291" s="136">
        <v>7.7556027599999994E-2</v>
      </c>
      <c r="Y291" s="136">
        <v>6.9827972399999994E-2</v>
      </c>
      <c r="Z291" s="136">
        <v>6.2835990800000005E-2</v>
      </c>
      <c r="AA291" s="136">
        <v>5.6487990799999999E-2</v>
      </c>
      <c r="AB291" s="136">
        <v>5.0876036800000003E-2</v>
      </c>
      <c r="AC291" s="136">
        <v>4.5816000000000003E-2</v>
      </c>
      <c r="AD291" s="136">
        <v>4.1215972400000002E-2</v>
      </c>
      <c r="AE291" s="136">
        <v>3.7075999999999998E-2</v>
      </c>
      <c r="AF291" s="136">
        <v>3.33818964E-2</v>
      </c>
      <c r="AG291" s="136">
        <v>3.0043529199999999E-2</v>
      </c>
      <c r="AH291" s="136">
        <v>2.7039443999999999E-2</v>
      </c>
      <c r="AI291" s="136">
        <v>2.4335251200000001E-2</v>
      </c>
    </row>
    <row r="292" spans="2:35">
      <c r="B292" s="135" t="s">
        <v>474</v>
      </c>
      <c r="C292" s="135" t="s">
        <v>446</v>
      </c>
      <c r="D292" s="136">
        <v>0</v>
      </c>
      <c r="E292" s="136">
        <v>0</v>
      </c>
      <c r="F292" s="136">
        <v>0</v>
      </c>
      <c r="G292" s="136">
        <v>0</v>
      </c>
      <c r="H292" s="136">
        <v>0</v>
      </c>
      <c r="I292" s="136">
        <v>0</v>
      </c>
      <c r="J292" s="136">
        <v>0</v>
      </c>
      <c r="K292" s="136">
        <v>4.3615845E-2</v>
      </c>
      <c r="L292" s="136">
        <v>0.25533115010000001</v>
      </c>
      <c r="M292" s="136">
        <v>0.16408162940000001</v>
      </c>
      <c r="N292" s="136">
        <v>0.36616786569999998</v>
      </c>
      <c r="O292" s="136">
        <v>0.55948732059999995</v>
      </c>
      <c r="P292" s="136">
        <v>1.3150317479</v>
      </c>
      <c r="Q292" s="136">
        <v>1.7530618364999999</v>
      </c>
      <c r="R292" s="136">
        <v>2.1463818948000002</v>
      </c>
      <c r="S292" s="136">
        <v>1.7683754438999999</v>
      </c>
      <c r="T292" s="136">
        <v>2.6337991706000001</v>
      </c>
      <c r="U292" s="136">
        <v>3.3110935337999998</v>
      </c>
      <c r="V292" s="136">
        <v>3.4992984597999999</v>
      </c>
      <c r="W292" s="136">
        <v>4.1913474563999999</v>
      </c>
      <c r="X292" s="136">
        <v>5.4110836454999998</v>
      </c>
      <c r="Y292" s="136">
        <v>5.4423844800000003</v>
      </c>
      <c r="Z292" s="136">
        <v>6.0084172200000001</v>
      </c>
      <c r="AA292" s="136">
        <v>5.2709198216999997</v>
      </c>
      <c r="AB292" s="136">
        <v>4.5167512649999999</v>
      </c>
      <c r="AC292" s="136">
        <v>5.9615997401999996</v>
      </c>
      <c r="AD292" s="136">
        <v>5.8315785450000002</v>
      </c>
      <c r="AE292" s="136">
        <v>5.2923828750000004</v>
      </c>
      <c r="AF292" s="136">
        <v>6.4294834500000002</v>
      </c>
      <c r="AG292" s="136">
        <v>5.8950930519</v>
      </c>
      <c r="AH292" s="136">
        <v>6.9633157269000003</v>
      </c>
      <c r="AI292" s="136">
        <v>6.1693877700000002</v>
      </c>
    </row>
    <row r="293" spans="2:35">
      <c r="B293" s="135" t="s">
        <v>475</v>
      </c>
      <c r="C293" s="135" t="s">
        <v>446</v>
      </c>
      <c r="D293" s="136">
        <v>0</v>
      </c>
      <c r="E293" s="136">
        <v>0</v>
      </c>
      <c r="F293" s="136">
        <v>0</v>
      </c>
      <c r="G293" s="136">
        <v>0</v>
      </c>
      <c r="H293" s="136">
        <v>0</v>
      </c>
      <c r="I293" s="136">
        <v>0</v>
      </c>
      <c r="J293" s="136">
        <v>0</v>
      </c>
      <c r="K293" s="136">
        <v>2.6589639310000002</v>
      </c>
      <c r="L293" s="136">
        <v>198.41222303629999</v>
      </c>
      <c r="M293" s="136">
        <v>199.10265279839999</v>
      </c>
      <c r="N293" s="136">
        <v>196.782192971</v>
      </c>
      <c r="O293" s="136">
        <v>186.82149181279999</v>
      </c>
      <c r="P293" s="136">
        <v>177.73260154260001</v>
      </c>
      <c r="Q293" s="136">
        <v>335.58014256519999</v>
      </c>
      <c r="R293" s="136">
        <v>197.50649152650001</v>
      </c>
      <c r="S293" s="136">
        <v>207.16519382000001</v>
      </c>
      <c r="T293" s="136">
        <v>209.65142406519999</v>
      </c>
      <c r="U293" s="136">
        <v>221.37712090779999</v>
      </c>
      <c r="V293" s="136">
        <v>236.57624380519999</v>
      </c>
      <c r="W293" s="136">
        <v>219.68177764129999</v>
      </c>
      <c r="X293" s="136">
        <v>212.58551237040001</v>
      </c>
      <c r="Y293" s="136">
        <v>224.4366347587</v>
      </c>
      <c r="Z293" s="136">
        <v>212.74069414260001</v>
      </c>
      <c r="AA293" s="136">
        <v>213.43209861220001</v>
      </c>
      <c r="AB293" s="136">
        <v>224.06389745999999</v>
      </c>
      <c r="AC293" s="136">
        <v>178.20061428130001</v>
      </c>
      <c r="AD293" s="136">
        <v>236.32352199690001</v>
      </c>
      <c r="AE293" s="136">
        <v>258.217713</v>
      </c>
      <c r="AF293" s="136">
        <v>277.87649499999998</v>
      </c>
      <c r="AG293" s="136">
        <v>277.84170700390001</v>
      </c>
      <c r="AH293" s="136">
        <v>267.62839999739998</v>
      </c>
      <c r="AI293" s="136">
        <v>240.28344599869999</v>
      </c>
    </row>
    <row r="294" spans="2:35">
      <c r="B294" s="135" t="s">
        <v>476</v>
      </c>
      <c r="C294" s="135" t="s">
        <v>446</v>
      </c>
      <c r="D294" s="136">
        <v>0</v>
      </c>
      <c r="E294" s="136">
        <v>0</v>
      </c>
      <c r="F294" s="136">
        <v>0</v>
      </c>
      <c r="G294" s="136">
        <v>0</v>
      </c>
      <c r="H294" s="136">
        <v>0</v>
      </c>
      <c r="I294" s="136">
        <v>0</v>
      </c>
      <c r="J294" s="136">
        <v>0</v>
      </c>
      <c r="K294" s="136">
        <v>0</v>
      </c>
      <c r="L294" s="136">
        <v>7.3319999986999997</v>
      </c>
      <c r="M294" s="136">
        <v>9.0090000039000007</v>
      </c>
      <c r="N294" s="136">
        <v>9.4594499961</v>
      </c>
      <c r="O294" s="136">
        <v>8.1510000039000001</v>
      </c>
      <c r="P294" s="136">
        <v>6.3209250013</v>
      </c>
      <c r="Q294" s="136">
        <v>6.4350000025999998</v>
      </c>
      <c r="R294" s="136">
        <v>6.3960000026000001</v>
      </c>
      <c r="S294" s="136">
        <v>5.9307104986999999</v>
      </c>
      <c r="T294" s="136">
        <v>5.3228954987000003</v>
      </c>
      <c r="U294" s="136">
        <v>5.1452310039000002</v>
      </c>
      <c r="V294" s="136">
        <v>5.6010629960999996</v>
      </c>
      <c r="W294" s="136">
        <v>5.0357580025999997</v>
      </c>
      <c r="X294" s="136">
        <v>2.7494999987000002</v>
      </c>
      <c r="Y294" s="136">
        <v>3.3735000013000001</v>
      </c>
      <c r="Z294" s="136">
        <v>2.5155000039000002</v>
      </c>
      <c r="AA294" s="136">
        <v>2.6764920039</v>
      </c>
      <c r="AB294" s="136">
        <v>2.722785</v>
      </c>
      <c r="AC294" s="136">
        <v>3.71475</v>
      </c>
      <c r="AD294" s="136">
        <v>1.9363500026</v>
      </c>
      <c r="AE294" s="136">
        <v>9.3600003900000006E-2</v>
      </c>
      <c r="AF294" s="136">
        <v>0</v>
      </c>
      <c r="AG294" s="136">
        <v>0</v>
      </c>
      <c r="AH294" s="136">
        <v>0</v>
      </c>
      <c r="AI294" s="136">
        <v>0</v>
      </c>
    </row>
    <row r="295" spans="2:35">
      <c r="B295" s="135" t="s">
        <v>476</v>
      </c>
      <c r="C295" s="135" t="s">
        <v>453</v>
      </c>
      <c r="D295" s="136">
        <v>0</v>
      </c>
      <c r="E295" s="136">
        <v>0</v>
      </c>
      <c r="F295" s="136">
        <v>0</v>
      </c>
      <c r="G295" s="136">
        <v>0</v>
      </c>
      <c r="H295" s="136">
        <v>0</v>
      </c>
      <c r="I295" s="136">
        <v>0</v>
      </c>
      <c r="J295" s="136">
        <v>0</v>
      </c>
      <c r="K295" s="136">
        <v>0</v>
      </c>
      <c r="L295" s="136">
        <v>0</v>
      </c>
      <c r="M295" s="136">
        <v>0</v>
      </c>
      <c r="N295" s="136">
        <v>0</v>
      </c>
      <c r="O295" s="136">
        <v>0</v>
      </c>
      <c r="P295" s="136">
        <v>0</v>
      </c>
      <c r="Q295" s="136">
        <v>0</v>
      </c>
      <c r="R295" s="136">
        <v>0</v>
      </c>
      <c r="S295" s="136">
        <v>0</v>
      </c>
      <c r="T295" s="136">
        <v>0</v>
      </c>
      <c r="U295" s="136">
        <v>2.8773000414000001E-2</v>
      </c>
      <c r="V295" s="136">
        <v>8.8182000137999997E-2</v>
      </c>
      <c r="W295" s="136">
        <v>2.6909999723999999E-2</v>
      </c>
      <c r="X295" s="136">
        <v>2.5874999586000001E-2</v>
      </c>
      <c r="Y295" s="136">
        <v>1.6767000689999999E-2</v>
      </c>
      <c r="Z295" s="136">
        <v>3.0221999586000001E-2</v>
      </c>
      <c r="AA295" s="136">
        <v>2.1321000414000001E-2</v>
      </c>
      <c r="AB295" s="136">
        <v>4.6684709861999997E-2</v>
      </c>
      <c r="AC295" s="136">
        <v>7.3648529586000003E-2</v>
      </c>
      <c r="AD295" s="136">
        <v>4.0855590137999998E-2</v>
      </c>
      <c r="AE295" s="136">
        <v>0.20310011986199999</v>
      </c>
      <c r="AF295" s="136">
        <v>0.144900000138</v>
      </c>
      <c r="AG295" s="136">
        <v>0.18611370013799999</v>
      </c>
      <c r="AH295" s="136">
        <v>4.8175110138E-2</v>
      </c>
      <c r="AI295" s="136">
        <v>0.60773544000000002</v>
      </c>
    </row>
    <row r="296" spans="2:35">
      <c r="B296" s="135" t="s">
        <v>477</v>
      </c>
      <c r="C296" s="135" t="s">
        <v>446</v>
      </c>
      <c r="D296" s="136">
        <v>0</v>
      </c>
      <c r="E296" s="136">
        <v>0</v>
      </c>
      <c r="F296" s="136">
        <v>0</v>
      </c>
      <c r="G296" s="136">
        <v>0</v>
      </c>
      <c r="H296" s="136">
        <v>0</v>
      </c>
      <c r="I296" s="136">
        <v>0</v>
      </c>
      <c r="J296" s="136">
        <v>0</v>
      </c>
      <c r="K296" s="136">
        <v>0</v>
      </c>
      <c r="L296" s="136">
        <v>184.3318100013</v>
      </c>
      <c r="M296" s="136">
        <v>226.49281199999999</v>
      </c>
      <c r="N296" s="136">
        <v>237.81745000000001</v>
      </c>
      <c r="O296" s="136">
        <v>204.92206799869999</v>
      </c>
      <c r="P296" s="136">
        <v>153.58199999999999</v>
      </c>
      <c r="Q296" s="136">
        <v>175.01119999740001</v>
      </c>
      <c r="R296" s="136">
        <v>185.7322999987</v>
      </c>
      <c r="S296" s="136">
        <v>131.15179999739999</v>
      </c>
      <c r="T296" s="136">
        <v>125.4200999987</v>
      </c>
      <c r="U296" s="136">
        <v>121.1795</v>
      </c>
      <c r="V296" s="136">
        <v>110.163183</v>
      </c>
      <c r="W296" s="136">
        <v>99.146866005199996</v>
      </c>
      <c r="X296" s="136">
        <v>88.130549003900001</v>
      </c>
      <c r="Y296" s="136">
        <v>77.114232001299996</v>
      </c>
      <c r="Z296" s="136">
        <v>66.097914997399997</v>
      </c>
      <c r="AA296" s="136">
        <v>55.081585001299999</v>
      </c>
      <c r="AB296" s="136">
        <v>44.065268001299998</v>
      </c>
      <c r="AC296" s="136">
        <v>33.048951003900001</v>
      </c>
      <c r="AD296" s="136">
        <v>22.0326340039</v>
      </c>
      <c r="AE296" s="136">
        <v>11.016317000000001</v>
      </c>
      <c r="AF296" s="136">
        <v>5.5081649948000004</v>
      </c>
      <c r="AG296" s="136">
        <v>0</v>
      </c>
      <c r="AH296" s="136">
        <v>0</v>
      </c>
      <c r="AI296" s="136">
        <v>0</v>
      </c>
    </row>
    <row r="297" spans="2:35">
      <c r="B297" s="135" t="s">
        <v>477</v>
      </c>
      <c r="C297" s="135" t="s">
        <v>453</v>
      </c>
      <c r="D297" s="136">
        <v>0</v>
      </c>
      <c r="E297" s="136">
        <v>0</v>
      </c>
      <c r="F297" s="136">
        <v>0</v>
      </c>
      <c r="G297" s="136">
        <v>0</v>
      </c>
      <c r="H297" s="136">
        <v>0</v>
      </c>
      <c r="I297" s="136">
        <v>0</v>
      </c>
      <c r="J297" s="136">
        <v>0</v>
      </c>
      <c r="K297" s="136">
        <v>0</v>
      </c>
      <c r="L297" s="136">
        <v>0</v>
      </c>
      <c r="M297" s="136">
        <v>0</v>
      </c>
      <c r="N297" s="136">
        <v>0</v>
      </c>
      <c r="O297" s="136">
        <v>0</v>
      </c>
      <c r="P297" s="136">
        <v>0</v>
      </c>
      <c r="Q297" s="136">
        <v>0</v>
      </c>
      <c r="R297" s="136">
        <v>0</v>
      </c>
      <c r="S297" s="136">
        <v>0</v>
      </c>
      <c r="T297" s="136">
        <v>0</v>
      </c>
      <c r="U297" s="136">
        <v>1.9181999994479999</v>
      </c>
      <c r="V297" s="136">
        <v>5.8788000002759997</v>
      </c>
      <c r="W297" s="136">
        <v>1.793999999862</v>
      </c>
      <c r="X297" s="136">
        <v>1.7250000000000001</v>
      </c>
      <c r="Y297" s="136">
        <v>1.1177999999999999</v>
      </c>
      <c r="Z297" s="136">
        <v>2.0147999995860002</v>
      </c>
      <c r="AA297" s="136">
        <v>1.4213999998619999</v>
      </c>
      <c r="AB297" s="136">
        <v>3.1123140001379999</v>
      </c>
      <c r="AC297" s="136">
        <v>4.9099019998619999</v>
      </c>
      <c r="AD297" s="136">
        <v>2.7237059998620001</v>
      </c>
      <c r="AE297" s="136">
        <v>13.540008000414</v>
      </c>
      <c r="AF297" s="136">
        <v>9.6599999998620003</v>
      </c>
      <c r="AG297" s="136">
        <v>12.407579999862</v>
      </c>
      <c r="AH297" s="136">
        <v>3.211674000276</v>
      </c>
      <c r="AI297" s="136">
        <v>40.515695999586001</v>
      </c>
    </row>
    <row r="298" spans="2:35">
      <c r="B298" s="135" t="s">
        <v>478</v>
      </c>
      <c r="C298" s="135" t="s">
        <v>479</v>
      </c>
      <c r="D298" s="136">
        <v>0.32900002350000002</v>
      </c>
      <c r="E298" s="136">
        <v>3.7459000470000001</v>
      </c>
      <c r="F298" s="136">
        <v>5.0806999294999997</v>
      </c>
      <c r="G298" s="136">
        <v>7.4447999999999999</v>
      </c>
      <c r="H298" s="136">
        <v>12.910900117500001</v>
      </c>
      <c r="I298" s="136">
        <v>24.383600093999998</v>
      </c>
      <c r="J298" s="136">
        <v>30.634600070499999</v>
      </c>
      <c r="K298" s="136">
        <v>70.664500000000004</v>
      </c>
      <c r="L298" s="136">
        <v>73.080299905999993</v>
      </c>
      <c r="M298" s="136">
        <v>80.214899953</v>
      </c>
      <c r="N298" s="136">
        <v>96.749499929500004</v>
      </c>
      <c r="O298" s="136">
        <v>68.450799859</v>
      </c>
      <c r="P298" s="136">
        <v>80.614400023499996</v>
      </c>
      <c r="Q298" s="136">
        <v>67.900900046999993</v>
      </c>
      <c r="R298" s="136">
        <v>80.891699953</v>
      </c>
      <c r="S298" s="136">
        <v>76.356199976499994</v>
      </c>
      <c r="T298" s="136">
        <v>81.295900000000003</v>
      </c>
      <c r="U298" s="136">
        <v>72.577400070500005</v>
      </c>
      <c r="V298" s="136">
        <v>70.452999929499995</v>
      </c>
      <c r="W298" s="136">
        <v>48.138434023499997</v>
      </c>
      <c r="X298" s="136">
        <v>41.057108476499998</v>
      </c>
      <c r="Y298" s="136">
        <v>48.394325570500001</v>
      </c>
      <c r="Z298" s="136">
        <v>23.0519255705</v>
      </c>
      <c r="AA298" s="136">
        <v>17.295577046999998</v>
      </c>
      <c r="AB298" s="136">
        <v>12.0019199295</v>
      </c>
      <c r="AC298" s="136">
        <v>14.926542047</v>
      </c>
      <c r="AD298" s="136">
        <v>19.344259999999998</v>
      </c>
      <c r="AE298" s="136">
        <v>16.225903905999999</v>
      </c>
      <c r="AF298" s="136">
        <v>12.777889999999999</v>
      </c>
      <c r="AG298" s="136">
        <v>11.658937641</v>
      </c>
      <c r="AH298" s="136">
        <v>12.0076775235</v>
      </c>
      <c r="AI298" s="136">
        <v>12.6232364295</v>
      </c>
    </row>
    <row r="299" spans="2:35">
      <c r="B299" s="135" t="s">
        <v>480</v>
      </c>
      <c r="C299" s="135" t="s">
        <v>479</v>
      </c>
      <c r="D299" s="136">
        <v>65.625159999999994</v>
      </c>
      <c r="E299" s="136">
        <v>67.132073953000003</v>
      </c>
      <c r="F299" s="136">
        <v>69.086051976500002</v>
      </c>
      <c r="G299" s="136">
        <v>70.874590070500005</v>
      </c>
      <c r="H299" s="136">
        <v>73.227316000000002</v>
      </c>
      <c r="I299" s="136">
        <v>78.192583976500003</v>
      </c>
      <c r="J299" s="136">
        <v>82.711093476499997</v>
      </c>
      <c r="K299" s="136">
        <v>84.955178953000001</v>
      </c>
      <c r="L299" s="136">
        <v>88.009662141000007</v>
      </c>
      <c r="M299" s="136">
        <v>90.755261000000004</v>
      </c>
      <c r="N299" s="136">
        <v>93.534136000000004</v>
      </c>
      <c r="O299" s="136">
        <v>98.721102905999999</v>
      </c>
      <c r="P299" s="136">
        <v>103.89634357049999</v>
      </c>
      <c r="Q299" s="136">
        <v>111.328571047</v>
      </c>
      <c r="R299" s="136">
        <v>124.04531404700001</v>
      </c>
      <c r="S299" s="136">
        <v>140.64771152349999</v>
      </c>
      <c r="T299" s="136">
        <v>155.52253007050001</v>
      </c>
      <c r="U299" s="136">
        <v>170.27639392949999</v>
      </c>
      <c r="V299" s="136">
        <v>180.375331141</v>
      </c>
      <c r="W299" s="136">
        <v>187.05802609400001</v>
      </c>
      <c r="X299" s="136">
        <v>196.5584179295</v>
      </c>
      <c r="Y299" s="136">
        <v>194.19897097649999</v>
      </c>
      <c r="Z299" s="136">
        <v>199.824330594</v>
      </c>
      <c r="AA299" s="136">
        <v>199.552576641</v>
      </c>
      <c r="AB299" s="136">
        <v>200.95273002350001</v>
      </c>
      <c r="AC299" s="136">
        <v>210.39223345299999</v>
      </c>
      <c r="AD299" s="136">
        <v>213.78962847650001</v>
      </c>
      <c r="AE299" s="136">
        <v>212.17069004699999</v>
      </c>
      <c r="AF299" s="136">
        <v>216.39519102349999</v>
      </c>
      <c r="AG299" s="136">
        <v>217.2409091175</v>
      </c>
      <c r="AH299" s="136">
        <v>218.71344242949999</v>
      </c>
      <c r="AI299" s="136">
        <v>220.71138897649999</v>
      </c>
    </row>
    <row r="300" spans="2:35">
      <c r="B300" s="135" t="s">
        <v>481</v>
      </c>
      <c r="C300" s="135" t="s">
        <v>479</v>
      </c>
      <c r="D300" s="136">
        <v>0</v>
      </c>
      <c r="E300" s="136">
        <v>0</v>
      </c>
      <c r="F300" s="136">
        <v>0</v>
      </c>
      <c r="G300" s="136">
        <v>0</v>
      </c>
      <c r="H300" s="136">
        <v>0</v>
      </c>
      <c r="I300" s="136">
        <v>0</v>
      </c>
      <c r="J300" s="136">
        <v>3.7599999999999999E-3</v>
      </c>
      <c r="K300" s="136">
        <v>1.8799765E-3</v>
      </c>
      <c r="L300" s="136">
        <v>7.5199294999999996E-3</v>
      </c>
      <c r="M300" s="136">
        <v>0.203980047</v>
      </c>
      <c r="N300" s="136">
        <v>0.28576011750000002</v>
      </c>
      <c r="O300" s="136">
        <v>8.7419929499999993E-2</v>
      </c>
      <c r="P300" s="136">
        <v>8.7419976499999996E-2</v>
      </c>
      <c r="Q300" s="136">
        <v>0</v>
      </c>
      <c r="R300" s="136">
        <v>1.6920070499999999E-2</v>
      </c>
      <c r="S300" s="136">
        <v>0</v>
      </c>
      <c r="T300" s="136">
        <v>0</v>
      </c>
      <c r="U300" s="136">
        <v>7.7620546999999998E-2</v>
      </c>
      <c r="V300" s="136">
        <v>8.7020476499999999E-2</v>
      </c>
      <c r="W300" s="136">
        <v>0.92634642950000001</v>
      </c>
      <c r="X300" s="136">
        <v>1.6094444530000001</v>
      </c>
      <c r="Y300" s="136">
        <v>2.0653445000000001</v>
      </c>
      <c r="Z300" s="136">
        <v>1.987066</v>
      </c>
      <c r="AA300" s="136">
        <v>1.5710456175</v>
      </c>
      <c r="AB300" s="136">
        <v>1.1712400940000001</v>
      </c>
      <c r="AC300" s="136">
        <v>0.4012155</v>
      </c>
      <c r="AD300" s="136">
        <v>0.89074397650000003</v>
      </c>
      <c r="AE300" s="136">
        <v>1.0629285470000001</v>
      </c>
      <c r="AF300" s="136">
        <v>1.6509925235</v>
      </c>
      <c r="AG300" s="136">
        <v>2.9098405469999999</v>
      </c>
      <c r="AH300" s="136">
        <v>3.7423279530000002</v>
      </c>
      <c r="AI300" s="136">
        <v>5.8188584294999997</v>
      </c>
    </row>
    <row r="301" spans="2:35">
      <c r="B301" s="135" t="s">
        <v>482</v>
      </c>
      <c r="C301" s="135" t="s">
        <v>479</v>
      </c>
      <c r="D301" s="136">
        <v>0</v>
      </c>
      <c r="E301" s="136">
        <v>0</v>
      </c>
      <c r="F301" s="136">
        <v>0</v>
      </c>
      <c r="G301" s="136">
        <v>0</v>
      </c>
      <c r="H301" s="136">
        <v>0</v>
      </c>
      <c r="I301" s="136">
        <v>0.30080000000000001</v>
      </c>
      <c r="J301" s="136">
        <v>0.30080007050000002</v>
      </c>
      <c r="K301" s="136">
        <v>0.33839999999999998</v>
      </c>
      <c r="L301" s="136">
        <v>0.58261202349999996</v>
      </c>
      <c r="M301" s="136">
        <v>0.62021202350000004</v>
      </c>
      <c r="N301" s="136">
        <v>1.483508</v>
      </c>
      <c r="O301" s="136">
        <v>0.92585297649999998</v>
      </c>
      <c r="P301" s="136">
        <v>1.3528480000000001</v>
      </c>
      <c r="Q301" s="136">
        <v>2.5161920234999999</v>
      </c>
      <c r="R301" s="136">
        <v>0.963452953</v>
      </c>
      <c r="S301" s="136">
        <v>2.1267969999999998</v>
      </c>
      <c r="T301" s="136">
        <v>2.314797</v>
      </c>
      <c r="U301" s="136">
        <v>2.8169919765000002</v>
      </c>
      <c r="V301" s="136">
        <v>1.6022770470000001</v>
      </c>
      <c r="W301" s="136">
        <v>2.2407250704999999</v>
      </c>
      <c r="X301" s="136">
        <v>2.8787970235000002</v>
      </c>
      <c r="Y301" s="136">
        <v>1.828252953</v>
      </c>
      <c r="Z301" s="136">
        <v>1.8800001175000001</v>
      </c>
      <c r="AA301" s="136">
        <v>1.9927999999999999</v>
      </c>
      <c r="AB301" s="136">
        <v>2.2560000470000001</v>
      </c>
      <c r="AC301" s="136">
        <v>2.3312000235000001</v>
      </c>
      <c r="AD301" s="136">
        <v>2.5568000705</v>
      </c>
      <c r="AE301" s="136">
        <v>2.82</v>
      </c>
      <c r="AF301" s="136">
        <v>2.9328000470000002</v>
      </c>
      <c r="AG301" s="136">
        <v>3.0832001175000001</v>
      </c>
      <c r="AH301" s="136">
        <v>3.1959999765</v>
      </c>
      <c r="AI301" s="136">
        <v>0.83660007049999996</v>
      </c>
    </row>
    <row r="302" spans="2:35">
      <c r="B302" s="135" t="s">
        <v>483</v>
      </c>
      <c r="C302" s="135" t="s">
        <v>479</v>
      </c>
      <c r="D302" s="136">
        <v>0</v>
      </c>
      <c r="E302" s="136">
        <v>0</v>
      </c>
      <c r="F302" s="136">
        <v>0</v>
      </c>
      <c r="G302" s="136">
        <v>0</v>
      </c>
      <c r="H302" s="136">
        <v>0</v>
      </c>
      <c r="I302" s="136">
        <v>0</v>
      </c>
      <c r="J302" s="136">
        <v>0</v>
      </c>
      <c r="K302" s="136">
        <v>0</v>
      </c>
      <c r="L302" s="136">
        <v>0</v>
      </c>
      <c r="M302" s="136">
        <v>0</v>
      </c>
      <c r="N302" s="136">
        <v>0</v>
      </c>
      <c r="O302" s="136">
        <v>0</v>
      </c>
      <c r="P302" s="136">
        <v>0</v>
      </c>
      <c r="Q302" s="136">
        <v>0</v>
      </c>
      <c r="R302" s="136">
        <v>0</v>
      </c>
      <c r="S302" s="136">
        <v>0</v>
      </c>
      <c r="T302" s="136">
        <v>0</v>
      </c>
      <c r="U302" s="136">
        <v>0</v>
      </c>
      <c r="V302" s="136">
        <v>0</v>
      </c>
      <c r="W302" s="136">
        <v>0</v>
      </c>
      <c r="X302" s="136">
        <v>0</v>
      </c>
      <c r="Y302" s="136">
        <v>8.8126409999999995E-3</v>
      </c>
      <c r="Z302" s="136">
        <v>1.32186795E-2</v>
      </c>
      <c r="AA302" s="136">
        <v>1.1750047E-2</v>
      </c>
      <c r="AB302" s="136">
        <v>0.17025068500000001</v>
      </c>
      <c r="AC302" s="136">
        <v>0.33725383450000002</v>
      </c>
      <c r="AD302" s="136">
        <v>0.33070137649999998</v>
      </c>
      <c r="AE302" s="136">
        <v>0.17162574050000001</v>
      </c>
      <c r="AF302" s="136">
        <v>0.2854995025</v>
      </c>
      <c r="AG302" s="136">
        <v>0.27193415100000001</v>
      </c>
      <c r="AH302" s="136">
        <v>0.1959195</v>
      </c>
      <c r="AI302" s="136">
        <v>0.2111239295</v>
      </c>
    </row>
    <row r="303" spans="2:35">
      <c r="B303" s="135" t="s">
        <v>484</v>
      </c>
      <c r="C303" s="135" t="s">
        <v>348</v>
      </c>
      <c r="D303" s="136">
        <v>358.61219472499999</v>
      </c>
      <c r="E303" s="136">
        <v>431.55026816999998</v>
      </c>
      <c r="F303" s="136">
        <v>510.66781699000001</v>
      </c>
      <c r="G303" s="136">
        <v>568.74376479</v>
      </c>
      <c r="H303" s="136">
        <v>616.50087494000002</v>
      </c>
      <c r="I303" s="136">
        <v>648.46758643999999</v>
      </c>
      <c r="J303" s="136">
        <v>667.26374917999999</v>
      </c>
      <c r="K303" s="136">
        <v>676.796088295</v>
      </c>
      <c r="L303" s="136">
        <v>640.70029652000005</v>
      </c>
      <c r="M303" s="136">
        <v>606.52961314499998</v>
      </c>
      <c r="N303" s="136">
        <v>593.98072549999995</v>
      </c>
      <c r="O303" s="136">
        <v>645.081417235</v>
      </c>
      <c r="P303" s="136">
        <v>587.35275803000002</v>
      </c>
      <c r="Q303" s="136">
        <v>506.70329297000001</v>
      </c>
      <c r="R303" s="136">
        <v>436.973618515</v>
      </c>
      <c r="S303" s="136">
        <v>565.450878235</v>
      </c>
      <c r="T303" s="136">
        <v>713.76969627999995</v>
      </c>
      <c r="U303" s="136">
        <v>663.48285955999995</v>
      </c>
      <c r="V303" s="136">
        <v>657.36271026500003</v>
      </c>
      <c r="W303" s="136">
        <v>634.04847481000002</v>
      </c>
      <c r="X303" s="136">
        <v>601.88655105999999</v>
      </c>
      <c r="Y303" s="136">
        <v>524.63004159000002</v>
      </c>
      <c r="Z303" s="136">
        <v>420.78316605999999</v>
      </c>
      <c r="AA303" s="136">
        <v>343.544145265</v>
      </c>
      <c r="AB303" s="136">
        <v>345.82393947000003</v>
      </c>
      <c r="AC303" s="136">
        <v>274.43400079499997</v>
      </c>
      <c r="AD303" s="136">
        <v>291.06566526500001</v>
      </c>
      <c r="AE303" s="136">
        <v>300.90299473499999</v>
      </c>
      <c r="AF303" s="136">
        <v>359.48522000000003</v>
      </c>
      <c r="AG303" s="136">
        <v>506.411025</v>
      </c>
      <c r="AH303" s="136">
        <v>585.51803079499996</v>
      </c>
      <c r="AI303" s="136">
        <v>545.96465973500005</v>
      </c>
    </row>
    <row r="304" spans="2:35">
      <c r="B304" s="135" t="s">
        <v>485</v>
      </c>
      <c r="C304" s="135" t="s">
        <v>348</v>
      </c>
      <c r="D304" s="136">
        <v>1.0332204250000001</v>
      </c>
      <c r="E304" s="136">
        <v>1.0308672249999999</v>
      </c>
      <c r="F304" s="136">
        <v>1.0274712500000001</v>
      </c>
      <c r="G304" s="136">
        <v>1.0242819750000001</v>
      </c>
      <c r="H304" s="136">
        <v>1.021530745</v>
      </c>
      <c r="I304" s="136">
        <v>1.0191438900000001</v>
      </c>
      <c r="J304" s="136">
        <v>1.0167891</v>
      </c>
      <c r="K304" s="136">
        <v>1.0141120699999999</v>
      </c>
      <c r="L304" s="136">
        <v>1.0105700799999999</v>
      </c>
      <c r="M304" s="136">
        <v>1.0053789950000001</v>
      </c>
      <c r="N304" s="136">
        <v>0.99696577500000005</v>
      </c>
      <c r="O304" s="136">
        <v>0.98576978999999998</v>
      </c>
      <c r="P304" s="136">
        <v>1.0076500450000001</v>
      </c>
      <c r="Q304" s="136">
        <v>0.96242461499999998</v>
      </c>
      <c r="R304" s="136">
        <v>0.59145508999999996</v>
      </c>
      <c r="S304" s="136">
        <v>0.66002251499999998</v>
      </c>
      <c r="T304" s="136">
        <v>0.68243542000000001</v>
      </c>
      <c r="U304" s="136">
        <v>0.72833289000000001</v>
      </c>
      <c r="V304" s="136">
        <v>0.81890459000000004</v>
      </c>
      <c r="W304" s="136">
        <v>0.90413680500000004</v>
      </c>
      <c r="X304" s="136">
        <v>0.98950973499999995</v>
      </c>
      <c r="Y304" s="136">
        <v>1.0106479900000001</v>
      </c>
      <c r="Z304" s="136">
        <v>1.07462323</v>
      </c>
      <c r="AA304" s="136">
        <v>1.157346955</v>
      </c>
      <c r="AB304" s="136">
        <v>1.130742015</v>
      </c>
      <c r="AC304" s="136">
        <v>1.1161805300000001</v>
      </c>
      <c r="AD304" s="136">
        <v>1.414304735</v>
      </c>
      <c r="AE304" s="136">
        <v>1.6051044699999999</v>
      </c>
      <c r="AF304" s="136">
        <v>1.2897555300000001</v>
      </c>
      <c r="AG304" s="136">
        <v>1.26352106</v>
      </c>
      <c r="AH304" s="136">
        <v>0.924850795</v>
      </c>
      <c r="AI304" s="136">
        <v>1.1543399999999999</v>
      </c>
    </row>
    <row r="307" spans="2:35" ht="18.75">
      <c r="B307" s="514" t="s">
        <v>486</v>
      </c>
      <c r="C307" s="514"/>
      <c r="D307" s="514"/>
      <c r="E307" s="514"/>
      <c r="F307" s="514"/>
      <c r="G307" s="514"/>
      <c r="H307" s="514"/>
      <c r="I307" s="514"/>
      <c r="J307" s="514"/>
      <c r="K307" s="514"/>
      <c r="L307" s="514"/>
      <c r="M307" s="514"/>
      <c r="N307" s="514"/>
      <c r="O307" s="514"/>
      <c r="P307" s="514"/>
      <c r="Q307" s="514"/>
      <c r="R307" s="514"/>
      <c r="S307" s="514"/>
      <c r="T307" s="514"/>
      <c r="U307" s="514"/>
      <c r="V307" s="514"/>
      <c r="W307" s="514"/>
      <c r="X307" s="514"/>
      <c r="Y307" s="514"/>
      <c r="Z307" s="514"/>
      <c r="AA307" s="514"/>
      <c r="AB307" s="514"/>
      <c r="AC307" s="514"/>
      <c r="AD307" s="514"/>
      <c r="AE307" s="514"/>
      <c r="AF307" s="514"/>
      <c r="AG307" s="514"/>
      <c r="AH307" s="514"/>
      <c r="AI307" s="514"/>
    </row>
    <row r="309" spans="2:35">
      <c r="B309" s="133" t="s">
        <v>312</v>
      </c>
      <c r="C309" s="133" t="s">
        <v>313</v>
      </c>
      <c r="D309" s="134" t="s">
        <v>314</v>
      </c>
      <c r="E309" s="134" t="s">
        <v>315</v>
      </c>
      <c r="F309" s="134" t="s">
        <v>316</v>
      </c>
      <c r="G309" s="134" t="s">
        <v>317</v>
      </c>
      <c r="H309" s="134" t="s">
        <v>318</v>
      </c>
      <c r="I309" s="134" t="s">
        <v>319</v>
      </c>
      <c r="J309" s="134" t="s">
        <v>320</v>
      </c>
      <c r="K309" s="134" t="s">
        <v>321</v>
      </c>
      <c r="L309" s="134" t="s">
        <v>322</v>
      </c>
      <c r="M309" s="134" t="s">
        <v>323</v>
      </c>
      <c r="N309" s="134" t="s">
        <v>324</v>
      </c>
      <c r="O309" s="134" t="s">
        <v>325</v>
      </c>
      <c r="P309" s="134" t="s">
        <v>326</v>
      </c>
      <c r="Q309" s="134" t="s">
        <v>327</v>
      </c>
      <c r="R309" s="134" t="s">
        <v>328</v>
      </c>
      <c r="S309" s="134" t="s">
        <v>329</v>
      </c>
      <c r="T309" s="134" t="s">
        <v>330</v>
      </c>
      <c r="U309" s="134" t="s">
        <v>331</v>
      </c>
      <c r="V309" s="134" t="s">
        <v>332</v>
      </c>
      <c r="W309" s="134" t="s">
        <v>333</v>
      </c>
      <c r="X309" s="134" t="s">
        <v>334</v>
      </c>
      <c r="Y309" s="134" t="s">
        <v>335</v>
      </c>
      <c r="Z309" s="134" t="s">
        <v>336</v>
      </c>
      <c r="AA309" s="134" t="s">
        <v>337</v>
      </c>
      <c r="AB309" s="134" t="s">
        <v>338</v>
      </c>
      <c r="AC309" s="134" t="s">
        <v>339</v>
      </c>
      <c r="AD309" s="134" t="s">
        <v>340</v>
      </c>
      <c r="AE309" s="134" t="s">
        <v>341</v>
      </c>
      <c r="AF309" s="134" t="s">
        <v>342</v>
      </c>
      <c r="AG309" s="134" t="s">
        <v>343</v>
      </c>
      <c r="AH309" s="134" t="s">
        <v>344</v>
      </c>
      <c r="AI309" s="134" t="s">
        <v>345</v>
      </c>
    </row>
    <row r="310" spans="2:35">
      <c r="B310" s="135" t="s">
        <v>487</v>
      </c>
      <c r="C310" s="135" t="s">
        <v>8</v>
      </c>
      <c r="D310" s="136">
        <v>3687.6996485</v>
      </c>
      <c r="E310" s="136">
        <v>3548.0432481759999</v>
      </c>
      <c r="F310" s="136">
        <v>3370.563583436</v>
      </c>
      <c r="G310" s="136">
        <v>3195.5981366679998</v>
      </c>
      <c r="H310" s="136">
        <v>3112.3354773279998</v>
      </c>
      <c r="I310" s="136">
        <v>3377.2637178280002</v>
      </c>
      <c r="J310" s="136">
        <v>3373.7115018879999</v>
      </c>
      <c r="K310" s="136">
        <v>3291.98193618</v>
      </c>
      <c r="L310" s="136">
        <v>3415.023944864</v>
      </c>
      <c r="M310" s="136">
        <v>3169.589370276</v>
      </c>
      <c r="N310" s="136">
        <v>3218.486379472</v>
      </c>
      <c r="O310" s="136">
        <v>3308.8281941400001</v>
      </c>
      <c r="P310" s="136">
        <v>3214.8845450120002</v>
      </c>
      <c r="Q310" s="136">
        <v>3114.21221874</v>
      </c>
      <c r="R310" s="136">
        <v>2943.9906646079999</v>
      </c>
      <c r="S310" s="136">
        <v>3026.5335136960002</v>
      </c>
      <c r="T310" s="136">
        <v>2799.119233848</v>
      </c>
      <c r="U310" s="136">
        <v>2675.6693242719998</v>
      </c>
      <c r="V310" s="136">
        <v>2589.2824657000001</v>
      </c>
      <c r="W310" s="136">
        <v>2427.5607769839999</v>
      </c>
      <c r="X310" s="136">
        <v>2597.4848891319998</v>
      </c>
      <c r="Y310" s="136">
        <v>2569.2285205160001</v>
      </c>
      <c r="Z310" s="136">
        <v>2679.2599313199999</v>
      </c>
      <c r="AA310" s="136">
        <v>2717.9349570240001</v>
      </c>
      <c r="AB310" s="136">
        <v>2750.378205596</v>
      </c>
      <c r="AC310" s="136">
        <v>2785.190436588</v>
      </c>
      <c r="AD310" s="136">
        <v>2729.032111512</v>
      </c>
      <c r="AE310" s="136">
        <v>2709.723680776</v>
      </c>
      <c r="AF310" s="136">
        <v>2701.2432251280002</v>
      </c>
      <c r="AG310" s="136">
        <v>2679.679101064</v>
      </c>
      <c r="AH310" s="136">
        <v>2666.9157671799999</v>
      </c>
      <c r="AI310" s="136">
        <v>2694.0244622760001</v>
      </c>
    </row>
    <row r="311" spans="2:35">
      <c r="B311" s="135" t="s">
        <v>488</v>
      </c>
      <c r="C311" s="135" t="s">
        <v>8</v>
      </c>
      <c r="D311" s="136">
        <v>5891.4248392999998</v>
      </c>
      <c r="E311" s="136">
        <v>5759.6986760319996</v>
      </c>
      <c r="F311" s="136">
        <v>5753.8078212439996</v>
      </c>
      <c r="G311" s="136">
        <v>5966.6005562800001</v>
      </c>
      <c r="H311" s="136">
        <v>6407.6924048760002</v>
      </c>
      <c r="I311" s="136">
        <v>6814.0526891359996</v>
      </c>
      <c r="J311" s="136">
        <v>7535.2187113279997</v>
      </c>
      <c r="K311" s="136">
        <v>7382.3943157439999</v>
      </c>
      <c r="L311" s="136">
        <v>7465.5967035719996</v>
      </c>
      <c r="M311" s="136">
        <v>8141.5427106999996</v>
      </c>
      <c r="N311" s="136">
        <v>8189.0768732360002</v>
      </c>
      <c r="O311" s="136">
        <v>8433.6459277279992</v>
      </c>
      <c r="P311" s="136">
        <v>8640.3145723159996</v>
      </c>
      <c r="Q311" s="136">
        <v>8807.9071923920001</v>
      </c>
      <c r="R311" s="136">
        <v>9125.0591363959993</v>
      </c>
      <c r="S311" s="136">
        <v>8647.0094695600001</v>
      </c>
      <c r="T311" s="136">
        <v>8649.5020194520002</v>
      </c>
      <c r="U311" s="136">
        <v>8964.1912847200001</v>
      </c>
      <c r="V311" s="136">
        <v>8640.5240633320009</v>
      </c>
      <c r="W311" s="136">
        <v>8583.9862598559994</v>
      </c>
      <c r="X311" s="136">
        <v>8818.6879476360009</v>
      </c>
      <c r="Y311" s="136">
        <v>8738.8620154079999</v>
      </c>
      <c r="Z311" s="136">
        <v>8375.7842256200001</v>
      </c>
      <c r="AA311" s="136">
        <v>8060.6056431879997</v>
      </c>
      <c r="AB311" s="136">
        <v>8445.8126876200004</v>
      </c>
      <c r="AC311" s="136">
        <v>8586.7061987279994</v>
      </c>
      <c r="AD311" s="136">
        <v>8793.0210450319992</v>
      </c>
      <c r="AE311" s="136">
        <v>8983.3131099319999</v>
      </c>
      <c r="AF311" s="136">
        <v>9142.8282959440003</v>
      </c>
      <c r="AG311" s="136">
        <v>9239.2158330080001</v>
      </c>
      <c r="AH311" s="136">
        <v>9316.3984552799993</v>
      </c>
      <c r="AI311" s="136">
        <v>9491.8660380040001</v>
      </c>
    </row>
    <row r="312" spans="2:35">
      <c r="B312" s="135" t="s">
        <v>489</v>
      </c>
      <c r="C312" s="135" t="s">
        <v>8</v>
      </c>
      <c r="D312" s="136">
        <v>4245.9831002680003</v>
      </c>
      <c r="E312" s="136">
        <v>4261.2882456759999</v>
      </c>
      <c r="F312" s="136">
        <v>4425.5007232799999</v>
      </c>
      <c r="G312" s="136">
        <v>4376.9671375919997</v>
      </c>
      <c r="H312" s="136">
        <v>4293.9673696359996</v>
      </c>
      <c r="I312" s="136">
        <v>4112.5250529719997</v>
      </c>
      <c r="J312" s="136">
        <v>4596.0043351320001</v>
      </c>
      <c r="K312" s="136">
        <v>4577.2433285879997</v>
      </c>
      <c r="L312" s="136">
        <v>4627.8112558160001</v>
      </c>
      <c r="M312" s="136">
        <v>4690.0919550239996</v>
      </c>
      <c r="N312" s="136">
        <v>5104.693309884</v>
      </c>
      <c r="O312" s="136">
        <v>4882.9243764559997</v>
      </c>
      <c r="P312" s="136">
        <v>4864.7455980759996</v>
      </c>
      <c r="Q312" s="136">
        <v>4872.9552425399997</v>
      </c>
      <c r="R312" s="136">
        <v>4650.3582047999998</v>
      </c>
      <c r="S312" s="136">
        <v>4838.5628213440004</v>
      </c>
      <c r="T312" s="136">
        <v>4776.1320759319997</v>
      </c>
      <c r="U312" s="136">
        <v>4776.7564330639998</v>
      </c>
      <c r="V312" s="136">
        <v>4271.6603565160003</v>
      </c>
      <c r="W312" s="136">
        <v>4299.5687465359997</v>
      </c>
      <c r="X312" s="136">
        <v>4220.1939346560002</v>
      </c>
      <c r="Y312" s="136">
        <v>3821.637314096</v>
      </c>
      <c r="Z312" s="136">
        <v>3593.0712633759999</v>
      </c>
      <c r="AA312" s="136">
        <v>3540.1670884999999</v>
      </c>
      <c r="AB312" s="136">
        <v>3328.4323098039999</v>
      </c>
      <c r="AC312" s="136">
        <v>3434.9425256439999</v>
      </c>
      <c r="AD312" s="136">
        <v>3417.039085936</v>
      </c>
      <c r="AE312" s="136">
        <v>3415.0305136359998</v>
      </c>
      <c r="AF312" s="136">
        <v>3369.78120584</v>
      </c>
      <c r="AG312" s="136">
        <v>3289.0698171240001</v>
      </c>
      <c r="AH312" s="136">
        <v>3301.6397604120002</v>
      </c>
      <c r="AI312" s="136">
        <v>3224.360996808</v>
      </c>
    </row>
    <row r="313" spans="2:35">
      <c r="B313" s="135" t="s">
        <v>490</v>
      </c>
      <c r="C313" s="135" t="s">
        <v>8</v>
      </c>
      <c r="D313" s="136">
        <v>493.29980940799999</v>
      </c>
      <c r="E313" s="136">
        <v>461.80477305199997</v>
      </c>
      <c r="F313" s="136">
        <v>510.13871148800001</v>
      </c>
      <c r="G313" s="136">
        <v>518.28214449200004</v>
      </c>
      <c r="H313" s="136">
        <v>509.73331984399999</v>
      </c>
      <c r="I313" s="136">
        <v>556.44694277200006</v>
      </c>
      <c r="J313" s="136">
        <v>549.68333305199997</v>
      </c>
      <c r="K313" s="136">
        <v>575.20164785999998</v>
      </c>
      <c r="L313" s="136">
        <v>617.24872876799998</v>
      </c>
      <c r="M313" s="136">
        <v>645.28038640800003</v>
      </c>
      <c r="N313" s="136">
        <v>748.81860205600003</v>
      </c>
      <c r="O313" s="136">
        <v>731.94601004000003</v>
      </c>
      <c r="P313" s="136">
        <v>741.37789037200002</v>
      </c>
      <c r="Q313" s="136">
        <v>746.74407418800001</v>
      </c>
      <c r="R313" s="136">
        <v>785.11405769999999</v>
      </c>
      <c r="S313" s="136">
        <v>788.67545733199995</v>
      </c>
      <c r="T313" s="136">
        <v>552.20514540800002</v>
      </c>
      <c r="U313" s="136">
        <v>558.41690752399995</v>
      </c>
      <c r="V313" s="136">
        <v>506.86538862399999</v>
      </c>
      <c r="W313" s="136">
        <v>523.38579095600005</v>
      </c>
      <c r="X313" s="136">
        <v>505.51154872400002</v>
      </c>
      <c r="Y313" s="136">
        <v>504.22785089600001</v>
      </c>
      <c r="Z313" s="136">
        <v>500.793514872</v>
      </c>
      <c r="AA313" s="136">
        <v>506.20638062400002</v>
      </c>
      <c r="AB313" s="136">
        <v>510.02906110800001</v>
      </c>
      <c r="AC313" s="136">
        <v>541.98019033200001</v>
      </c>
      <c r="AD313" s="136">
        <v>550.45668344800004</v>
      </c>
      <c r="AE313" s="136">
        <v>571.29474640000001</v>
      </c>
      <c r="AF313" s="136">
        <v>588.90684831999999</v>
      </c>
      <c r="AG313" s="136">
        <v>593.320998648</v>
      </c>
      <c r="AH313" s="136">
        <v>627.62172606000001</v>
      </c>
      <c r="AI313" s="136">
        <v>651.725847864</v>
      </c>
    </row>
    <row r="314" spans="2:35">
      <c r="B314" s="135" t="s">
        <v>491</v>
      </c>
      <c r="C314" s="135" t="s">
        <v>8</v>
      </c>
      <c r="D314" s="136">
        <v>21.433988576000001</v>
      </c>
      <c r="E314" s="136">
        <v>25.814612151999999</v>
      </c>
      <c r="F314" s="136">
        <v>31.158850352000002</v>
      </c>
      <c r="G314" s="136">
        <v>30.46196174</v>
      </c>
      <c r="H314" s="136">
        <v>37.939945203999997</v>
      </c>
      <c r="I314" s="136">
        <v>34.970568835999998</v>
      </c>
      <c r="J314" s="136">
        <v>27.32087932</v>
      </c>
      <c r="K314" s="136">
        <v>24.592639792</v>
      </c>
      <c r="L314" s="136">
        <v>34.626485291999998</v>
      </c>
      <c r="M314" s="136">
        <v>42.170310755999999</v>
      </c>
      <c r="N314" s="136">
        <v>50.924903483999998</v>
      </c>
      <c r="O314" s="136">
        <v>59.627547196000002</v>
      </c>
      <c r="P314" s="136">
        <v>57.673892360000004</v>
      </c>
      <c r="Q314" s="136">
        <v>63.330219008</v>
      </c>
      <c r="R314" s="136">
        <v>66.364692771999998</v>
      </c>
      <c r="S314" s="136">
        <v>62.023209219999998</v>
      </c>
      <c r="T314" s="136">
        <v>50.790465544</v>
      </c>
      <c r="U314" s="136">
        <v>66.256300124000006</v>
      </c>
      <c r="V314" s="136">
        <v>73.003919968000005</v>
      </c>
      <c r="W314" s="136">
        <v>58.263115288000002</v>
      </c>
      <c r="X314" s="136">
        <v>67.444523411999995</v>
      </c>
      <c r="Y314" s="136">
        <v>72.032590475999996</v>
      </c>
      <c r="Z314" s="136">
        <v>63.721741719999997</v>
      </c>
      <c r="AA314" s="136">
        <v>56.708726564000003</v>
      </c>
      <c r="AB314" s="136">
        <v>64.249839136000006</v>
      </c>
      <c r="AC314" s="136">
        <v>75.429668328000005</v>
      </c>
      <c r="AD314" s="136">
        <v>86.086228087999999</v>
      </c>
      <c r="AE314" s="136">
        <v>84.457597672000006</v>
      </c>
      <c r="AF314" s="136">
        <v>91.903790692000001</v>
      </c>
      <c r="AG314" s="136">
        <v>99.483813015999999</v>
      </c>
      <c r="AH314" s="136">
        <v>95.228799035999998</v>
      </c>
      <c r="AI314" s="136">
        <v>100.216988816</v>
      </c>
    </row>
    <row r="315" spans="2:35">
      <c r="B315" s="135" t="s">
        <v>492</v>
      </c>
      <c r="C315" s="135" t="s">
        <v>8</v>
      </c>
      <c r="D315" s="136">
        <v>1119.3010422719999</v>
      </c>
      <c r="E315" s="136">
        <v>919.28983294399995</v>
      </c>
      <c r="F315" s="136">
        <v>869.46091988000001</v>
      </c>
      <c r="G315" s="136">
        <v>894.15780820800001</v>
      </c>
      <c r="H315" s="136">
        <v>957.30949750800005</v>
      </c>
      <c r="I315" s="136">
        <v>786.864731968</v>
      </c>
      <c r="J315" s="136">
        <v>865.59280057599995</v>
      </c>
      <c r="K315" s="136">
        <v>884.05982313599998</v>
      </c>
      <c r="L315" s="136">
        <v>826.95874309999999</v>
      </c>
      <c r="M315" s="136">
        <v>818.08140567999999</v>
      </c>
      <c r="N315" s="136">
        <v>868.42737548000002</v>
      </c>
      <c r="O315" s="136">
        <v>901.22257741600004</v>
      </c>
      <c r="P315" s="136">
        <v>890.90714935599999</v>
      </c>
      <c r="Q315" s="136">
        <v>931.37729453999998</v>
      </c>
      <c r="R315" s="136">
        <v>839.90326179199997</v>
      </c>
      <c r="S315" s="136">
        <v>844.14975912399996</v>
      </c>
      <c r="T315" s="136">
        <v>816.37229528399996</v>
      </c>
      <c r="U315" s="136">
        <v>813.09608469600005</v>
      </c>
      <c r="V315" s="136">
        <v>858.22277990400005</v>
      </c>
      <c r="W315" s="136">
        <v>858.26105929200003</v>
      </c>
      <c r="X315" s="136">
        <v>816.26088342399999</v>
      </c>
      <c r="Y315" s="136">
        <v>754.70058781600005</v>
      </c>
      <c r="Z315" s="136">
        <v>706.54466475599997</v>
      </c>
      <c r="AA315" s="136">
        <v>700.98249726400002</v>
      </c>
      <c r="AB315" s="136">
        <v>713.42742430400006</v>
      </c>
      <c r="AC315" s="136">
        <v>735.88511309600005</v>
      </c>
      <c r="AD315" s="136">
        <v>823.14248528400003</v>
      </c>
      <c r="AE315" s="136">
        <v>819.38581144</v>
      </c>
      <c r="AF315" s="136">
        <v>721.08968783600005</v>
      </c>
      <c r="AG315" s="136">
        <v>688.25505134399998</v>
      </c>
      <c r="AH315" s="136">
        <v>683.22619999200003</v>
      </c>
      <c r="AI315" s="136">
        <v>667.97786893600005</v>
      </c>
    </row>
    <row r="316" spans="2:35">
      <c r="B316" s="135" t="s">
        <v>493</v>
      </c>
      <c r="C316" s="135" t="s">
        <v>8</v>
      </c>
      <c r="D316" s="136">
        <v>103.70637379199999</v>
      </c>
      <c r="E316" s="136">
        <v>103.421975524</v>
      </c>
      <c r="F316" s="136">
        <v>103.139172304</v>
      </c>
      <c r="G316" s="136">
        <v>102.854787308</v>
      </c>
      <c r="H316" s="136">
        <v>102.571004508</v>
      </c>
      <c r="I316" s="136">
        <v>102.285935696</v>
      </c>
      <c r="J316" s="136">
        <v>102.00157816799999</v>
      </c>
      <c r="K316" s="136">
        <v>101.717797076</v>
      </c>
      <c r="L316" s="136">
        <v>101.43371854</v>
      </c>
      <c r="M316" s="136">
        <v>101.15004073999999</v>
      </c>
      <c r="N316" s="136">
        <v>103.457073216</v>
      </c>
      <c r="O316" s="136">
        <v>105.769710648</v>
      </c>
      <c r="P316" s="136">
        <v>108.08354060000001</v>
      </c>
      <c r="Q316" s="136">
        <v>110.393220392</v>
      </c>
      <c r="R316" s="136">
        <v>112.702700404</v>
      </c>
      <c r="S316" s="136">
        <v>115.01718992399999</v>
      </c>
      <c r="T316" s="136">
        <v>117.724916792</v>
      </c>
      <c r="U316" s="136">
        <v>190.44237013200001</v>
      </c>
      <c r="V316" s="136">
        <v>217.9368681</v>
      </c>
      <c r="W316" s="136">
        <v>234.50781566800001</v>
      </c>
      <c r="X316" s="136">
        <v>264.44757124799997</v>
      </c>
      <c r="Y316" s="136">
        <v>270.829489588</v>
      </c>
      <c r="Z316" s="136">
        <v>257.56634797599997</v>
      </c>
      <c r="AA316" s="136">
        <v>259.02604512400001</v>
      </c>
      <c r="AB316" s="136">
        <v>250.27035154800001</v>
      </c>
      <c r="AC316" s="136">
        <v>277.05022083199998</v>
      </c>
      <c r="AD316" s="136">
        <v>279.814338496</v>
      </c>
      <c r="AE316" s="136">
        <v>247.1564095</v>
      </c>
      <c r="AF316" s="136">
        <v>253.74124991599999</v>
      </c>
      <c r="AG316" s="136">
        <v>248.61969930000001</v>
      </c>
      <c r="AH316" s="136">
        <v>250.15798262000001</v>
      </c>
      <c r="AI316" s="136">
        <v>258.56861240000001</v>
      </c>
    </row>
    <row r="317" spans="2:35">
      <c r="B317" s="135" t="s">
        <v>494</v>
      </c>
      <c r="C317" s="135" t="s">
        <v>8</v>
      </c>
      <c r="D317" s="136">
        <v>51.556587208000003</v>
      </c>
      <c r="E317" s="136">
        <v>48.040885564</v>
      </c>
      <c r="F317" s="136">
        <v>44.523481660000002</v>
      </c>
      <c r="G317" s="136">
        <v>41.005511372000001</v>
      </c>
      <c r="H317" s="136">
        <v>37.487721096000001</v>
      </c>
      <c r="I317" s="136">
        <v>33.972597931999999</v>
      </c>
      <c r="J317" s="136">
        <v>30.450716184000001</v>
      </c>
      <c r="K317" s="136">
        <v>26.933963840000001</v>
      </c>
      <c r="L317" s="136">
        <v>23.414939239999999</v>
      </c>
      <c r="M317" s="136">
        <v>19.899067383999999</v>
      </c>
      <c r="N317" s="136">
        <v>17.653565916000002</v>
      </c>
      <c r="O317" s="136">
        <v>15.409530584000001</v>
      </c>
      <c r="P317" s="136">
        <v>13.165208895999999</v>
      </c>
      <c r="Q317" s="136">
        <v>10.919052396</v>
      </c>
      <c r="R317" s="136">
        <v>8.6742153119999994</v>
      </c>
      <c r="S317" s="136">
        <v>6.4299644359999997</v>
      </c>
      <c r="T317" s="136">
        <v>4.168479896</v>
      </c>
      <c r="U317" s="136">
        <v>7.6078805320000003</v>
      </c>
      <c r="V317" s="136">
        <v>8.6700376279999993</v>
      </c>
      <c r="W317" s="136">
        <v>9.2477601440000008</v>
      </c>
      <c r="X317" s="136">
        <v>9.8545005999999997</v>
      </c>
      <c r="Y317" s="136">
        <v>10.288625844</v>
      </c>
      <c r="Z317" s="136">
        <v>9.9463440720000005</v>
      </c>
      <c r="AA317" s="136">
        <v>9.9083526079999995</v>
      </c>
      <c r="AB317" s="136">
        <v>9.8538289920000004</v>
      </c>
      <c r="AC317" s="136">
        <v>10.551514036</v>
      </c>
      <c r="AD317" s="136">
        <v>10.568373899999999</v>
      </c>
      <c r="AE317" s="136">
        <v>9.6990370400000003</v>
      </c>
      <c r="AF317" s="136">
        <v>9.6859006999999995</v>
      </c>
      <c r="AG317" s="136">
        <v>9.514940288</v>
      </c>
      <c r="AH317" s="136">
        <v>9.5217731000000008</v>
      </c>
      <c r="AI317" s="136">
        <v>9.5101681920000001</v>
      </c>
    </row>
    <row r="318" spans="2:35">
      <c r="B318" s="135" t="s">
        <v>495</v>
      </c>
      <c r="C318" s="135" t="s">
        <v>8</v>
      </c>
      <c r="D318" s="136">
        <v>172.20667015999999</v>
      </c>
      <c r="E318" s="136">
        <v>198.41224872000001</v>
      </c>
      <c r="F318" s="136">
        <v>238.46307687999999</v>
      </c>
      <c r="G318" s="136">
        <v>248.10047752</v>
      </c>
      <c r="H318" s="136">
        <v>266.58366000000001</v>
      </c>
      <c r="I318" s="136">
        <v>296.65603127999998</v>
      </c>
      <c r="J318" s="136">
        <v>318.88154312</v>
      </c>
      <c r="K318" s="136">
        <v>297.00178088000001</v>
      </c>
      <c r="L318" s="136">
        <v>319.25853848000003</v>
      </c>
      <c r="M318" s="136">
        <v>257.73063511999999</v>
      </c>
      <c r="N318" s="136">
        <v>263.75239463999998</v>
      </c>
      <c r="O318" s="136">
        <v>285.17694968000001</v>
      </c>
      <c r="P318" s="136">
        <v>293.39016728000001</v>
      </c>
      <c r="Q318" s="136">
        <v>274.96452312000002</v>
      </c>
      <c r="R318" s="136">
        <v>189.75541928000001</v>
      </c>
      <c r="S318" s="136">
        <v>185.89374215999999</v>
      </c>
      <c r="T318" s="136">
        <v>187.62655015999999</v>
      </c>
      <c r="U318" s="136">
        <v>188.32678648000001</v>
      </c>
      <c r="V318" s="136">
        <v>156.62039512000001</v>
      </c>
      <c r="W318" s="136">
        <v>156.29983376000001</v>
      </c>
      <c r="X318" s="136">
        <v>160.26837008000001</v>
      </c>
      <c r="Y318" s="136">
        <v>160.3737352</v>
      </c>
      <c r="Z318" s="136">
        <v>162.63651935999999</v>
      </c>
      <c r="AA318" s="136">
        <v>159.77228679999999</v>
      </c>
      <c r="AB318" s="136">
        <v>159.33523592</v>
      </c>
      <c r="AC318" s="136">
        <v>157.97546072</v>
      </c>
      <c r="AD318" s="136">
        <v>147.70249143999999</v>
      </c>
      <c r="AE318" s="136">
        <v>140.78194536000001</v>
      </c>
      <c r="AF318" s="136">
        <v>134.45281136</v>
      </c>
      <c r="AG318" s="136">
        <v>124.86301016</v>
      </c>
      <c r="AH318" s="136">
        <v>124.00168927999999</v>
      </c>
      <c r="AI318" s="136">
        <v>124.00168927999999</v>
      </c>
    </row>
    <row r="319" spans="2:35">
      <c r="B319" s="135" t="s">
        <v>496</v>
      </c>
      <c r="C319" s="135" t="s">
        <v>8</v>
      </c>
      <c r="D319" s="136">
        <v>1273.8772899160001</v>
      </c>
      <c r="E319" s="136">
        <v>1122.343375636</v>
      </c>
      <c r="F319" s="136">
        <v>1071.7193909800001</v>
      </c>
      <c r="G319" s="136">
        <v>1007.800869768</v>
      </c>
      <c r="H319" s="136">
        <v>1096.755426984</v>
      </c>
      <c r="I319" s="136">
        <v>1234.476806164</v>
      </c>
      <c r="J319" s="136">
        <v>1169.7071653119999</v>
      </c>
      <c r="K319" s="136">
        <v>1234.5303032720001</v>
      </c>
      <c r="L319" s="136">
        <v>1247.5024116520001</v>
      </c>
      <c r="M319" s="136">
        <v>1178.5306288280001</v>
      </c>
      <c r="N319" s="136">
        <v>1197.004306652</v>
      </c>
      <c r="O319" s="136">
        <v>1263.8813195959999</v>
      </c>
      <c r="P319" s="136">
        <v>1226.5917475839999</v>
      </c>
      <c r="Q319" s="136">
        <v>1226.364659996</v>
      </c>
      <c r="R319" s="136">
        <v>1155.6547403239999</v>
      </c>
      <c r="S319" s="136">
        <v>1023.529476508</v>
      </c>
      <c r="T319" s="136">
        <v>1022.908755932</v>
      </c>
      <c r="U319" s="136">
        <v>975.47238616799996</v>
      </c>
      <c r="V319" s="136">
        <v>955.08941119199994</v>
      </c>
      <c r="W319" s="136">
        <v>942.60149802000001</v>
      </c>
      <c r="X319" s="136">
        <v>936.23069556799999</v>
      </c>
      <c r="Y319" s="136">
        <v>978.79135143999997</v>
      </c>
      <c r="Z319" s="136">
        <v>973.43697808000002</v>
      </c>
      <c r="AA319" s="136">
        <v>969.07883427599995</v>
      </c>
      <c r="AB319" s="136">
        <v>1042.3312378359999</v>
      </c>
      <c r="AC319" s="136">
        <v>1066.057237252</v>
      </c>
      <c r="AD319" s="136">
        <v>1016.5436351560001</v>
      </c>
      <c r="AE319" s="136">
        <v>1044.5657850319999</v>
      </c>
      <c r="AF319" s="136">
        <v>1005.712929172</v>
      </c>
      <c r="AG319" s="136">
        <v>1013.06020172</v>
      </c>
      <c r="AH319" s="136">
        <v>1028.2190901920001</v>
      </c>
      <c r="AI319" s="136">
        <v>1006.036173268</v>
      </c>
    </row>
    <row r="320" spans="2:35">
      <c r="B320" s="135" t="s">
        <v>497</v>
      </c>
      <c r="C320" s="135" t="s">
        <v>8</v>
      </c>
      <c r="D320" s="136">
        <v>568.613715544</v>
      </c>
      <c r="E320" s="136">
        <v>500.31873088399999</v>
      </c>
      <c r="F320" s="136">
        <v>468.59834333200001</v>
      </c>
      <c r="G320" s="136">
        <v>459.993890916</v>
      </c>
      <c r="H320" s="136">
        <v>528.36309677199995</v>
      </c>
      <c r="I320" s="136">
        <v>563.04071210799998</v>
      </c>
      <c r="J320" s="136">
        <v>560.75303933600003</v>
      </c>
      <c r="K320" s="136">
        <v>594.69224192000001</v>
      </c>
      <c r="L320" s="136">
        <v>572.09925508399999</v>
      </c>
      <c r="M320" s="136">
        <v>583.01792264799997</v>
      </c>
      <c r="N320" s="136">
        <v>563.716007064</v>
      </c>
      <c r="O320" s="136">
        <v>583.395937516</v>
      </c>
      <c r="P320" s="136">
        <v>567.19199213599995</v>
      </c>
      <c r="Q320" s="136">
        <v>570.51314689599997</v>
      </c>
      <c r="R320" s="136">
        <v>577.77705955199997</v>
      </c>
      <c r="S320" s="136">
        <v>483.86067539599998</v>
      </c>
      <c r="T320" s="136">
        <v>490.00677644799998</v>
      </c>
      <c r="U320" s="136">
        <v>479.82765011999999</v>
      </c>
      <c r="V320" s="136">
        <v>448.45997565599998</v>
      </c>
      <c r="W320" s="136">
        <v>442.22000745999998</v>
      </c>
      <c r="X320" s="136">
        <v>407.79279388399999</v>
      </c>
      <c r="Y320" s="136">
        <v>420.903647052</v>
      </c>
      <c r="Z320" s="136">
        <v>400.528947168</v>
      </c>
      <c r="AA320" s="136">
        <v>375.16485705999997</v>
      </c>
      <c r="AB320" s="136">
        <v>406.77538431599999</v>
      </c>
      <c r="AC320" s="136">
        <v>399.79174919600001</v>
      </c>
      <c r="AD320" s="136">
        <v>406.85611246000002</v>
      </c>
      <c r="AE320" s="136">
        <v>421.54787236800001</v>
      </c>
      <c r="AF320" s="136">
        <v>424.18064441199999</v>
      </c>
      <c r="AG320" s="136">
        <v>431.22449627600002</v>
      </c>
      <c r="AH320" s="136">
        <v>433.207095692</v>
      </c>
      <c r="AI320" s="136">
        <v>435.023712424</v>
      </c>
    </row>
    <row r="321" spans="2:35">
      <c r="B321" s="135" t="s">
        <v>498</v>
      </c>
      <c r="C321" s="135" t="s">
        <v>8</v>
      </c>
      <c r="D321" s="136">
        <v>305.63534747199998</v>
      </c>
      <c r="E321" s="136">
        <v>285.33759662799997</v>
      </c>
      <c r="F321" s="136">
        <v>295.82486435599998</v>
      </c>
      <c r="G321" s="136">
        <v>277.72839340399997</v>
      </c>
      <c r="H321" s="136">
        <v>289.06388512400002</v>
      </c>
      <c r="I321" s="136">
        <v>271.31696978399998</v>
      </c>
      <c r="J321" s="136">
        <v>313.32963647999998</v>
      </c>
      <c r="K321" s="136">
        <v>318.95206092400002</v>
      </c>
      <c r="L321" s="136">
        <v>313.19032712799998</v>
      </c>
      <c r="M321" s="136">
        <v>298.19971462400002</v>
      </c>
      <c r="N321" s="136">
        <v>343.82723843999997</v>
      </c>
      <c r="O321" s="136">
        <v>353.24509483200001</v>
      </c>
      <c r="P321" s="136">
        <v>327.72837823600003</v>
      </c>
      <c r="Q321" s="136">
        <v>341.11415878399998</v>
      </c>
      <c r="R321" s="136">
        <v>312.43623423600002</v>
      </c>
      <c r="S321" s="136">
        <v>310.28509321600001</v>
      </c>
      <c r="T321" s="136">
        <v>334.21139029599999</v>
      </c>
      <c r="U321" s="136">
        <v>318.44154218800003</v>
      </c>
      <c r="V321" s="136">
        <v>302.39377223999998</v>
      </c>
      <c r="W321" s="136">
        <v>342.00350489200002</v>
      </c>
      <c r="X321" s="136">
        <v>310.21116184800002</v>
      </c>
      <c r="Y321" s="136">
        <v>280.15274898799998</v>
      </c>
      <c r="Z321" s="136">
        <v>275.26393955200001</v>
      </c>
      <c r="AA321" s="136">
        <v>258.83093398400001</v>
      </c>
      <c r="AB321" s="136">
        <v>261.98468357600001</v>
      </c>
      <c r="AC321" s="136">
        <v>278.67499687999998</v>
      </c>
      <c r="AD321" s="136">
        <v>260.02760907200002</v>
      </c>
      <c r="AE321" s="136">
        <v>271.98519062399998</v>
      </c>
      <c r="AF321" s="136">
        <v>256.30067005199999</v>
      </c>
      <c r="AG321" s="136">
        <v>259.893637668</v>
      </c>
      <c r="AH321" s="136">
        <v>265.75990741999999</v>
      </c>
      <c r="AI321" s="136">
        <v>249.387805464</v>
      </c>
    </row>
    <row r="322" spans="2:35">
      <c r="B322" s="135" t="s">
        <v>499</v>
      </c>
      <c r="C322" s="135" t="s">
        <v>8</v>
      </c>
      <c r="D322" s="136">
        <v>5495.3451988119996</v>
      </c>
      <c r="E322" s="136">
        <v>4922.7133030320001</v>
      </c>
      <c r="F322" s="136">
        <v>5339.9881055080004</v>
      </c>
      <c r="G322" s="136">
        <v>5249.4368470600002</v>
      </c>
      <c r="H322" s="136">
        <v>5561.1288723759999</v>
      </c>
      <c r="I322" s="136">
        <v>5813.8313312520004</v>
      </c>
      <c r="J322" s="136">
        <v>5474.7024129840001</v>
      </c>
      <c r="K322" s="136">
        <v>5931.6420255399998</v>
      </c>
      <c r="L322" s="136">
        <v>6044.1994499599996</v>
      </c>
      <c r="M322" s="136">
        <v>6275.0397332559996</v>
      </c>
      <c r="N322" s="136">
        <v>7093.323615196</v>
      </c>
      <c r="O322" s="136">
        <v>7083.5459798600004</v>
      </c>
      <c r="P322" s="136">
        <v>6955.8940954440004</v>
      </c>
      <c r="Q322" s="136">
        <v>7192.710424508</v>
      </c>
      <c r="R322" s="136">
        <v>7249.7300748320004</v>
      </c>
      <c r="S322" s="136">
        <v>6433.8238258560004</v>
      </c>
      <c r="T322" s="136">
        <v>6094.7687808279998</v>
      </c>
      <c r="U322" s="136">
        <v>6330.6359811800003</v>
      </c>
      <c r="V322" s="136">
        <v>5627.8350642639998</v>
      </c>
      <c r="W322" s="136">
        <v>5997.4899435079997</v>
      </c>
      <c r="X322" s="136">
        <v>4785.7165075160001</v>
      </c>
      <c r="Y322" s="136">
        <v>5084.4537658319996</v>
      </c>
      <c r="Z322" s="136">
        <v>4856.2303961360003</v>
      </c>
      <c r="AA322" s="136">
        <v>4585.2915303440004</v>
      </c>
      <c r="AB322" s="136">
        <v>4907.1385819119996</v>
      </c>
      <c r="AC322" s="136">
        <v>5149.659723236</v>
      </c>
      <c r="AD322" s="136">
        <v>5155.7847678959997</v>
      </c>
      <c r="AE322" s="136">
        <v>5371.390398472</v>
      </c>
      <c r="AF322" s="136">
        <v>5417.996354848</v>
      </c>
      <c r="AG322" s="136">
        <v>5529.7682338080003</v>
      </c>
      <c r="AH322" s="136">
        <v>5854.8011500160001</v>
      </c>
      <c r="AI322" s="136">
        <v>5849.9412603800001</v>
      </c>
    </row>
    <row r="323" spans="2:35">
      <c r="B323" s="135" t="s">
        <v>500</v>
      </c>
      <c r="C323" s="135" t="s">
        <v>8</v>
      </c>
      <c r="D323" s="136">
        <v>40.951817955999999</v>
      </c>
      <c r="E323" s="136">
        <v>48.034801555999998</v>
      </c>
      <c r="F323" s="136">
        <v>56.677205004000001</v>
      </c>
      <c r="G323" s="136">
        <v>53.747102611999999</v>
      </c>
      <c r="H323" s="136">
        <v>71.718498011999998</v>
      </c>
      <c r="I323" s="136">
        <v>70.715775535999995</v>
      </c>
      <c r="J323" s="136">
        <v>51.582562080000002</v>
      </c>
      <c r="K323" s="136">
        <v>48.541140312000003</v>
      </c>
      <c r="L323" s="136">
        <v>63.963076352000002</v>
      </c>
      <c r="M323" s="136">
        <v>77.132105428000003</v>
      </c>
      <c r="N323" s="136">
        <v>89.801249272000007</v>
      </c>
      <c r="O323" s="136">
        <v>93.699231780000005</v>
      </c>
      <c r="P323" s="136">
        <v>79.110176068000001</v>
      </c>
      <c r="Q323" s="136">
        <v>74.739630783999999</v>
      </c>
      <c r="R323" s="136">
        <v>67.271082648000004</v>
      </c>
      <c r="S323" s="136">
        <v>40.563325263999999</v>
      </c>
      <c r="T323" s="136">
        <v>77.105144620000004</v>
      </c>
      <c r="U323" s="136">
        <v>152.46057685599999</v>
      </c>
      <c r="V323" s="136">
        <v>236.390281848</v>
      </c>
      <c r="W323" s="136">
        <v>250.38269099199999</v>
      </c>
      <c r="X323" s="136">
        <v>286.864655868</v>
      </c>
      <c r="Y323" s="136">
        <v>371.62162105599998</v>
      </c>
      <c r="Z323" s="136">
        <v>304.14018283600001</v>
      </c>
      <c r="AA323" s="136">
        <v>254.59634535999999</v>
      </c>
      <c r="AB323" s="136">
        <v>256.24570826399997</v>
      </c>
      <c r="AC323" s="136">
        <v>304.75530531599998</v>
      </c>
      <c r="AD323" s="136">
        <v>348.032709388</v>
      </c>
      <c r="AE323" s="136">
        <v>350.56668186399997</v>
      </c>
      <c r="AF323" s="136">
        <v>347.16917838400002</v>
      </c>
      <c r="AG323" s="136">
        <v>399.74921767199999</v>
      </c>
      <c r="AH323" s="136">
        <v>393.67988139200003</v>
      </c>
      <c r="AI323" s="136">
        <v>401.11852026399998</v>
      </c>
    </row>
    <row r="324" spans="2:35">
      <c r="B324" s="135" t="s">
        <v>501</v>
      </c>
      <c r="C324" s="135" t="s">
        <v>8</v>
      </c>
      <c r="D324" s="136">
        <v>24.321577391999998</v>
      </c>
      <c r="E324" s="136">
        <v>27.539957480000002</v>
      </c>
      <c r="F324" s="136">
        <v>29.912356851999998</v>
      </c>
      <c r="G324" s="136">
        <v>25.087805540000002</v>
      </c>
      <c r="H324" s="136">
        <v>25.426641296</v>
      </c>
      <c r="I324" s="136">
        <v>25.125056516000001</v>
      </c>
      <c r="J324" s="136">
        <v>26.781537216</v>
      </c>
      <c r="K324" s="136">
        <v>33.460028643999998</v>
      </c>
      <c r="L324" s="136">
        <v>35.614236615999999</v>
      </c>
      <c r="M324" s="136">
        <v>29.611652811999999</v>
      </c>
      <c r="N324" s="136">
        <v>30.958882136</v>
      </c>
      <c r="O324" s="136">
        <v>33.044894652000004</v>
      </c>
      <c r="P324" s="136">
        <v>28.83930672</v>
      </c>
      <c r="Q324" s="136">
        <v>28.943000604000002</v>
      </c>
      <c r="R324" s="136">
        <v>31.263953868000002</v>
      </c>
      <c r="S324" s="136">
        <v>30.057168092000001</v>
      </c>
      <c r="T324" s="136">
        <v>29.271460204</v>
      </c>
      <c r="U324" s="136">
        <v>35.903469280000003</v>
      </c>
      <c r="V324" s="136">
        <v>26.647622764000001</v>
      </c>
      <c r="W324" s="136">
        <v>23.972912655999998</v>
      </c>
      <c r="X324" s="136">
        <v>28.385744996</v>
      </c>
      <c r="Y324" s="136">
        <v>30.056294491999999</v>
      </c>
      <c r="Z324" s="136">
        <v>30.317288064</v>
      </c>
      <c r="AA324" s="136">
        <v>29.232818412</v>
      </c>
      <c r="AB324" s="136">
        <v>28.216223979999999</v>
      </c>
      <c r="AC324" s="136">
        <v>27.257728400000001</v>
      </c>
      <c r="AD324" s="136">
        <v>28.033941039999998</v>
      </c>
      <c r="AE324" s="136">
        <v>27.874765100000001</v>
      </c>
      <c r="AF324" s="136">
        <v>29.568401380000001</v>
      </c>
      <c r="AG324" s="136">
        <v>28.526451968</v>
      </c>
      <c r="AH324" s="136">
        <v>26.980163672</v>
      </c>
      <c r="AI324" s="136">
        <v>29.444506755999999</v>
      </c>
    </row>
    <row r="325" spans="2:35">
      <c r="B325" s="135" t="s">
        <v>502</v>
      </c>
      <c r="C325" s="135" t="s">
        <v>8</v>
      </c>
      <c r="D325" s="136">
        <v>76.052235307999993</v>
      </c>
      <c r="E325" s="136">
        <v>56.000149575999998</v>
      </c>
      <c r="F325" s="136">
        <v>55.988490767999998</v>
      </c>
      <c r="G325" s="136">
        <v>56.247594704000001</v>
      </c>
      <c r="H325" s="136">
        <v>66.225368356000004</v>
      </c>
      <c r="I325" s="136">
        <v>73.729448324000003</v>
      </c>
      <c r="J325" s="136">
        <v>80.972642043999997</v>
      </c>
      <c r="K325" s="136">
        <v>82.329677583999995</v>
      </c>
      <c r="L325" s="136">
        <v>74.324754756000004</v>
      </c>
      <c r="M325" s="136">
        <v>70.984772124000003</v>
      </c>
      <c r="N325" s="136">
        <v>110.65714746800001</v>
      </c>
      <c r="O325" s="136">
        <v>120.123077592</v>
      </c>
      <c r="P325" s="136">
        <v>120.26688830800001</v>
      </c>
      <c r="Q325" s="136">
        <v>122.25910692799999</v>
      </c>
      <c r="R325" s="136">
        <v>111.216492436</v>
      </c>
      <c r="S325" s="136">
        <v>116.37130526</v>
      </c>
      <c r="T325" s="136">
        <v>133.34033339199999</v>
      </c>
      <c r="U325" s="136">
        <v>128.99605471199999</v>
      </c>
      <c r="V325" s="136">
        <v>136.71646889600001</v>
      </c>
      <c r="W325" s="136">
        <v>139.53048474400001</v>
      </c>
      <c r="X325" s="136">
        <v>145.60082725999999</v>
      </c>
      <c r="Y325" s="136">
        <v>131.49405189199999</v>
      </c>
      <c r="Z325" s="136">
        <v>127.216707184</v>
      </c>
      <c r="AA325" s="136">
        <v>118.747509244</v>
      </c>
      <c r="AB325" s="136">
        <v>125.30578662000001</v>
      </c>
      <c r="AC325" s="136">
        <v>121.13013891999999</v>
      </c>
      <c r="AD325" s="136">
        <v>145.75541766800001</v>
      </c>
      <c r="AE325" s="136">
        <v>157.28645074799999</v>
      </c>
      <c r="AF325" s="136">
        <v>130.23917227999999</v>
      </c>
      <c r="AG325" s="136">
        <v>130.78612175999999</v>
      </c>
      <c r="AH325" s="136">
        <v>138.444374936</v>
      </c>
      <c r="AI325" s="136">
        <v>133.497297248</v>
      </c>
    </row>
    <row r="326" spans="2:35">
      <c r="B326" s="135" t="s">
        <v>503</v>
      </c>
      <c r="C326" s="135" t="s">
        <v>8</v>
      </c>
      <c r="D326" s="136">
        <v>27.746092640000001</v>
      </c>
      <c r="E326" s="136">
        <v>25.237475564</v>
      </c>
      <c r="F326" s="136">
        <v>25.143802684000001</v>
      </c>
      <c r="G326" s="136">
        <v>24.226224175999999</v>
      </c>
      <c r="H326" s="136">
        <v>26.460743063999999</v>
      </c>
      <c r="I326" s="136">
        <v>27.558655404</v>
      </c>
      <c r="J326" s="136">
        <v>25.026033311999999</v>
      </c>
      <c r="K326" s="136">
        <v>27.724374860000001</v>
      </c>
      <c r="L326" s="136">
        <v>26.058414760000002</v>
      </c>
      <c r="M326" s="136">
        <v>25.971030343999999</v>
      </c>
      <c r="N326" s="136">
        <v>27.142392592</v>
      </c>
      <c r="O326" s="136">
        <v>28.094723076000001</v>
      </c>
      <c r="P326" s="136">
        <v>29.197732536</v>
      </c>
      <c r="Q326" s="136">
        <v>31.490347812</v>
      </c>
      <c r="R326" s="136">
        <v>30.657808859999999</v>
      </c>
      <c r="S326" s="136">
        <v>29.23343654</v>
      </c>
      <c r="T326" s="136">
        <v>28.238833868</v>
      </c>
      <c r="U326" s="136">
        <v>49.162608824000003</v>
      </c>
      <c r="V326" s="136">
        <v>56.601802096</v>
      </c>
      <c r="W326" s="136">
        <v>63.108356051999998</v>
      </c>
      <c r="X326" s="136">
        <v>64.873129524000007</v>
      </c>
      <c r="Y326" s="136">
        <v>70.256156739999994</v>
      </c>
      <c r="Z326" s="136">
        <v>68.158487992000005</v>
      </c>
      <c r="AA326" s="136">
        <v>68.839794127999994</v>
      </c>
      <c r="AB326" s="136">
        <v>69.119746276000001</v>
      </c>
      <c r="AC326" s="136">
        <v>72.880417764000001</v>
      </c>
      <c r="AD326" s="136">
        <v>73.509937984000004</v>
      </c>
      <c r="AE326" s="136">
        <v>68.883739735999995</v>
      </c>
      <c r="AF326" s="136">
        <v>70.278205283999995</v>
      </c>
      <c r="AG326" s="136">
        <v>68.893205555999998</v>
      </c>
      <c r="AH326" s="136">
        <v>68.994156951999997</v>
      </c>
      <c r="AI326" s="136">
        <v>70.592982935999999</v>
      </c>
    </row>
    <row r="327" spans="2:35">
      <c r="B327" s="135" t="s">
        <v>504</v>
      </c>
      <c r="C327" s="135" t="s">
        <v>8</v>
      </c>
      <c r="D327" s="136">
        <v>27.185110204000001</v>
      </c>
      <c r="E327" s="136">
        <v>24.511146492000002</v>
      </c>
      <c r="F327" s="136">
        <v>22.614152092000001</v>
      </c>
      <c r="G327" s="136">
        <v>19.544225791999999</v>
      </c>
      <c r="H327" s="136">
        <v>19.109520472</v>
      </c>
      <c r="I327" s="136">
        <v>17.606670928</v>
      </c>
      <c r="J327" s="136">
        <v>15.040606336</v>
      </c>
      <c r="K327" s="136">
        <v>13.947651984</v>
      </c>
      <c r="L327" s="136">
        <v>11.382222768</v>
      </c>
      <c r="M327" s="136">
        <v>9.4800696200000001</v>
      </c>
      <c r="N327" s="136">
        <v>8.4170478279999994</v>
      </c>
      <c r="O327" s="136">
        <v>7.3611259679999996</v>
      </c>
      <c r="P327" s="136">
        <v>6.5218333319999999</v>
      </c>
      <c r="Q327" s="136">
        <v>5.5795796280000003</v>
      </c>
      <c r="R327" s="136">
        <v>4.1476328320000002</v>
      </c>
      <c r="S327" s="136">
        <v>2.9913418919999999</v>
      </c>
      <c r="T327" s="136">
        <v>1.72722858</v>
      </c>
      <c r="U327" s="136">
        <v>3.5333942559999998</v>
      </c>
      <c r="V327" s="136">
        <v>4.0708299239999999</v>
      </c>
      <c r="W327" s="136">
        <v>4.3690886960000004</v>
      </c>
      <c r="X327" s="136">
        <v>4.5566903480000001</v>
      </c>
      <c r="Y327" s="136">
        <v>4.9572425000000004</v>
      </c>
      <c r="Z327" s="136">
        <v>4.8439606880000001</v>
      </c>
      <c r="AA327" s="136">
        <v>4.9242282319999999</v>
      </c>
      <c r="AB327" s="136">
        <v>5.1053381399999997</v>
      </c>
      <c r="AC327" s="136">
        <v>5.2658529280000002</v>
      </c>
      <c r="AD327" s="136">
        <v>5.2156740160000004</v>
      </c>
      <c r="AE327" s="136">
        <v>5.0047198599999998</v>
      </c>
      <c r="AF327" s="136">
        <v>4.977480312</v>
      </c>
      <c r="AG327" s="136">
        <v>4.9148620919999999</v>
      </c>
      <c r="AH327" s="136">
        <v>4.8734812559999998</v>
      </c>
      <c r="AI327" s="136">
        <v>4.7738759880000003</v>
      </c>
    </row>
    <row r="328" spans="2:35">
      <c r="B328" s="135" t="s">
        <v>505</v>
      </c>
      <c r="C328" s="135" t="s">
        <v>8</v>
      </c>
      <c r="D328" s="136">
        <v>79.697632196000001</v>
      </c>
      <c r="E328" s="136">
        <v>78.961501471999995</v>
      </c>
      <c r="F328" s="136">
        <v>77.013752424000003</v>
      </c>
      <c r="G328" s="136">
        <v>72.034039587999999</v>
      </c>
      <c r="H328" s="136">
        <v>82.567763823999996</v>
      </c>
      <c r="I328" s="136">
        <v>88.760962668000005</v>
      </c>
      <c r="J328" s="136">
        <v>85.331524459999997</v>
      </c>
      <c r="K328" s="136">
        <v>89.459924848</v>
      </c>
      <c r="L328" s="136">
        <v>88.149174148</v>
      </c>
      <c r="M328" s="136">
        <v>89.118826356</v>
      </c>
      <c r="N328" s="136">
        <v>89.891398604000003</v>
      </c>
      <c r="O328" s="136">
        <v>96.340058052000003</v>
      </c>
      <c r="P328" s="136">
        <v>94.327928688</v>
      </c>
      <c r="Q328" s="136">
        <v>97.140113979999995</v>
      </c>
      <c r="R328" s="136">
        <v>96.425511615999994</v>
      </c>
      <c r="S328" s="136">
        <v>90.069520015999998</v>
      </c>
      <c r="T328" s="136">
        <v>89.678459360000005</v>
      </c>
      <c r="U328" s="136">
        <v>91.998325832000006</v>
      </c>
      <c r="V328" s="136">
        <v>91.305296795999993</v>
      </c>
      <c r="W328" s="136">
        <v>92.514542931999998</v>
      </c>
      <c r="X328" s="136">
        <v>92.562728355999994</v>
      </c>
      <c r="Y328" s="136">
        <v>94.128772220000002</v>
      </c>
      <c r="Z328" s="136">
        <v>89.101483295999998</v>
      </c>
      <c r="AA328" s="136">
        <v>87.551506279999998</v>
      </c>
      <c r="AB328" s="136">
        <v>93.525863619999996</v>
      </c>
      <c r="AC328" s="136">
        <v>95.136158124000005</v>
      </c>
      <c r="AD328" s="136">
        <v>96.314489683999994</v>
      </c>
      <c r="AE328" s="136">
        <v>98.057862700000001</v>
      </c>
      <c r="AF328" s="136">
        <v>99.949611020000006</v>
      </c>
      <c r="AG328" s="136">
        <v>102.63900441200001</v>
      </c>
      <c r="AH328" s="136">
        <v>103.726341068</v>
      </c>
      <c r="AI328" s="136">
        <v>100.05187082800001</v>
      </c>
    </row>
    <row r="329" spans="2:35">
      <c r="B329" s="135" t="s">
        <v>506</v>
      </c>
      <c r="C329" s="135" t="s">
        <v>8</v>
      </c>
      <c r="D329" s="136">
        <v>81.849884255999996</v>
      </c>
      <c r="E329" s="136">
        <v>77.816062184000003</v>
      </c>
      <c r="F329" s="136">
        <v>93.073940792000002</v>
      </c>
      <c r="G329" s="136">
        <v>84.372703071999993</v>
      </c>
      <c r="H329" s="136">
        <v>113.558101132</v>
      </c>
      <c r="I329" s="136">
        <v>135.054204236</v>
      </c>
      <c r="J329" s="136">
        <v>134.36158915199999</v>
      </c>
      <c r="K329" s="136">
        <v>138.34030764400001</v>
      </c>
      <c r="L329" s="136">
        <v>129.24926991199999</v>
      </c>
      <c r="M329" s="136">
        <v>107.28637791200001</v>
      </c>
      <c r="N329" s="136">
        <v>112.09121487199999</v>
      </c>
      <c r="O329" s="136">
        <v>124.86479969600001</v>
      </c>
      <c r="P329" s="136">
        <v>131.251221724</v>
      </c>
      <c r="Q329" s="136">
        <v>128.77407127199999</v>
      </c>
      <c r="R329" s="136">
        <v>82.638152603999998</v>
      </c>
      <c r="S329" s="136">
        <v>68.257289099999994</v>
      </c>
      <c r="T329" s="136">
        <v>82.475519672000004</v>
      </c>
      <c r="U329" s="136">
        <v>78.484281007999996</v>
      </c>
      <c r="V329" s="136">
        <v>65.918537244000007</v>
      </c>
      <c r="W329" s="136">
        <v>67.312821184000001</v>
      </c>
      <c r="X329" s="136">
        <v>50.389392143999999</v>
      </c>
      <c r="Y329" s="136">
        <v>63.267197504000002</v>
      </c>
      <c r="Z329" s="136">
        <v>63.465086356</v>
      </c>
      <c r="AA329" s="136">
        <v>50.223700379999997</v>
      </c>
      <c r="AB329" s="136">
        <v>61.776927295999997</v>
      </c>
      <c r="AC329" s="136">
        <v>60.390307991999997</v>
      </c>
      <c r="AD329" s="136">
        <v>55.024058740000001</v>
      </c>
      <c r="AE329" s="136">
        <v>53.817632175999996</v>
      </c>
      <c r="AF329" s="136">
        <v>46.373954060000003</v>
      </c>
      <c r="AG329" s="136">
        <v>47.732197743999997</v>
      </c>
      <c r="AH329" s="136">
        <v>47.506910640000001</v>
      </c>
      <c r="AI329" s="136">
        <v>44.303335355999998</v>
      </c>
    </row>
    <row r="330" spans="2:35">
      <c r="B330" s="135" t="s">
        <v>507</v>
      </c>
      <c r="C330" s="135" t="s">
        <v>348</v>
      </c>
      <c r="D330" s="136">
        <v>132.05162476999999</v>
      </c>
      <c r="E330" s="136">
        <v>129.67760478</v>
      </c>
      <c r="F330" s="136">
        <v>125.85415827999999</v>
      </c>
      <c r="G330" s="136">
        <v>121.69879769000001</v>
      </c>
      <c r="H330" s="136">
        <v>120.62603953</v>
      </c>
      <c r="I330" s="136">
        <v>129.06550672</v>
      </c>
      <c r="J330" s="136">
        <v>131.26158742499999</v>
      </c>
      <c r="K330" s="136">
        <v>130.512300985</v>
      </c>
      <c r="L330" s="136">
        <v>137.80020299</v>
      </c>
      <c r="M330" s="136">
        <v>129.83319528999999</v>
      </c>
      <c r="N330" s="136">
        <v>132.12005148</v>
      </c>
      <c r="O330" s="136">
        <v>138.131915945</v>
      </c>
      <c r="P330" s="136">
        <v>136.72109967</v>
      </c>
      <c r="Q330" s="136">
        <v>134.55098498999999</v>
      </c>
      <c r="R330" s="136">
        <v>129.287754535</v>
      </c>
      <c r="S330" s="136">
        <v>134.06443995500001</v>
      </c>
      <c r="T330" s="136">
        <v>125.80049418999999</v>
      </c>
      <c r="U330" s="136">
        <v>122.03248145000001</v>
      </c>
      <c r="V330" s="136">
        <v>119.86200080499999</v>
      </c>
      <c r="W330" s="136">
        <v>114.05480140500001</v>
      </c>
      <c r="X330" s="136">
        <v>130.24363099999999</v>
      </c>
      <c r="Y330" s="136">
        <v>127.47683755</v>
      </c>
      <c r="Z330" s="136">
        <v>133.00203879</v>
      </c>
      <c r="AA330" s="136">
        <v>134.831806285</v>
      </c>
      <c r="AB330" s="136">
        <v>136.41275335500001</v>
      </c>
      <c r="AC330" s="136">
        <v>132.89165039</v>
      </c>
      <c r="AD330" s="136">
        <v>130.14786662500001</v>
      </c>
      <c r="AE330" s="136">
        <v>129.117786185</v>
      </c>
      <c r="AF330" s="136">
        <v>128.65990752499999</v>
      </c>
      <c r="AG330" s="136">
        <v>127.60925911</v>
      </c>
      <c r="AH330" s="136">
        <v>127.02128029000001</v>
      </c>
      <c r="AI330" s="136">
        <v>128.30496414000001</v>
      </c>
    </row>
    <row r="331" spans="2:35">
      <c r="B331" s="135" t="s">
        <v>508</v>
      </c>
      <c r="C331" s="135" t="s">
        <v>348</v>
      </c>
      <c r="D331" s="136">
        <v>149.515356115</v>
      </c>
      <c r="E331" s="136">
        <v>149.35543656499999</v>
      </c>
      <c r="F331" s="136">
        <v>140.41045987999999</v>
      </c>
      <c r="G331" s="136">
        <v>145.98390649000001</v>
      </c>
      <c r="H331" s="136">
        <v>154.10262086</v>
      </c>
      <c r="I331" s="136">
        <v>170.72244566000001</v>
      </c>
      <c r="J331" s="136">
        <v>180.58721428999999</v>
      </c>
      <c r="K331" s="136">
        <v>187.960945555</v>
      </c>
      <c r="L331" s="136">
        <v>196.132067385</v>
      </c>
      <c r="M331" s="136">
        <v>199.22364032999999</v>
      </c>
      <c r="N331" s="136">
        <v>210.47446310500001</v>
      </c>
      <c r="O331" s="136">
        <v>221.98615320499999</v>
      </c>
      <c r="P331" s="136">
        <v>219.10608497499999</v>
      </c>
      <c r="Q331" s="136">
        <v>217.43104886</v>
      </c>
      <c r="R331" s="136">
        <v>238.27729558999999</v>
      </c>
      <c r="S331" s="136">
        <v>228.92894279500001</v>
      </c>
      <c r="T331" s="136">
        <v>226.03438436499999</v>
      </c>
      <c r="U331" s="136">
        <v>221.31243416500001</v>
      </c>
      <c r="V331" s="136">
        <v>210.306626945</v>
      </c>
      <c r="W331" s="136">
        <v>193.29275960000001</v>
      </c>
      <c r="X331" s="136">
        <v>186.80912014</v>
      </c>
      <c r="Y331" s="136">
        <v>184.644122345</v>
      </c>
      <c r="Z331" s="136">
        <v>181.06954052500001</v>
      </c>
      <c r="AA331" s="136">
        <v>176.37167061</v>
      </c>
      <c r="AB331" s="136">
        <v>186.02769291000001</v>
      </c>
      <c r="AC331" s="136">
        <v>202.26020457499999</v>
      </c>
      <c r="AD331" s="136">
        <v>209.62753079000001</v>
      </c>
      <c r="AE331" s="136">
        <v>216.536122925</v>
      </c>
      <c r="AF331" s="136">
        <v>222.94592675999999</v>
      </c>
      <c r="AG331" s="136">
        <v>223.22896822499999</v>
      </c>
      <c r="AH331" s="136">
        <v>219.67578621499999</v>
      </c>
      <c r="AI331" s="136">
        <v>226.73076832500001</v>
      </c>
    </row>
    <row r="332" spans="2:35">
      <c r="B332" s="135" t="s">
        <v>509</v>
      </c>
      <c r="C332" s="135" t="s">
        <v>348</v>
      </c>
      <c r="D332" s="136">
        <v>100.44499103</v>
      </c>
      <c r="E332" s="136">
        <v>97.687638469999996</v>
      </c>
      <c r="F332" s="136">
        <v>97.908187635000004</v>
      </c>
      <c r="G332" s="136">
        <v>100.143400095</v>
      </c>
      <c r="H332" s="136">
        <v>88.667695405000003</v>
      </c>
      <c r="I332" s="136">
        <v>75.251452955000005</v>
      </c>
      <c r="J332" s="136">
        <v>106.77659946</v>
      </c>
      <c r="K332" s="136">
        <v>97.974759079999998</v>
      </c>
      <c r="L332" s="136">
        <v>100.31531751999999</v>
      </c>
      <c r="M332" s="136">
        <v>92.455020020000006</v>
      </c>
      <c r="N332" s="136">
        <v>114.54353639999999</v>
      </c>
      <c r="O332" s="136">
        <v>119.691778055</v>
      </c>
      <c r="P332" s="136">
        <v>109.001402985</v>
      </c>
      <c r="Q332" s="136">
        <v>109.546044235</v>
      </c>
      <c r="R332" s="136">
        <v>99.782303940000006</v>
      </c>
      <c r="S332" s="136">
        <v>99.775939699999995</v>
      </c>
      <c r="T332" s="136">
        <v>111.75153747500001</v>
      </c>
      <c r="U332" s="136">
        <v>105.524928405</v>
      </c>
      <c r="V332" s="136">
        <v>105.807790465</v>
      </c>
      <c r="W332" s="136">
        <v>113.769049255</v>
      </c>
      <c r="X332" s="136">
        <v>109.62823001</v>
      </c>
      <c r="Y332" s="136">
        <v>88.380444150000002</v>
      </c>
      <c r="Z332" s="136">
        <v>97.223001249999996</v>
      </c>
      <c r="AA332" s="136">
        <v>93.255468949999994</v>
      </c>
      <c r="AB332" s="136">
        <v>90.406709675000002</v>
      </c>
      <c r="AC332" s="136">
        <v>96.775875229999997</v>
      </c>
      <c r="AD332" s="136">
        <v>89.435885619999993</v>
      </c>
      <c r="AE332" s="136">
        <v>89.879926244999993</v>
      </c>
      <c r="AF332" s="136">
        <v>90.280322960000007</v>
      </c>
      <c r="AG332" s="136">
        <v>87.098301274999997</v>
      </c>
      <c r="AH332" s="136">
        <v>87.060493989999998</v>
      </c>
      <c r="AI332" s="136">
        <v>83.740048494999996</v>
      </c>
    </row>
    <row r="333" spans="2:35">
      <c r="B333" s="135" t="s">
        <v>510</v>
      </c>
      <c r="C333" s="135" t="s">
        <v>348</v>
      </c>
      <c r="D333" s="136">
        <v>188.01425322</v>
      </c>
      <c r="E333" s="136">
        <v>178.90624482499999</v>
      </c>
      <c r="F333" s="136">
        <v>195.41778426499999</v>
      </c>
      <c r="G333" s="136">
        <v>198.9053907</v>
      </c>
      <c r="H333" s="136">
        <v>196.50849855999999</v>
      </c>
      <c r="I333" s="136">
        <v>192.24008843999999</v>
      </c>
      <c r="J333" s="136">
        <v>190.09997308499999</v>
      </c>
      <c r="K333" s="136">
        <v>197.852365765</v>
      </c>
      <c r="L333" s="136">
        <v>213.14267841</v>
      </c>
      <c r="M333" s="136">
        <v>221.58069552000001</v>
      </c>
      <c r="N333" s="136">
        <v>248.267512305</v>
      </c>
      <c r="O333" s="136">
        <v>243.20961550999999</v>
      </c>
      <c r="P333" s="136">
        <v>245.84105543999999</v>
      </c>
      <c r="Q333" s="136">
        <v>247.10835513500001</v>
      </c>
      <c r="R333" s="136">
        <v>259.74649027499999</v>
      </c>
      <c r="S333" s="136">
        <v>259.83245309500001</v>
      </c>
      <c r="T333" s="136">
        <v>237.02855596500001</v>
      </c>
      <c r="U333" s="136">
        <v>239.47300898</v>
      </c>
      <c r="V333" s="136">
        <v>217.799830015</v>
      </c>
      <c r="W333" s="136">
        <v>224.82326387500001</v>
      </c>
      <c r="X333" s="136">
        <v>205.65452624</v>
      </c>
      <c r="Y333" s="136">
        <v>205.17702485999999</v>
      </c>
      <c r="Z333" s="136">
        <v>203.417255525</v>
      </c>
      <c r="AA333" s="136">
        <v>205.10579179999999</v>
      </c>
      <c r="AB333" s="136">
        <v>206.736515145</v>
      </c>
      <c r="AC333" s="136">
        <v>216.92093075</v>
      </c>
      <c r="AD333" s="136">
        <v>220.87902030500001</v>
      </c>
      <c r="AE333" s="136">
        <v>229.14539930000001</v>
      </c>
      <c r="AF333" s="136">
        <v>236.78573381499999</v>
      </c>
      <c r="AG333" s="136">
        <v>238.329398035</v>
      </c>
      <c r="AH333" s="136">
        <v>252.128900445</v>
      </c>
      <c r="AI333" s="136">
        <v>242.55726050499999</v>
      </c>
    </row>
    <row r="334" spans="2:35">
      <c r="B334" s="135" t="s">
        <v>511</v>
      </c>
      <c r="C334" s="135" t="s">
        <v>348</v>
      </c>
      <c r="D334" s="136">
        <v>1.0083607750000001</v>
      </c>
      <c r="E334" s="136">
        <v>1.2056225350000001</v>
      </c>
      <c r="F334" s="136">
        <v>1.447488565</v>
      </c>
      <c r="G334" s="136">
        <v>1.42459336</v>
      </c>
      <c r="H334" s="136">
        <v>1.74430526</v>
      </c>
      <c r="I334" s="136">
        <v>1.70096822</v>
      </c>
      <c r="J334" s="136">
        <v>1.29989708</v>
      </c>
      <c r="K334" s="136">
        <v>1.1801605399999999</v>
      </c>
      <c r="L334" s="136">
        <v>1.639062365</v>
      </c>
      <c r="M334" s="136">
        <v>1.9707538550000001</v>
      </c>
      <c r="N334" s="136">
        <v>2.19771231</v>
      </c>
      <c r="O334" s="136">
        <v>2.16833812</v>
      </c>
      <c r="P334" s="136">
        <v>1.7177840600000001</v>
      </c>
      <c r="Q334" s="136">
        <v>1.4805012049999999</v>
      </c>
      <c r="R334" s="136">
        <v>1.1052622649999999</v>
      </c>
      <c r="S334" s="136">
        <v>0.51682950000000005</v>
      </c>
      <c r="T334" s="136">
        <v>2.9413929400000001</v>
      </c>
      <c r="U334" s="136">
        <v>7.0533621650000002</v>
      </c>
      <c r="V334" s="136">
        <v>11.541626620000001</v>
      </c>
      <c r="W334" s="136">
        <v>12.28481541</v>
      </c>
      <c r="X334" s="136">
        <v>17.022692374999998</v>
      </c>
      <c r="Y334" s="136">
        <v>20.743418779999999</v>
      </c>
      <c r="Z334" s="136">
        <v>18.453335684999999</v>
      </c>
      <c r="AA334" s="136">
        <v>16.267334784999999</v>
      </c>
      <c r="AB334" s="136">
        <v>15.645167255</v>
      </c>
      <c r="AC334" s="136">
        <v>17.38540609</v>
      </c>
      <c r="AD334" s="136">
        <v>20.003380575000001</v>
      </c>
      <c r="AE334" s="136">
        <v>19.71787673</v>
      </c>
      <c r="AF334" s="136">
        <v>21.453499000000001</v>
      </c>
      <c r="AG334" s="136">
        <v>23.162383564999999</v>
      </c>
      <c r="AH334" s="136">
        <v>22.345727764999999</v>
      </c>
      <c r="AI334" s="136">
        <v>23.370754125000001</v>
      </c>
    </row>
    <row r="335" spans="2:35">
      <c r="B335" s="135" t="s">
        <v>512</v>
      </c>
      <c r="C335" s="135" t="s">
        <v>348</v>
      </c>
      <c r="D335" s="136">
        <v>11.740468310000001</v>
      </c>
      <c r="E335" s="136">
        <v>13.29988254</v>
      </c>
      <c r="F335" s="136">
        <v>14.446334285000001</v>
      </c>
      <c r="G335" s="136">
        <v>12.11347383</v>
      </c>
      <c r="H335" s="136">
        <v>12.278350469999999</v>
      </c>
      <c r="I335" s="136">
        <v>11.971446815</v>
      </c>
      <c r="J335" s="136">
        <v>12.761153970000001</v>
      </c>
      <c r="K335" s="136">
        <v>15.95058532</v>
      </c>
      <c r="L335" s="136">
        <v>16.980814424999998</v>
      </c>
      <c r="M335" s="136">
        <v>14.060084065</v>
      </c>
      <c r="N335" s="136">
        <v>14.376591850000001</v>
      </c>
      <c r="O335" s="136">
        <v>15.351917195</v>
      </c>
      <c r="P335" s="136">
        <v>13.403586315</v>
      </c>
      <c r="Q335" s="136">
        <v>13.44765608</v>
      </c>
      <c r="R335" s="136">
        <v>14.52385235</v>
      </c>
      <c r="S335" s="136">
        <v>12.293940685000001</v>
      </c>
      <c r="T335" s="136">
        <v>11.972929225</v>
      </c>
      <c r="U335" s="136">
        <v>14.684358345</v>
      </c>
      <c r="V335" s="136">
        <v>10.89169981</v>
      </c>
      <c r="W335" s="136">
        <v>9.795192085</v>
      </c>
      <c r="X335" s="136">
        <v>11.966418705000001</v>
      </c>
      <c r="Y335" s="136">
        <v>12.66713303</v>
      </c>
      <c r="Z335" s="136">
        <v>12.784335905000001</v>
      </c>
      <c r="AA335" s="136">
        <v>12.332955575</v>
      </c>
      <c r="AB335" s="136">
        <v>11.901344245000001</v>
      </c>
      <c r="AC335" s="136">
        <v>10.97392295</v>
      </c>
      <c r="AD335" s="136">
        <v>11.290090210000001</v>
      </c>
      <c r="AE335" s="136">
        <v>11.224621695</v>
      </c>
      <c r="AF335" s="136">
        <v>11.903195535</v>
      </c>
      <c r="AG335" s="136">
        <v>11.482973905</v>
      </c>
      <c r="AH335" s="136">
        <v>10.917579444999999</v>
      </c>
      <c r="AI335" s="136">
        <v>11.915169560000001</v>
      </c>
    </row>
    <row r="336" spans="2:35">
      <c r="B336" s="135" t="s">
        <v>513</v>
      </c>
      <c r="C336" s="135" t="s">
        <v>348</v>
      </c>
      <c r="D336" s="136">
        <v>22.112168425</v>
      </c>
      <c r="E336" s="136">
        <v>16.566264060000002</v>
      </c>
      <c r="F336" s="136">
        <v>16.662133109999999</v>
      </c>
      <c r="G336" s="136">
        <v>17.770392260000001</v>
      </c>
      <c r="H336" s="136">
        <v>18.792682760000002</v>
      </c>
      <c r="I336" s="136">
        <v>22.572716960000001</v>
      </c>
      <c r="J336" s="136">
        <v>27.412115159999999</v>
      </c>
      <c r="K336" s="136">
        <v>26.061505029999999</v>
      </c>
      <c r="L336" s="136">
        <v>24.551621950000001</v>
      </c>
      <c r="M336" s="136">
        <v>22.250404615000001</v>
      </c>
      <c r="N336" s="136">
        <v>37.527192454999998</v>
      </c>
      <c r="O336" s="136">
        <v>40.479680680000001</v>
      </c>
      <c r="P336" s="136">
        <v>41.751766805000003</v>
      </c>
      <c r="Q336" s="136">
        <v>41.034991359999999</v>
      </c>
      <c r="R336" s="136">
        <v>38.161217145000002</v>
      </c>
      <c r="S336" s="136">
        <v>43.124167620000001</v>
      </c>
      <c r="T336" s="136">
        <v>50.896916009999998</v>
      </c>
      <c r="U336" s="136">
        <v>47.136524139999999</v>
      </c>
      <c r="V336" s="136">
        <v>47.540668484999998</v>
      </c>
      <c r="W336" s="136">
        <v>47.084028699999998</v>
      </c>
      <c r="X336" s="136">
        <v>57.319726045000003</v>
      </c>
      <c r="Y336" s="136">
        <v>49.296068765000001</v>
      </c>
      <c r="Z336" s="136">
        <v>50.128333595000001</v>
      </c>
      <c r="AA336" s="136">
        <v>48.168142375000002</v>
      </c>
      <c r="AB336" s="136">
        <v>48.521896439999999</v>
      </c>
      <c r="AC336" s="136">
        <v>46.332580125</v>
      </c>
      <c r="AD336" s="136">
        <v>57.318169169999997</v>
      </c>
      <c r="AE336" s="136">
        <v>60.148755805</v>
      </c>
      <c r="AF336" s="136">
        <v>54.806292470000002</v>
      </c>
      <c r="AG336" s="136">
        <v>53.341173455000003</v>
      </c>
      <c r="AH336" s="136">
        <v>56.116666590000001</v>
      </c>
      <c r="AI336" s="136">
        <v>55.158826474999998</v>
      </c>
    </row>
    <row r="337" spans="2:35">
      <c r="B337" s="135" t="s">
        <v>514</v>
      </c>
      <c r="C337" s="135" t="s">
        <v>348</v>
      </c>
      <c r="D337" s="136">
        <v>9.9729434850000001</v>
      </c>
      <c r="E337" s="136">
        <v>9.9382152349999995</v>
      </c>
      <c r="F337" s="136">
        <v>9.9030974349999994</v>
      </c>
      <c r="G337" s="136">
        <v>9.8675619950000009</v>
      </c>
      <c r="H337" s="136">
        <v>9.8327640499999998</v>
      </c>
      <c r="I337" s="136">
        <v>9.7977093199999992</v>
      </c>
      <c r="J337" s="136">
        <v>9.7628663249999992</v>
      </c>
      <c r="K337" s="136">
        <v>9.7277368650000007</v>
      </c>
      <c r="L337" s="136">
        <v>9.6922202399999993</v>
      </c>
      <c r="M337" s="136">
        <v>9.6569209150000006</v>
      </c>
      <c r="N337" s="136">
        <v>9.9631798249999992</v>
      </c>
      <c r="O337" s="136">
        <v>10.269467089999999</v>
      </c>
      <c r="P337" s="136">
        <v>10.576314829999999</v>
      </c>
      <c r="Q337" s="136">
        <v>10.88251597</v>
      </c>
      <c r="R337" s="136">
        <v>11.188846959999999</v>
      </c>
      <c r="S337" s="136">
        <v>11.495523244999999</v>
      </c>
      <c r="T337" s="136">
        <v>10.161563064999999</v>
      </c>
      <c r="U337" s="136">
        <v>16.942423609999999</v>
      </c>
      <c r="V337" s="136">
        <v>19.103516630000001</v>
      </c>
      <c r="W337" s="136">
        <v>20.327108814999999</v>
      </c>
      <c r="X337" s="136">
        <v>22.924120474999999</v>
      </c>
      <c r="Y337" s="136">
        <v>24.764061585</v>
      </c>
      <c r="Z337" s="136">
        <v>23.76031764</v>
      </c>
      <c r="AA337" s="136">
        <v>26.095106765000001</v>
      </c>
      <c r="AB337" s="136">
        <v>25.705258905000001</v>
      </c>
      <c r="AC337" s="136">
        <v>24.53958459</v>
      </c>
      <c r="AD337" s="136">
        <v>26.048003545</v>
      </c>
      <c r="AE337" s="136">
        <v>25.673334355000001</v>
      </c>
      <c r="AF337" s="136">
        <v>27.049794439999999</v>
      </c>
      <c r="AG337" s="136">
        <v>26.056858784999999</v>
      </c>
      <c r="AH337" s="136">
        <v>26.263825109999999</v>
      </c>
      <c r="AI337" s="136">
        <v>28.45348778</v>
      </c>
    </row>
    <row r="338" spans="2:35">
      <c r="B338" s="135" t="s">
        <v>515</v>
      </c>
      <c r="C338" s="135" t="s">
        <v>348</v>
      </c>
      <c r="D338" s="136">
        <v>5.9823034499999999</v>
      </c>
      <c r="E338" s="136">
        <v>5.5360068800000004</v>
      </c>
      <c r="F338" s="136">
        <v>5.0893257949999997</v>
      </c>
      <c r="G338" s="136">
        <v>4.6422331650000004</v>
      </c>
      <c r="H338" s="136">
        <v>4.1955250499999996</v>
      </c>
      <c r="I338" s="136">
        <v>3.7493180499999998</v>
      </c>
      <c r="J338" s="136">
        <v>3.3011776099999999</v>
      </c>
      <c r="K338" s="136">
        <v>2.85501301</v>
      </c>
      <c r="L338" s="136">
        <v>2.4077600549999998</v>
      </c>
      <c r="M338" s="136">
        <v>1.9613503299999999</v>
      </c>
      <c r="N338" s="136">
        <v>1.7298866100000001</v>
      </c>
      <c r="O338" s="136">
        <v>1.4986762300000001</v>
      </c>
      <c r="P338" s="136">
        <v>1.26784798</v>
      </c>
      <c r="Q338" s="136">
        <v>1.0356981750000001</v>
      </c>
      <c r="R338" s="136">
        <v>0.80463804999999999</v>
      </c>
      <c r="S338" s="136">
        <v>0.57320082999999999</v>
      </c>
      <c r="T338" s="136">
        <v>0.25324036</v>
      </c>
      <c r="U338" s="136">
        <v>0.57256483000000002</v>
      </c>
      <c r="V338" s="136">
        <v>0.65062614500000004</v>
      </c>
      <c r="W338" s="136">
        <v>0.68694677999999998</v>
      </c>
      <c r="X338" s="136">
        <v>0.74418916499999999</v>
      </c>
      <c r="Y338" s="136">
        <v>0.83453667499999995</v>
      </c>
      <c r="Z338" s="136">
        <v>0.80085146500000004</v>
      </c>
      <c r="AA338" s="136">
        <v>0.853676035</v>
      </c>
      <c r="AB338" s="136">
        <v>0.93435502000000004</v>
      </c>
      <c r="AC338" s="136">
        <v>0.88671570499999997</v>
      </c>
      <c r="AD338" s="136">
        <v>0.88241714000000004</v>
      </c>
      <c r="AE338" s="136">
        <v>0.88441656499999999</v>
      </c>
      <c r="AF338" s="136">
        <v>0.88905035499999996</v>
      </c>
      <c r="AG338" s="136">
        <v>0.87728117500000002</v>
      </c>
      <c r="AH338" s="136">
        <v>0.86556791</v>
      </c>
      <c r="AI338" s="136">
        <v>0.85177969499999995</v>
      </c>
    </row>
    <row r="339" spans="2:35">
      <c r="B339" s="135" t="s">
        <v>516</v>
      </c>
      <c r="C339" s="135" t="s">
        <v>348</v>
      </c>
      <c r="D339" s="136">
        <v>91.912678705000005</v>
      </c>
      <c r="E339" s="136">
        <v>89.752458860000004</v>
      </c>
      <c r="F339" s="136">
        <v>86.150163605000003</v>
      </c>
      <c r="G339" s="136">
        <v>79.101254499999996</v>
      </c>
      <c r="H339" s="136">
        <v>88.497974830000004</v>
      </c>
      <c r="I339" s="136">
        <v>90.577215444999993</v>
      </c>
      <c r="J339" s="136">
        <v>85.133257639999997</v>
      </c>
      <c r="K339" s="136">
        <v>88.962864065000005</v>
      </c>
      <c r="L339" s="136">
        <v>87.241998850000002</v>
      </c>
      <c r="M339" s="136">
        <v>89.340158610000003</v>
      </c>
      <c r="N339" s="136">
        <v>90.289810489999994</v>
      </c>
      <c r="O339" s="136">
        <v>93.509887765000002</v>
      </c>
      <c r="P339" s="136">
        <v>92.801270079999995</v>
      </c>
      <c r="Q339" s="136">
        <v>95.386625185</v>
      </c>
      <c r="R339" s="136">
        <v>100.295142805</v>
      </c>
      <c r="S339" s="136">
        <v>92.566433970000006</v>
      </c>
      <c r="T339" s="136">
        <v>91.845666300000005</v>
      </c>
      <c r="U339" s="136">
        <v>92.296778979999999</v>
      </c>
      <c r="V339" s="136">
        <v>91.240669710000006</v>
      </c>
      <c r="W339" s="136">
        <v>91.578979840000002</v>
      </c>
      <c r="X339" s="136">
        <v>88.572731860000005</v>
      </c>
      <c r="Y339" s="136">
        <v>86.763286949999994</v>
      </c>
      <c r="Z339" s="136">
        <v>79.054261784999994</v>
      </c>
      <c r="AA339" s="136">
        <v>79.850278590000002</v>
      </c>
      <c r="AB339" s="136">
        <v>83.433738175000002</v>
      </c>
      <c r="AC339" s="136">
        <v>82.610775904999997</v>
      </c>
      <c r="AD339" s="136">
        <v>82.407578409999999</v>
      </c>
      <c r="AE339" s="136">
        <v>84.926098394999997</v>
      </c>
      <c r="AF339" s="136">
        <v>85.25521329</v>
      </c>
      <c r="AG339" s="136">
        <v>85.627411885000001</v>
      </c>
      <c r="AH339" s="136">
        <v>90.685201090000007</v>
      </c>
      <c r="AI339" s="136">
        <v>88.545661050000007</v>
      </c>
    </row>
    <row r="340" spans="2:35">
      <c r="B340" s="135" t="s">
        <v>517</v>
      </c>
      <c r="C340" s="135" t="s">
        <v>348</v>
      </c>
      <c r="D340" s="136">
        <v>178.837869525</v>
      </c>
      <c r="E340" s="136">
        <v>206.05255147</v>
      </c>
      <c r="F340" s="136">
        <v>247.64562620500001</v>
      </c>
      <c r="G340" s="136">
        <v>257.65413560500002</v>
      </c>
      <c r="H340" s="136">
        <v>276.84905523999998</v>
      </c>
      <c r="I340" s="136">
        <v>308.07942873000002</v>
      </c>
      <c r="J340" s="136">
        <v>331.160783245</v>
      </c>
      <c r="K340" s="136">
        <v>308.43849233499998</v>
      </c>
      <c r="L340" s="136">
        <v>331.55229503999999</v>
      </c>
      <c r="M340" s="136">
        <v>267.65512324500003</v>
      </c>
      <c r="N340" s="136">
        <v>273.90876496499999</v>
      </c>
      <c r="O340" s="136">
        <v>296.15831972500001</v>
      </c>
      <c r="P340" s="136">
        <v>304.68780608999998</v>
      </c>
      <c r="Q340" s="136">
        <v>285.55264051</v>
      </c>
      <c r="R340" s="136">
        <v>197.06237188</v>
      </c>
      <c r="S340" s="136">
        <v>193.05199199500001</v>
      </c>
      <c r="T340" s="136">
        <v>194.85152537499999</v>
      </c>
      <c r="U340" s="136">
        <v>195.57872698</v>
      </c>
      <c r="V340" s="136">
        <v>162.65141088499999</v>
      </c>
      <c r="W340" s="136">
        <v>162.31850463500001</v>
      </c>
      <c r="X340" s="136">
        <v>166.43985857000001</v>
      </c>
      <c r="Y340" s="136">
        <v>166.54928104499999</v>
      </c>
      <c r="Z340" s="136">
        <v>168.89919849</v>
      </c>
      <c r="AA340" s="136">
        <v>165.924672335</v>
      </c>
      <c r="AB340" s="136">
        <v>165.47079226</v>
      </c>
      <c r="AC340" s="136">
        <v>164.05865549000001</v>
      </c>
      <c r="AD340" s="136">
        <v>153.39010290499999</v>
      </c>
      <c r="AE340" s="136">
        <v>146.203065995</v>
      </c>
      <c r="AF340" s="136">
        <v>139.63021428499999</v>
      </c>
      <c r="AG340" s="136">
        <v>129.67113745500001</v>
      </c>
      <c r="AH340" s="136">
        <v>128.77664903499999</v>
      </c>
      <c r="AI340" s="136">
        <v>128.77664903499999</v>
      </c>
    </row>
    <row r="341" spans="2:35">
      <c r="B341" s="135" t="s">
        <v>518</v>
      </c>
      <c r="C341" s="135" t="s">
        <v>348</v>
      </c>
      <c r="D341" s="136">
        <v>708.54726018999997</v>
      </c>
      <c r="E341" s="136">
        <v>712.50221744500004</v>
      </c>
      <c r="F341" s="136">
        <v>737.30399144499995</v>
      </c>
      <c r="G341" s="136">
        <v>729.935073375</v>
      </c>
      <c r="H341" s="136">
        <v>746.72953900499999</v>
      </c>
      <c r="I341" s="136">
        <v>766.01586058500004</v>
      </c>
      <c r="J341" s="136">
        <v>793.35072188499998</v>
      </c>
      <c r="K341" s="136">
        <v>806.38606367</v>
      </c>
      <c r="L341" s="136">
        <v>847.50599574499995</v>
      </c>
      <c r="M341" s="136">
        <v>808.18377570500002</v>
      </c>
      <c r="N341" s="136">
        <v>859.13252704000001</v>
      </c>
      <c r="O341" s="136">
        <v>887.73968540500005</v>
      </c>
      <c r="P341" s="136">
        <v>876.03572482000004</v>
      </c>
      <c r="Q341" s="136">
        <v>866.58909650999999</v>
      </c>
      <c r="R341" s="136">
        <v>840.84555411500003</v>
      </c>
      <c r="S341" s="136">
        <v>819.49166358000002</v>
      </c>
      <c r="T341" s="136">
        <v>798.09182442999997</v>
      </c>
      <c r="U341" s="136">
        <v>806.56966203000002</v>
      </c>
      <c r="V341" s="136">
        <v>743.87516199499998</v>
      </c>
      <c r="W341" s="136">
        <v>726.18154579999998</v>
      </c>
      <c r="X341" s="136">
        <v>715.63850940500004</v>
      </c>
      <c r="Y341" s="136">
        <v>709.06510384499995</v>
      </c>
      <c r="Z341" s="136">
        <v>708.30592787</v>
      </c>
      <c r="AA341" s="136">
        <v>701.35428621999995</v>
      </c>
      <c r="AB341" s="136">
        <v>711.46063176500002</v>
      </c>
      <c r="AC341" s="136">
        <v>726.58701991500004</v>
      </c>
      <c r="AD341" s="136">
        <v>738.71030484000005</v>
      </c>
      <c r="AE341" s="136">
        <v>749.75220400000001</v>
      </c>
      <c r="AF341" s="136">
        <v>767.69624148499997</v>
      </c>
      <c r="AG341" s="136">
        <v>766.71222652500001</v>
      </c>
      <c r="AH341" s="136">
        <v>777.17561107500001</v>
      </c>
      <c r="AI341" s="136">
        <v>779.24491869500002</v>
      </c>
    </row>
    <row r="342" spans="2:35">
      <c r="B342" s="135" t="s">
        <v>519</v>
      </c>
      <c r="C342" s="135" t="s">
        <v>348</v>
      </c>
      <c r="D342" s="136">
        <v>20.349924255000001</v>
      </c>
      <c r="E342" s="136">
        <v>20.372496689999998</v>
      </c>
      <c r="F342" s="136">
        <v>21.172188250000001</v>
      </c>
      <c r="G342" s="136">
        <v>21.038788045</v>
      </c>
      <c r="H342" s="136">
        <v>21.5042571</v>
      </c>
      <c r="I342" s="136">
        <v>22.261095775000001</v>
      </c>
      <c r="J342" s="136">
        <v>23.0662837</v>
      </c>
      <c r="K342" s="136">
        <v>23.23644762</v>
      </c>
      <c r="L342" s="136">
        <v>24.428491555000001</v>
      </c>
      <c r="M342" s="136">
        <v>23.226829179999999</v>
      </c>
      <c r="N342" s="136">
        <v>24.603787465</v>
      </c>
      <c r="O342" s="136">
        <v>25.400969740000001</v>
      </c>
      <c r="P342" s="136">
        <v>25.171166244999998</v>
      </c>
      <c r="Q342" s="136">
        <v>24.833484165000002</v>
      </c>
      <c r="R342" s="136">
        <v>24.038429045000001</v>
      </c>
      <c r="S342" s="136">
        <v>23.501694335</v>
      </c>
      <c r="T342" s="136">
        <v>22.67288855</v>
      </c>
      <c r="U342" s="136">
        <v>22.993094674999998</v>
      </c>
      <c r="V342" s="136">
        <v>21.400889345</v>
      </c>
      <c r="W342" s="136">
        <v>21.175199445000001</v>
      </c>
      <c r="X342" s="136">
        <v>21.164477810000001</v>
      </c>
      <c r="Y342" s="136">
        <v>20.987885254999998</v>
      </c>
      <c r="Z342" s="136">
        <v>20.946641185000001</v>
      </c>
      <c r="AA342" s="136">
        <v>20.79337181</v>
      </c>
      <c r="AB342" s="136">
        <v>21.097909545</v>
      </c>
      <c r="AC342" s="136">
        <v>21.542007675000001</v>
      </c>
      <c r="AD342" s="136">
        <v>21.791874055000001</v>
      </c>
      <c r="AE342" s="136">
        <v>22.079830210000001</v>
      </c>
      <c r="AF342" s="136">
        <v>22.490705025</v>
      </c>
      <c r="AG342" s="136">
        <v>22.381864754999999</v>
      </c>
      <c r="AH342" s="136">
        <v>22.736567255000001</v>
      </c>
      <c r="AI342" s="136">
        <v>22.615774954999999</v>
      </c>
    </row>
    <row r="343" spans="2:35">
      <c r="B343" s="135" t="s">
        <v>520</v>
      </c>
      <c r="C343" s="135" t="s">
        <v>8</v>
      </c>
      <c r="D343" s="136">
        <v>416.01185900399997</v>
      </c>
      <c r="E343" s="136">
        <v>431.98222281199997</v>
      </c>
      <c r="F343" s="136">
        <v>403.77806672000003</v>
      </c>
      <c r="G343" s="136">
        <v>260.85409349999998</v>
      </c>
      <c r="H343" s="136">
        <v>332.00014122800002</v>
      </c>
      <c r="I343" s="136">
        <v>299.677218708</v>
      </c>
      <c r="J343" s="136">
        <v>491.286233536</v>
      </c>
      <c r="K343" s="136">
        <v>526.37078614400002</v>
      </c>
      <c r="L343" s="136">
        <v>524.06116428400003</v>
      </c>
      <c r="M343" s="136">
        <v>503.40152097200001</v>
      </c>
      <c r="N343" s="136">
        <v>535.65018345999999</v>
      </c>
      <c r="O343" s="136">
        <v>536.27138899600004</v>
      </c>
      <c r="P343" s="136">
        <v>515.07413829200004</v>
      </c>
      <c r="Q343" s="136">
        <v>539.24801755999999</v>
      </c>
      <c r="R343" s="136">
        <v>561.73881666</v>
      </c>
      <c r="S343" s="136">
        <v>543.51219148799998</v>
      </c>
      <c r="T343" s="136">
        <v>493.56873045200001</v>
      </c>
      <c r="U343" s="136">
        <v>475.22004308800001</v>
      </c>
      <c r="V343" s="136">
        <v>447.238222452</v>
      </c>
      <c r="W343" s="136">
        <v>543.16979466400005</v>
      </c>
      <c r="X343" s="136">
        <v>557.11371211999995</v>
      </c>
      <c r="Y343" s="136">
        <v>556.44945356000005</v>
      </c>
      <c r="Z343" s="136">
        <v>506.00662683199999</v>
      </c>
      <c r="AA343" s="136">
        <v>505.33601157200002</v>
      </c>
      <c r="AB343" s="136">
        <v>495.34097838399998</v>
      </c>
      <c r="AC343" s="136">
        <v>492.78989564</v>
      </c>
      <c r="AD343" s="136">
        <v>526.02038526800004</v>
      </c>
      <c r="AE343" s="136">
        <v>485.18445620400001</v>
      </c>
      <c r="AF343" s="136">
        <v>475.16690485599997</v>
      </c>
      <c r="AG343" s="136">
        <v>468.80588426000003</v>
      </c>
      <c r="AH343" s="136">
        <v>462.90620994800003</v>
      </c>
      <c r="AI343" s="136">
        <v>462.90620994800003</v>
      </c>
    </row>
    <row r="344" spans="2:35">
      <c r="B344" s="135" t="s">
        <v>521</v>
      </c>
      <c r="C344" s="135" t="s">
        <v>348</v>
      </c>
      <c r="D344" s="136">
        <v>2982.5806935249998</v>
      </c>
      <c r="E344" s="136">
        <v>2962.8702818450001</v>
      </c>
      <c r="F344" s="136">
        <v>2734.7205916900002</v>
      </c>
      <c r="G344" s="136">
        <v>2292.6912517649998</v>
      </c>
      <c r="H344" s="136">
        <v>2755.926286805</v>
      </c>
      <c r="I344" s="136">
        <v>2571.06431432</v>
      </c>
      <c r="J344" s="136">
        <v>3177.9917512950001</v>
      </c>
      <c r="K344" s="136">
        <v>2861.5912162999998</v>
      </c>
      <c r="L344" s="136">
        <v>3089.2915872950002</v>
      </c>
      <c r="M344" s="136">
        <v>3280.61295969</v>
      </c>
      <c r="N344" s="136">
        <v>3466.163702155</v>
      </c>
      <c r="O344" s="136">
        <v>3058.6123478200002</v>
      </c>
      <c r="P344" s="136">
        <v>2816.6331455949999</v>
      </c>
      <c r="Q344" s="136">
        <v>3251.9722555049998</v>
      </c>
      <c r="R344" s="136">
        <v>2923.5033700849999</v>
      </c>
      <c r="S344" s="136">
        <v>2541.8290010149999</v>
      </c>
      <c r="T344" s="136">
        <v>2675.3725108600001</v>
      </c>
      <c r="U344" s="136">
        <v>2747.6883468149999</v>
      </c>
      <c r="V344" s="136">
        <v>2012.7242751599999</v>
      </c>
      <c r="W344" s="136">
        <v>2091.7294414550001</v>
      </c>
      <c r="X344" s="136">
        <v>2612.766622055</v>
      </c>
      <c r="Y344" s="136">
        <v>2367.8217770050001</v>
      </c>
      <c r="Z344" s="136">
        <v>2363.996135245</v>
      </c>
      <c r="AA344" s="136">
        <v>2674.0055025299998</v>
      </c>
      <c r="AB344" s="136">
        <v>3071.0557909049999</v>
      </c>
      <c r="AC344" s="136">
        <v>2982.6627269249998</v>
      </c>
      <c r="AD344" s="136">
        <v>2760.7943527050002</v>
      </c>
      <c r="AE344" s="136">
        <v>2986.54771729</v>
      </c>
      <c r="AF344" s="136">
        <v>2892.1830190249998</v>
      </c>
      <c r="AG344" s="136">
        <v>2834.52023246</v>
      </c>
      <c r="AH344" s="136">
        <v>2945.8006754600001</v>
      </c>
      <c r="AI344" s="136">
        <v>2842.6118463399998</v>
      </c>
    </row>
    <row r="345" spans="2:35">
      <c r="B345" s="135" t="s">
        <v>522</v>
      </c>
      <c r="C345" s="135" t="s">
        <v>348</v>
      </c>
      <c r="D345" s="136">
        <v>754.72949839499995</v>
      </c>
      <c r="E345" s="136">
        <v>749.54278324500001</v>
      </c>
      <c r="F345" s="136">
        <v>773.25031897999997</v>
      </c>
      <c r="G345" s="136">
        <v>769.28353239</v>
      </c>
      <c r="H345" s="136">
        <v>778.70800643500002</v>
      </c>
      <c r="I345" s="136">
        <v>798.64912314000003</v>
      </c>
      <c r="J345" s="136">
        <v>828.15163727000004</v>
      </c>
      <c r="K345" s="136">
        <v>831.66741744499996</v>
      </c>
      <c r="L345" s="136">
        <v>873.211271345</v>
      </c>
      <c r="M345" s="136">
        <v>835.73032350999995</v>
      </c>
      <c r="N345" s="136">
        <v>875.68722173000003</v>
      </c>
      <c r="O345" s="136">
        <v>900.68329744000005</v>
      </c>
      <c r="P345" s="136">
        <v>891.47077913999999</v>
      </c>
      <c r="Q345" s="136">
        <v>879.41645437</v>
      </c>
      <c r="R345" s="136">
        <v>862.48635193500002</v>
      </c>
      <c r="S345" s="136">
        <v>840.52518501500003</v>
      </c>
      <c r="T345" s="136">
        <v>803.14626270999997</v>
      </c>
      <c r="U345" s="136">
        <v>817.04448053500005</v>
      </c>
      <c r="V345" s="136">
        <v>772.76554096500001</v>
      </c>
      <c r="W345" s="136">
        <v>773.823553995</v>
      </c>
      <c r="X345" s="136">
        <v>784.46119088499995</v>
      </c>
      <c r="Y345" s="136">
        <v>776.47778047999998</v>
      </c>
      <c r="Z345" s="136">
        <v>775.46276899999998</v>
      </c>
      <c r="AA345" s="136">
        <v>772.38997130500002</v>
      </c>
      <c r="AB345" s="136">
        <v>783.71126367500005</v>
      </c>
      <c r="AC345" s="136">
        <v>800.57875641500004</v>
      </c>
      <c r="AD345" s="136">
        <v>810.91194089999999</v>
      </c>
      <c r="AE345" s="136">
        <v>823.32554392500003</v>
      </c>
      <c r="AF345" s="136">
        <v>838.96259794000002</v>
      </c>
      <c r="AG345" s="136">
        <v>836.99919438999996</v>
      </c>
      <c r="AH345" s="136">
        <v>854.09079021000002</v>
      </c>
      <c r="AI345" s="136">
        <v>847.72863257999995</v>
      </c>
    </row>
    <row r="346" spans="2:35">
      <c r="B346" s="135" t="s">
        <v>523</v>
      </c>
      <c r="C346" s="135" t="s">
        <v>348</v>
      </c>
      <c r="D346" s="136">
        <v>17.564020859999999</v>
      </c>
      <c r="E346" s="136">
        <v>20.422800845000001</v>
      </c>
      <c r="F346" s="136">
        <v>23.292834055</v>
      </c>
      <c r="G346" s="136">
        <v>26.174202640000001</v>
      </c>
      <c r="H346" s="136">
        <v>23.85944937</v>
      </c>
      <c r="I346" s="136">
        <v>24.83770058</v>
      </c>
      <c r="J346" s="136">
        <v>29.702634445000001</v>
      </c>
      <c r="K346" s="136">
        <v>32.976900245000003</v>
      </c>
      <c r="L346" s="136">
        <v>38.825424804999997</v>
      </c>
      <c r="M346" s="136">
        <v>43.995341869999997</v>
      </c>
      <c r="N346" s="136">
        <v>47.047276115000003</v>
      </c>
      <c r="O346" s="136">
        <v>50.890624379999998</v>
      </c>
      <c r="P346" s="136">
        <v>55.453125405000002</v>
      </c>
      <c r="Q346" s="136">
        <v>56.584465524999999</v>
      </c>
      <c r="R346" s="136">
        <v>56.166123804999998</v>
      </c>
      <c r="S346" s="136">
        <v>53.414205600000003</v>
      </c>
      <c r="T346" s="136">
        <v>58.257757144999999</v>
      </c>
      <c r="U346" s="136">
        <v>73.086198109999998</v>
      </c>
      <c r="V346" s="136">
        <v>78.581045454999995</v>
      </c>
      <c r="W346" s="136">
        <v>84.049415855000007</v>
      </c>
      <c r="X346" s="136">
        <v>76.037044129999998</v>
      </c>
      <c r="Y346" s="136">
        <v>73.180438205000002</v>
      </c>
      <c r="Z346" s="136">
        <v>73.939271535000003</v>
      </c>
      <c r="AA346" s="136">
        <v>26.243984560000001</v>
      </c>
      <c r="AB346" s="136">
        <v>37.964717524999998</v>
      </c>
      <c r="AC346" s="136">
        <v>42.026918160000001</v>
      </c>
      <c r="AD346" s="136">
        <v>45.219697519999997</v>
      </c>
      <c r="AE346" s="136">
        <v>50.520525380000002</v>
      </c>
      <c r="AF346" s="136">
        <v>48.595917829999998</v>
      </c>
      <c r="AG346" s="136">
        <v>52.09222819</v>
      </c>
      <c r="AH346" s="136">
        <v>49.598288545000003</v>
      </c>
      <c r="AI346" s="136">
        <v>49.598288545000003</v>
      </c>
    </row>
    <row r="347" spans="2:35">
      <c r="B347" s="135" t="s">
        <v>524</v>
      </c>
      <c r="C347" s="135" t="s">
        <v>348</v>
      </c>
      <c r="D347" s="136">
        <v>18.182846739999999</v>
      </c>
      <c r="E347" s="136">
        <v>12.48556563</v>
      </c>
      <c r="F347" s="136">
        <v>10.707145595</v>
      </c>
      <c r="G347" s="136">
        <v>10.491873905</v>
      </c>
      <c r="H347" s="136">
        <v>9.8991046800000007</v>
      </c>
      <c r="I347" s="136">
        <v>8.6322435599999991</v>
      </c>
      <c r="J347" s="136">
        <v>9.915600135</v>
      </c>
      <c r="K347" s="136">
        <v>11.830138215</v>
      </c>
      <c r="L347" s="136">
        <v>11.469129245</v>
      </c>
      <c r="M347" s="136">
        <v>12.150446365000001</v>
      </c>
      <c r="N347" s="136">
        <v>14.205520305</v>
      </c>
      <c r="O347" s="136">
        <v>13.582533395</v>
      </c>
      <c r="P347" s="136">
        <v>16.445502765000001</v>
      </c>
      <c r="Q347" s="136">
        <v>13.17764493</v>
      </c>
      <c r="R347" s="136">
        <v>17.635645855</v>
      </c>
      <c r="S347" s="136">
        <v>18.895581464999999</v>
      </c>
      <c r="T347" s="136">
        <v>17.658729739999998</v>
      </c>
      <c r="U347" s="136">
        <v>18.129244395000001</v>
      </c>
      <c r="V347" s="136">
        <v>15.509272075</v>
      </c>
      <c r="W347" s="136">
        <v>13.944859149999999</v>
      </c>
      <c r="X347" s="136">
        <v>21.968220689999999</v>
      </c>
      <c r="Y347" s="136">
        <v>24.036269295</v>
      </c>
      <c r="Z347" s="136">
        <v>24.791740040000001</v>
      </c>
      <c r="AA347" s="136">
        <v>29.449934420000002</v>
      </c>
      <c r="AB347" s="136">
        <v>24.78920664</v>
      </c>
      <c r="AC347" s="136">
        <v>22.74533637</v>
      </c>
      <c r="AD347" s="136">
        <v>24.143633779999998</v>
      </c>
      <c r="AE347" s="136">
        <v>39.09699071</v>
      </c>
      <c r="AF347" s="136">
        <v>40.706442504999998</v>
      </c>
      <c r="AG347" s="136">
        <v>41.904012219999998</v>
      </c>
      <c r="AH347" s="136">
        <v>42.456050415</v>
      </c>
      <c r="AI347" s="136">
        <v>42.456050415</v>
      </c>
    </row>
    <row r="348" spans="2:35">
      <c r="B348" s="135" t="s">
        <v>525</v>
      </c>
      <c r="C348" s="135" t="s">
        <v>348</v>
      </c>
      <c r="D348" s="136">
        <v>291.59110673499998</v>
      </c>
      <c r="E348" s="136">
        <v>291.69947292000001</v>
      </c>
      <c r="F348" s="136">
        <v>307.25312825499998</v>
      </c>
      <c r="G348" s="136">
        <v>310.17657380499998</v>
      </c>
      <c r="H348" s="136">
        <v>328.79468357500002</v>
      </c>
      <c r="I348" s="136">
        <v>328.67576350000002</v>
      </c>
      <c r="J348" s="136">
        <v>365.53343637</v>
      </c>
      <c r="K348" s="136">
        <v>354.13114595500002</v>
      </c>
      <c r="L348" s="136">
        <v>356.08622559000003</v>
      </c>
      <c r="M348" s="136">
        <v>396.81828696999997</v>
      </c>
      <c r="N348" s="136">
        <v>405.84663821999999</v>
      </c>
      <c r="O348" s="136">
        <v>408.77289568499998</v>
      </c>
      <c r="P348" s="136">
        <v>417.23737967</v>
      </c>
      <c r="Q348" s="136">
        <v>421.815908955</v>
      </c>
      <c r="R348" s="136">
        <v>418.26490153499998</v>
      </c>
      <c r="S348" s="136">
        <v>412.52891399499998</v>
      </c>
      <c r="T348" s="136">
        <v>395.71331647</v>
      </c>
      <c r="U348" s="136">
        <v>425.98451848500002</v>
      </c>
      <c r="V348" s="136">
        <v>416.61133307</v>
      </c>
      <c r="W348" s="136">
        <v>403.54377232000002</v>
      </c>
      <c r="X348" s="136">
        <v>406.63387027499999</v>
      </c>
      <c r="Y348" s="136">
        <v>401.26415195499999</v>
      </c>
      <c r="Z348" s="136">
        <v>380.99133051000001</v>
      </c>
      <c r="AA348" s="136">
        <v>362.60454321499998</v>
      </c>
      <c r="AB348" s="136">
        <v>378.33500999500001</v>
      </c>
      <c r="AC348" s="136">
        <v>396.68394813499998</v>
      </c>
      <c r="AD348" s="136">
        <v>405.28353786500003</v>
      </c>
      <c r="AE348" s="136">
        <v>403.99397286999999</v>
      </c>
      <c r="AF348" s="136">
        <v>405.040918175</v>
      </c>
      <c r="AG348" s="136">
        <v>405.82143831000002</v>
      </c>
      <c r="AH348" s="136">
        <v>409.09739057000002</v>
      </c>
      <c r="AI348" s="136">
        <v>407.72637888499997</v>
      </c>
    </row>
    <row r="349" spans="2:35">
      <c r="B349" s="135" t="s">
        <v>526</v>
      </c>
      <c r="C349" s="135" t="s">
        <v>348</v>
      </c>
      <c r="D349" s="136">
        <v>245.07636958500001</v>
      </c>
      <c r="E349" s="136">
        <v>229.48048491</v>
      </c>
      <c r="F349" s="136">
        <v>239.58914443500001</v>
      </c>
      <c r="G349" s="136">
        <v>231.67818609</v>
      </c>
      <c r="H349" s="136">
        <v>212.49841226500001</v>
      </c>
      <c r="I349" s="136">
        <v>180.88780803</v>
      </c>
      <c r="J349" s="136">
        <v>261.98551952999998</v>
      </c>
      <c r="K349" s="136">
        <v>281.75712659999999</v>
      </c>
      <c r="L349" s="136">
        <v>273.91753699499998</v>
      </c>
      <c r="M349" s="136">
        <v>257.58031296500002</v>
      </c>
      <c r="N349" s="136">
        <v>346.55669626999997</v>
      </c>
      <c r="O349" s="136">
        <v>367.110700205</v>
      </c>
      <c r="P349" s="136">
        <v>360.510017135</v>
      </c>
      <c r="Q349" s="136">
        <v>384.66733949000002</v>
      </c>
      <c r="R349" s="136">
        <v>386.40741826499999</v>
      </c>
      <c r="S349" s="136">
        <v>320.14969961000003</v>
      </c>
      <c r="T349" s="136">
        <v>348.386660925</v>
      </c>
      <c r="U349" s="136">
        <v>363.37263617500003</v>
      </c>
      <c r="V349" s="136">
        <v>356.50964020499998</v>
      </c>
      <c r="W349" s="136">
        <v>348.83393402000002</v>
      </c>
      <c r="X349" s="136">
        <v>352.11363125999998</v>
      </c>
      <c r="Y349" s="136">
        <v>379.54106792499999</v>
      </c>
      <c r="Z349" s="136">
        <v>316.06091391000001</v>
      </c>
      <c r="AA349" s="136">
        <v>408.64827413500001</v>
      </c>
      <c r="AB349" s="136">
        <v>361.41633833499998</v>
      </c>
      <c r="AC349" s="136">
        <v>365.18517071999997</v>
      </c>
      <c r="AD349" s="136">
        <v>382.92118240999997</v>
      </c>
      <c r="AE349" s="136">
        <v>344.45532471000001</v>
      </c>
      <c r="AF349" s="136">
        <v>415.32790096999997</v>
      </c>
      <c r="AG349" s="136">
        <v>361.69357630000002</v>
      </c>
      <c r="AH349" s="136">
        <v>404.43612378</v>
      </c>
      <c r="AI349" s="136">
        <v>404.43612378</v>
      </c>
    </row>
    <row r="350" spans="2:35">
      <c r="B350" s="135" t="s">
        <v>527</v>
      </c>
      <c r="C350" s="135" t="s">
        <v>348</v>
      </c>
      <c r="D350" s="136">
        <v>995.03966251500003</v>
      </c>
      <c r="E350" s="136">
        <v>972.65817644499998</v>
      </c>
      <c r="F350" s="136">
        <v>983.48959352500003</v>
      </c>
      <c r="G350" s="136">
        <v>915.80916990000003</v>
      </c>
      <c r="H350" s="136">
        <v>987.51155761999996</v>
      </c>
      <c r="I350" s="136">
        <v>968.26936278000005</v>
      </c>
      <c r="J350" s="136">
        <v>1094.12628819</v>
      </c>
      <c r="K350" s="136">
        <v>1059.3579911249999</v>
      </c>
      <c r="L350" s="136">
        <v>1125.263555255</v>
      </c>
      <c r="M350" s="136">
        <v>1130.55728456</v>
      </c>
      <c r="N350" s="136">
        <v>1208.8572686299999</v>
      </c>
      <c r="O350" s="136">
        <v>1199.6163622050001</v>
      </c>
      <c r="P350" s="136">
        <v>1176.2343773800001</v>
      </c>
      <c r="Q350" s="136">
        <v>1216.184278275</v>
      </c>
      <c r="R350" s="136">
        <v>1145.68726558</v>
      </c>
      <c r="S350" s="136">
        <v>1034.5741456999999</v>
      </c>
      <c r="T350" s="136">
        <v>1038.0975440950001</v>
      </c>
      <c r="U350" s="136">
        <v>1064.0098045699999</v>
      </c>
      <c r="V350" s="136">
        <v>934.91492710499995</v>
      </c>
      <c r="W350" s="136">
        <v>948.87027839999996</v>
      </c>
      <c r="X350" s="136">
        <v>972.72647754499997</v>
      </c>
      <c r="Y350" s="136">
        <v>931.77286821500002</v>
      </c>
      <c r="Z350" s="136">
        <v>920.39150246500003</v>
      </c>
      <c r="AA350" s="136">
        <v>940.53343934999998</v>
      </c>
      <c r="AB350" s="136">
        <v>1009.27990948</v>
      </c>
      <c r="AC350" s="136">
        <v>1011.116971365</v>
      </c>
      <c r="AD350" s="136">
        <v>1004.75514896</v>
      </c>
      <c r="AE350" s="136">
        <v>1051.7286355599999</v>
      </c>
      <c r="AF350" s="136">
        <v>1020.435445145</v>
      </c>
      <c r="AG350" s="136">
        <v>998.86086976499996</v>
      </c>
      <c r="AH350" s="136">
        <v>1038.54092646</v>
      </c>
      <c r="AI350" s="136">
        <v>992.93986240499999</v>
      </c>
    </row>
    <row r="351" spans="2:35">
      <c r="B351" s="135" t="s">
        <v>528</v>
      </c>
      <c r="C351" s="135" t="s">
        <v>348</v>
      </c>
      <c r="D351" s="136">
        <v>422.12164554999998</v>
      </c>
      <c r="E351" s="136">
        <v>423.721606635</v>
      </c>
      <c r="F351" s="136">
        <v>418.22225402499998</v>
      </c>
      <c r="G351" s="136">
        <v>393.71357929999999</v>
      </c>
      <c r="H351" s="136">
        <v>429.36300242499999</v>
      </c>
      <c r="I351" s="136">
        <v>416.413122875</v>
      </c>
      <c r="J351" s="136">
        <v>486.22185292500001</v>
      </c>
      <c r="K351" s="136">
        <v>468.53729601999999</v>
      </c>
      <c r="L351" s="136">
        <v>488.14393131499997</v>
      </c>
      <c r="M351" s="136">
        <v>502.36806362999999</v>
      </c>
      <c r="N351" s="136">
        <v>533.09400803000005</v>
      </c>
      <c r="O351" s="136">
        <v>523.14406310000004</v>
      </c>
      <c r="P351" s="136">
        <v>511.25165014999999</v>
      </c>
      <c r="Q351" s="136">
        <v>545.93247363</v>
      </c>
      <c r="R351" s="136">
        <v>522.51728112499995</v>
      </c>
      <c r="S351" s="136">
        <v>489.15487478</v>
      </c>
      <c r="T351" s="136">
        <v>494.076742835</v>
      </c>
      <c r="U351" s="136">
        <v>512.31909426499999</v>
      </c>
      <c r="V351" s="136">
        <v>452.114195295</v>
      </c>
      <c r="W351" s="136">
        <v>458.44250341499998</v>
      </c>
      <c r="X351" s="136">
        <v>494.12293419000002</v>
      </c>
      <c r="Y351" s="136">
        <v>478.29935356499999</v>
      </c>
      <c r="Z351" s="136">
        <v>472.29463138</v>
      </c>
      <c r="AA351" s="136">
        <v>508.170270695</v>
      </c>
      <c r="AB351" s="136">
        <v>530.09960422500001</v>
      </c>
      <c r="AC351" s="136">
        <v>534.38170238999999</v>
      </c>
      <c r="AD351" s="136">
        <v>520.53418781000005</v>
      </c>
      <c r="AE351" s="136">
        <v>532.50700997499996</v>
      </c>
      <c r="AF351" s="136">
        <v>538.25812530500002</v>
      </c>
      <c r="AG351" s="136">
        <v>525.11015534000001</v>
      </c>
      <c r="AH351" s="136">
        <v>541.74491421499999</v>
      </c>
      <c r="AI351" s="136">
        <v>532.88259288500001</v>
      </c>
    </row>
    <row r="352" spans="2:35">
      <c r="B352" s="135" t="s">
        <v>529</v>
      </c>
      <c r="C352" s="135" t="s">
        <v>8</v>
      </c>
      <c r="D352" s="136">
        <v>165.480176736</v>
      </c>
      <c r="E352" s="136">
        <v>181.443898496</v>
      </c>
      <c r="F352" s="136">
        <v>146.39924773600001</v>
      </c>
      <c r="G352" s="136">
        <v>159.40555836799999</v>
      </c>
      <c r="H352" s="136">
        <v>131.64766347599999</v>
      </c>
      <c r="I352" s="136">
        <v>101.924549244</v>
      </c>
      <c r="J352" s="136">
        <v>169.93660574800001</v>
      </c>
      <c r="K352" s="136">
        <v>135.13046987999999</v>
      </c>
      <c r="L352" s="136">
        <v>154.98840747599999</v>
      </c>
      <c r="M352" s="136">
        <v>152.905924892</v>
      </c>
      <c r="N352" s="136">
        <v>60.164855099999997</v>
      </c>
      <c r="O352" s="136">
        <v>18.810106028</v>
      </c>
      <c r="P352" s="136">
        <v>25.155435451999999</v>
      </c>
      <c r="Q352" s="136">
        <v>21.860315064000002</v>
      </c>
      <c r="R352" s="136">
        <v>0</v>
      </c>
      <c r="S352" s="136">
        <v>0</v>
      </c>
      <c r="T352" s="136">
        <v>0</v>
      </c>
      <c r="U352" s="136">
        <v>0</v>
      </c>
      <c r="V352" s="136">
        <v>0</v>
      </c>
      <c r="W352" s="136">
        <v>0</v>
      </c>
      <c r="X352" s="136">
        <v>0</v>
      </c>
      <c r="Y352" s="136">
        <v>0</v>
      </c>
      <c r="Z352" s="136">
        <v>0</v>
      </c>
      <c r="AA352" s="136">
        <v>0</v>
      </c>
      <c r="AB352" s="136">
        <v>0</v>
      </c>
      <c r="AC352" s="136">
        <v>0</v>
      </c>
      <c r="AD352" s="136">
        <v>0</v>
      </c>
      <c r="AE352" s="136">
        <v>0</v>
      </c>
      <c r="AF352" s="136">
        <v>0</v>
      </c>
      <c r="AG352" s="136">
        <v>0</v>
      </c>
      <c r="AH352" s="136">
        <v>0</v>
      </c>
      <c r="AI352" s="136">
        <v>0</v>
      </c>
    </row>
    <row r="353" spans="2:35">
      <c r="B353" s="135" t="s">
        <v>529</v>
      </c>
      <c r="C353" s="135" t="s">
        <v>348</v>
      </c>
      <c r="D353" s="136">
        <v>40.603932555</v>
      </c>
      <c r="E353" s="136">
        <v>44.520956914999999</v>
      </c>
      <c r="F353" s="136">
        <v>35.922036839999997</v>
      </c>
      <c r="G353" s="136">
        <v>39.113401099999997</v>
      </c>
      <c r="H353" s="136">
        <v>32.302435494999997</v>
      </c>
      <c r="I353" s="136">
        <v>25.009265289999998</v>
      </c>
      <c r="J353" s="136">
        <v>41.697407355000003</v>
      </c>
      <c r="K353" s="136">
        <v>33.157013589999998</v>
      </c>
      <c r="L353" s="136">
        <v>38.029563555000003</v>
      </c>
      <c r="M353" s="136">
        <v>37.518583135</v>
      </c>
      <c r="N353" s="136">
        <v>14.762672204999999</v>
      </c>
      <c r="O353" s="136">
        <v>4.6154427250000003</v>
      </c>
      <c r="P353" s="136">
        <v>6.1723988150000002</v>
      </c>
      <c r="Q353" s="136">
        <v>5.3638732149999999</v>
      </c>
      <c r="R353" s="136">
        <v>0</v>
      </c>
      <c r="S353" s="136">
        <v>0</v>
      </c>
      <c r="T353" s="136">
        <v>0</v>
      </c>
      <c r="U353" s="136">
        <v>0</v>
      </c>
      <c r="V353" s="136">
        <v>0</v>
      </c>
      <c r="W353" s="136">
        <v>0</v>
      </c>
      <c r="X353" s="136">
        <v>0</v>
      </c>
      <c r="Y353" s="136">
        <v>0</v>
      </c>
      <c r="Z353" s="136">
        <v>0</v>
      </c>
      <c r="AA353" s="136">
        <v>0</v>
      </c>
      <c r="AB353" s="136">
        <v>0</v>
      </c>
      <c r="AC353" s="136">
        <v>0</v>
      </c>
      <c r="AD353" s="136">
        <v>0</v>
      </c>
      <c r="AE353" s="136">
        <v>0</v>
      </c>
      <c r="AF353" s="136">
        <v>0</v>
      </c>
      <c r="AG353" s="136">
        <v>0</v>
      </c>
      <c r="AH353" s="136">
        <v>0</v>
      </c>
      <c r="AI353" s="136">
        <v>0</v>
      </c>
    </row>
    <row r="354" spans="2:35">
      <c r="B354" s="135" t="s">
        <v>530</v>
      </c>
      <c r="C354" s="135" t="s">
        <v>8</v>
      </c>
      <c r="D354" s="136">
        <v>201.25718689999999</v>
      </c>
      <c r="E354" s="136">
        <v>193.14760648399999</v>
      </c>
      <c r="F354" s="136">
        <v>132.60217647600001</v>
      </c>
      <c r="G354" s="136">
        <v>185.03872441600001</v>
      </c>
      <c r="H354" s="136">
        <v>143.841159616</v>
      </c>
      <c r="I354" s="136">
        <v>98.532466928000005</v>
      </c>
      <c r="J354" s="136">
        <v>186.212080684</v>
      </c>
      <c r="K354" s="136">
        <v>152.24942952800001</v>
      </c>
      <c r="L354" s="136">
        <v>189.16811664799999</v>
      </c>
      <c r="M354" s="136">
        <v>133.87521520799999</v>
      </c>
      <c r="N354" s="136">
        <v>56.553135324000003</v>
      </c>
      <c r="O354" s="136">
        <v>13.5360687</v>
      </c>
      <c r="P354" s="136">
        <v>18.412336767999999</v>
      </c>
      <c r="Q354" s="136">
        <v>18.490671696</v>
      </c>
      <c r="R354" s="136">
        <v>0</v>
      </c>
      <c r="S354" s="136">
        <v>0</v>
      </c>
      <c r="T354" s="136">
        <v>0</v>
      </c>
      <c r="U354" s="136">
        <v>0</v>
      </c>
      <c r="V354" s="136">
        <v>0</v>
      </c>
      <c r="W354" s="136">
        <v>0</v>
      </c>
      <c r="X354" s="136">
        <v>0</v>
      </c>
      <c r="Y354" s="136">
        <v>0</v>
      </c>
      <c r="Z354" s="136">
        <v>0</v>
      </c>
      <c r="AA354" s="136">
        <v>0</v>
      </c>
      <c r="AB354" s="136">
        <v>0</v>
      </c>
      <c r="AC354" s="136">
        <v>0</v>
      </c>
      <c r="AD354" s="136">
        <v>0</v>
      </c>
      <c r="AE354" s="136">
        <v>0</v>
      </c>
      <c r="AF354" s="136">
        <v>0</v>
      </c>
      <c r="AG354" s="136">
        <v>0</v>
      </c>
      <c r="AH354" s="136">
        <v>0</v>
      </c>
      <c r="AI354" s="136">
        <v>0</v>
      </c>
    </row>
    <row r="355" spans="2:35">
      <c r="B355" s="135" t="s">
        <v>530</v>
      </c>
      <c r="C355" s="135" t="s">
        <v>348</v>
      </c>
      <c r="D355" s="136">
        <v>49.382550455000001</v>
      </c>
      <c r="E355" s="136">
        <v>47.392699374999999</v>
      </c>
      <c r="F355" s="136">
        <v>32.536645409999998</v>
      </c>
      <c r="G355" s="136">
        <v>45.403020015000003</v>
      </c>
      <c r="H355" s="136">
        <v>35.294358105000001</v>
      </c>
      <c r="I355" s="136">
        <v>24.176947989999999</v>
      </c>
      <c r="J355" s="136">
        <v>45.690926615000002</v>
      </c>
      <c r="K355" s="136">
        <v>37.357499175000001</v>
      </c>
      <c r="L355" s="136">
        <v>46.416249899999997</v>
      </c>
      <c r="M355" s="136">
        <v>32.849011509999997</v>
      </c>
      <c r="N355" s="136">
        <v>13.876463975</v>
      </c>
      <c r="O355" s="136">
        <v>3.3213499400000002</v>
      </c>
      <c r="P355" s="136">
        <v>4.5178418999999996</v>
      </c>
      <c r="Q355" s="136">
        <v>4.537062615</v>
      </c>
      <c r="R355" s="136">
        <v>0</v>
      </c>
      <c r="S355" s="136">
        <v>0</v>
      </c>
      <c r="T355" s="136">
        <v>0</v>
      </c>
      <c r="U355" s="136">
        <v>0</v>
      </c>
      <c r="V355" s="136">
        <v>0</v>
      </c>
      <c r="W355" s="136">
        <v>0</v>
      </c>
      <c r="X355" s="136">
        <v>0</v>
      </c>
      <c r="Y355" s="136">
        <v>0</v>
      </c>
      <c r="Z355" s="136">
        <v>0</v>
      </c>
      <c r="AA355" s="136">
        <v>0</v>
      </c>
      <c r="AB355" s="136">
        <v>0</v>
      </c>
      <c r="AC355" s="136">
        <v>0</v>
      </c>
      <c r="AD355" s="136">
        <v>0</v>
      </c>
      <c r="AE355" s="136">
        <v>0</v>
      </c>
      <c r="AF355" s="136">
        <v>0</v>
      </c>
      <c r="AG355" s="136">
        <v>0</v>
      </c>
      <c r="AH355" s="136">
        <v>0</v>
      </c>
      <c r="AI355" s="136">
        <v>0</v>
      </c>
    </row>
    <row r="356" spans="2:35">
      <c r="B356" s="135" t="s">
        <v>531</v>
      </c>
      <c r="C356" s="135" t="s">
        <v>8</v>
      </c>
      <c r="D356" s="136">
        <v>96.286955015999993</v>
      </c>
      <c r="E356" s="136">
        <v>99.522640476000007</v>
      </c>
      <c r="F356" s="136">
        <v>79.740264044</v>
      </c>
      <c r="G356" s="136">
        <v>48.717432092000003</v>
      </c>
      <c r="H356" s="136">
        <v>63.585779012000003</v>
      </c>
      <c r="I356" s="136">
        <v>69.248144224000001</v>
      </c>
      <c r="J356" s="136">
        <v>92.385339619999996</v>
      </c>
      <c r="K356" s="136">
        <v>108.44100161999999</v>
      </c>
      <c r="L356" s="136">
        <v>104.80754435199999</v>
      </c>
      <c r="M356" s="136">
        <v>90.350745492000001</v>
      </c>
      <c r="N356" s="136">
        <v>26.599975835999999</v>
      </c>
      <c r="O356" s="136">
        <v>13.36619634</v>
      </c>
      <c r="P356" s="136">
        <v>12.246160612000001</v>
      </c>
      <c r="Q356" s="136">
        <v>11.872717024</v>
      </c>
      <c r="R356" s="136">
        <v>0</v>
      </c>
      <c r="S356" s="136">
        <v>0</v>
      </c>
      <c r="T356" s="136">
        <v>0</v>
      </c>
      <c r="U356" s="136">
        <v>0</v>
      </c>
      <c r="V356" s="136">
        <v>0</v>
      </c>
      <c r="W356" s="136">
        <v>0</v>
      </c>
      <c r="X356" s="136">
        <v>0</v>
      </c>
      <c r="Y356" s="136">
        <v>0</v>
      </c>
      <c r="Z356" s="136">
        <v>0</v>
      </c>
      <c r="AA356" s="136">
        <v>0</v>
      </c>
      <c r="AB356" s="136">
        <v>0</v>
      </c>
      <c r="AC356" s="136">
        <v>0</v>
      </c>
      <c r="AD356" s="136">
        <v>0</v>
      </c>
      <c r="AE356" s="136">
        <v>0</v>
      </c>
      <c r="AF356" s="136">
        <v>0</v>
      </c>
      <c r="AG356" s="136">
        <v>0</v>
      </c>
      <c r="AH356" s="136">
        <v>0</v>
      </c>
      <c r="AI356" s="136">
        <v>0</v>
      </c>
    </row>
    <row r="357" spans="2:35">
      <c r="B357" s="135" t="s">
        <v>531</v>
      </c>
      <c r="C357" s="135" t="s">
        <v>348</v>
      </c>
      <c r="D357" s="136">
        <v>23.625965555000001</v>
      </c>
      <c r="E357" s="136">
        <v>24.41990741</v>
      </c>
      <c r="F357" s="136">
        <v>19.565898170000001</v>
      </c>
      <c r="G357" s="136">
        <v>11.953814775</v>
      </c>
      <c r="H357" s="136">
        <v>15.602066065000001</v>
      </c>
      <c r="I357" s="136">
        <v>16.991443045</v>
      </c>
      <c r="J357" s="136">
        <v>22.668623905</v>
      </c>
      <c r="K357" s="136">
        <v>26.608209039999998</v>
      </c>
      <c r="L357" s="136">
        <v>25.716665299999999</v>
      </c>
      <c r="M357" s="136">
        <v>22.169396764999998</v>
      </c>
      <c r="N357" s="136">
        <v>6.5268458550000004</v>
      </c>
      <c r="O357" s="136">
        <v>3.2796686199999998</v>
      </c>
      <c r="P357" s="136">
        <v>3.0048455999999999</v>
      </c>
      <c r="Q357" s="136">
        <v>2.9132125750000002</v>
      </c>
      <c r="R357" s="136">
        <v>0</v>
      </c>
      <c r="S357" s="136">
        <v>0</v>
      </c>
      <c r="T357" s="136">
        <v>0</v>
      </c>
      <c r="U357" s="136">
        <v>0</v>
      </c>
      <c r="V357" s="136">
        <v>0</v>
      </c>
      <c r="W357" s="136">
        <v>0</v>
      </c>
      <c r="X357" s="136">
        <v>0</v>
      </c>
      <c r="Y357" s="136">
        <v>0</v>
      </c>
      <c r="Z357" s="136">
        <v>0</v>
      </c>
      <c r="AA357" s="136">
        <v>0</v>
      </c>
      <c r="AB357" s="136">
        <v>0</v>
      </c>
      <c r="AC357" s="136">
        <v>0</v>
      </c>
      <c r="AD357" s="136">
        <v>0</v>
      </c>
      <c r="AE357" s="136">
        <v>0</v>
      </c>
      <c r="AF357" s="136">
        <v>0</v>
      </c>
      <c r="AG357" s="136">
        <v>0</v>
      </c>
      <c r="AH357" s="136">
        <v>0</v>
      </c>
      <c r="AI357" s="136">
        <v>0</v>
      </c>
    </row>
    <row r="358" spans="2:35">
      <c r="B358" s="135" t="s">
        <v>532</v>
      </c>
      <c r="C358" s="135" t="s">
        <v>8</v>
      </c>
      <c r="D358" s="136">
        <v>6.5176356279999998</v>
      </c>
      <c r="E358" s="136">
        <v>5.1235111760000001</v>
      </c>
      <c r="F358" s="136">
        <v>3.922924852</v>
      </c>
      <c r="G358" s="136">
        <v>5.0184785280000002</v>
      </c>
      <c r="H358" s="136">
        <v>4.7557203399999999</v>
      </c>
      <c r="I358" s="136">
        <v>2.8197311799999998</v>
      </c>
      <c r="J358" s="136">
        <v>6.9443385199999996</v>
      </c>
      <c r="K358" s="136">
        <v>5.9151689239999996</v>
      </c>
      <c r="L358" s="136">
        <v>7.5317284840000003</v>
      </c>
      <c r="M358" s="136">
        <v>6.0181879519999999</v>
      </c>
      <c r="N358" s="136">
        <v>2.9685436759999999</v>
      </c>
      <c r="O358" s="136">
        <v>0.98203702800000003</v>
      </c>
      <c r="P358" s="136">
        <v>1.3107556</v>
      </c>
      <c r="Q358" s="136">
        <v>1.23490766</v>
      </c>
      <c r="R358" s="136">
        <v>0</v>
      </c>
      <c r="S358" s="136">
        <v>0</v>
      </c>
      <c r="T358" s="136">
        <v>0</v>
      </c>
      <c r="U358" s="136">
        <v>0</v>
      </c>
      <c r="V358" s="136">
        <v>0</v>
      </c>
      <c r="W358" s="136">
        <v>0</v>
      </c>
      <c r="X358" s="136">
        <v>0</v>
      </c>
      <c r="Y358" s="136">
        <v>0</v>
      </c>
      <c r="Z358" s="136">
        <v>0</v>
      </c>
      <c r="AA358" s="136">
        <v>0</v>
      </c>
      <c r="AB358" s="136">
        <v>0</v>
      </c>
      <c r="AC358" s="136">
        <v>0</v>
      </c>
      <c r="AD358" s="136">
        <v>0</v>
      </c>
      <c r="AE358" s="136">
        <v>0</v>
      </c>
      <c r="AF358" s="136">
        <v>0</v>
      </c>
      <c r="AG358" s="136">
        <v>0</v>
      </c>
      <c r="AH358" s="136">
        <v>0</v>
      </c>
      <c r="AI358" s="136">
        <v>0</v>
      </c>
    </row>
    <row r="359" spans="2:35">
      <c r="B359" s="135" t="s">
        <v>532</v>
      </c>
      <c r="C359" s="135" t="s">
        <v>348</v>
      </c>
      <c r="D359" s="136">
        <v>1.5992349850000001</v>
      </c>
      <c r="E359" s="136">
        <v>1.2571576149999999</v>
      </c>
      <c r="F359" s="136">
        <v>0.96256956999999999</v>
      </c>
      <c r="G359" s="136">
        <v>1.2313863650000001</v>
      </c>
      <c r="H359" s="136">
        <v>1.16691319</v>
      </c>
      <c r="I359" s="136">
        <v>0.69187843000000004</v>
      </c>
      <c r="J359" s="136">
        <v>1.70393463</v>
      </c>
      <c r="K359" s="136">
        <v>1.4514076499999999</v>
      </c>
      <c r="L359" s="136">
        <v>1.848062565</v>
      </c>
      <c r="M359" s="136">
        <v>1.4766849399999999</v>
      </c>
      <c r="N359" s="136">
        <v>0.72839304500000002</v>
      </c>
      <c r="O359" s="136">
        <v>0.24096238</v>
      </c>
      <c r="P359" s="136">
        <v>0.32162016500000001</v>
      </c>
      <c r="Q359" s="136">
        <v>0.303009745</v>
      </c>
      <c r="R359" s="136">
        <v>0</v>
      </c>
      <c r="S359" s="136">
        <v>0</v>
      </c>
      <c r="T359" s="136">
        <v>0</v>
      </c>
      <c r="U359" s="136">
        <v>0</v>
      </c>
      <c r="V359" s="136">
        <v>0</v>
      </c>
      <c r="W359" s="136">
        <v>0</v>
      </c>
      <c r="X359" s="136">
        <v>0</v>
      </c>
      <c r="Y359" s="136">
        <v>0</v>
      </c>
      <c r="Z359" s="136">
        <v>0</v>
      </c>
      <c r="AA359" s="136">
        <v>0</v>
      </c>
      <c r="AB359" s="136">
        <v>0</v>
      </c>
      <c r="AC359" s="136">
        <v>0</v>
      </c>
      <c r="AD359" s="136">
        <v>0</v>
      </c>
      <c r="AE359" s="136">
        <v>0</v>
      </c>
      <c r="AF359" s="136">
        <v>0</v>
      </c>
      <c r="AG359" s="136">
        <v>0</v>
      </c>
      <c r="AH359" s="136">
        <v>0</v>
      </c>
      <c r="AI359" s="136">
        <v>0</v>
      </c>
    </row>
    <row r="360" spans="2:35">
      <c r="B360" s="135" t="s">
        <v>533</v>
      </c>
      <c r="C360" s="135" t="s">
        <v>8</v>
      </c>
      <c r="D360" s="136">
        <v>7.190064896</v>
      </c>
      <c r="E360" s="136">
        <v>7.126082544</v>
      </c>
      <c r="F360" s="136">
        <v>6.4943648280000001</v>
      </c>
      <c r="G360" s="136">
        <v>3.602764284</v>
      </c>
      <c r="H360" s="136">
        <v>4.4733517359999997</v>
      </c>
      <c r="I360" s="136">
        <v>3.635818424</v>
      </c>
      <c r="J360" s="136">
        <v>7.5035209759999999</v>
      </c>
      <c r="K360" s="136">
        <v>7.8867660759999998</v>
      </c>
      <c r="L360" s="136">
        <v>8.0927305199999999</v>
      </c>
      <c r="M360" s="136">
        <v>8.3189519559999994</v>
      </c>
      <c r="N360" s="136">
        <v>2.418298456</v>
      </c>
      <c r="O360" s="136">
        <v>1.0945404400000001</v>
      </c>
      <c r="P360" s="136">
        <v>1.0557221640000001</v>
      </c>
      <c r="Q360" s="136">
        <v>1.0875606280000001</v>
      </c>
      <c r="R360" s="136">
        <v>0</v>
      </c>
      <c r="S360" s="136">
        <v>0</v>
      </c>
      <c r="T360" s="136">
        <v>0</v>
      </c>
      <c r="U360" s="136">
        <v>0</v>
      </c>
      <c r="V360" s="136">
        <v>0</v>
      </c>
      <c r="W360" s="136">
        <v>0</v>
      </c>
      <c r="X360" s="136">
        <v>0</v>
      </c>
      <c r="Y360" s="136">
        <v>0</v>
      </c>
      <c r="Z360" s="136">
        <v>0</v>
      </c>
      <c r="AA360" s="136">
        <v>0</v>
      </c>
      <c r="AB360" s="136">
        <v>0</v>
      </c>
      <c r="AC360" s="136">
        <v>0</v>
      </c>
      <c r="AD360" s="136">
        <v>0</v>
      </c>
      <c r="AE360" s="136">
        <v>0</v>
      </c>
      <c r="AF360" s="136">
        <v>0</v>
      </c>
      <c r="AG360" s="136">
        <v>0</v>
      </c>
      <c r="AH360" s="136">
        <v>0</v>
      </c>
      <c r="AI360" s="136">
        <v>0</v>
      </c>
    </row>
    <row r="361" spans="2:35">
      <c r="B361" s="135" t="s">
        <v>533</v>
      </c>
      <c r="C361" s="135" t="s">
        <v>348</v>
      </c>
      <c r="D361" s="136">
        <v>1.7642290199999999</v>
      </c>
      <c r="E361" s="136">
        <v>1.74852936</v>
      </c>
      <c r="F361" s="136">
        <v>1.5935242350000001</v>
      </c>
      <c r="G361" s="136">
        <v>0.88401164499999996</v>
      </c>
      <c r="H361" s="136">
        <v>1.0976281450000001</v>
      </c>
      <c r="I361" s="136">
        <v>0.89212223499999999</v>
      </c>
      <c r="J361" s="136">
        <v>1.8411412949999999</v>
      </c>
      <c r="K361" s="136">
        <v>1.935178665</v>
      </c>
      <c r="L361" s="136">
        <v>1.9857160199999999</v>
      </c>
      <c r="M361" s="136">
        <v>2.041224245</v>
      </c>
      <c r="N361" s="136">
        <v>0.59337899000000005</v>
      </c>
      <c r="O361" s="136">
        <v>0.26856795999999999</v>
      </c>
      <c r="P361" s="136">
        <v>0.25904306500000002</v>
      </c>
      <c r="Q361" s="136">
        <v>0.26685526500000001</v>
      </c>
      <c r="R361" s="136">
        <v>0</v>
      </c>
      <c r="S361" s="136">
        <v>0</v>
      </c>
      <c r="T361" s="136">
        <v>0</v>
      </c>
      <c r="U361" s="136">
        <v>0</v>
      </c>
      <c r="V361" s="136">
        <v>0</v>
      </c>
      <c r="W361" s="136">
        <v>0</v>
      </c>
      <c r="X361" s="136">
        <v>0</v>
      </c>
      <c r="Y361" s="136">
        <v>0</v>
      </c>
      <c r="Z361" s="136">
        <v>0</v>
      </c>
      <c r="AA361" s="136">
        <v>0</v>
      </c>
      <c r="AB361" s="136">
        <v>0</v>
      </c>
      <c r="AC361" s="136">
        <v>0</v>
      </c>
      <c r="AD361" s="136">
        <v>0</v>
      </c>
      <c r="AE361" s="136">
        <v>0</v>
      </c>
      <c r="AF361" s="136">
        <v>0</v>
      </c>
      <c r="AG361" s="136">
        <v>0</v>
      </c>
      <c r="AH361" s="136">
        <v>0</v>
      </c>
      <c r="AI361" s="136">
        <v>0</v>
      </c>
    </row>
    <row r="362" spans="2:35">
      <c r="B362" s="135" t="s">
        <v>534</v>
      </c>
      <c r="C362" s="135" t="s">
        <v>8</v>
      </c>
      <c r="D362" s="136">
        <v>4.79976644</v>
      </c>
      <c r="E362" s="136">
        <v>4.2030791040000004</v>
      </c>
      <c r="F362" s="136">
        <v>3.9266991400000002</v>
      </c>
      <c r="G362" s="136">
        <v>5.388281836</v>
      </c>
      <c r="H362" s="136">
        <v>3.2599006159999999</v>
      </c>
      <c r="I362" s="136">
        <v>2.7586537440000001</v>
      </c>
      <c r="J362" s="136">
        <v>4.2657140680000003</v>
      </c>
      <c r="K362" s="136">
        <v>3.1697105720000001</v>
      </c>
      <c r="L362" s="136">
        <v>3.091822944</v>
      </c>
      <c r="M362" s="136">
        <v>3.1704881600000001</v>
      </c>
      <c r="N362" s="136">
        <v>0.98508026400000004</v>
      </c>
      <c r="O362" s="136">
        <v>0.236499284</v>
      </c>
      <c r="P362" s="136">
        <v>0.36274621600000001</v>
      </c>
      <c r="Q362" s="136">
        <v>0.35541732799999998</v>
      </c>
      <c r="R362" s="136">
        <v>0</v>
      </c>
      <c r="S362" s="136">
        <v>0</v>
      </c>
      <c r="T362" s="136">
        <v>0</v>
      </c>
      <c r="U362" s="136">
        <v>0</v>
      </c>
      <c r="V362" s="136">
        <v>0</v>
      </c>
      <c r="W362" s="136">
        <v>0</v>
      </c>
      <c r="X362" s="136">
        <v>0</v>
      </c>
      <c r="Y362" s="136">
        <v>0</v>
      </c>
      <c r="Z362" s="136">
        <v>0</v>
      </c>
      <c r="AA362" s="136">
        <v>0</v>
      </c>
      <c r="AB362" s="136">
        <v>0</v>
      </c>
      <c r="AC362" s="136">
        <v>0</v>
      </c>
      <c r="AD362" s="136">
        <v>0</v>
      </c>
      <c r="AE362" s="136">
        <v>0</v>
      </c>
      <c r="AF362" s="136">
        <v>0</v>
      </c>
      <c r="AG362" s="136">
        <v>0</v>
      </c>
      <c r="AH362" s="136">
        <v>0</v>
      </c>
      <c r="AI362" s="136">
        <v>0</v>
      </c>
    </row>
    <row r="363" spans="2:35">
      <c r="B363" s="135" t="s">
        <v>534</v>
      </c>
      <c r="C363" s="135" t="s">
        <v>348</v>
      </c>
      <c r="D363" s="136">
        <v>1.17772042</v>
      </c>
      <c r="E363" s="136">
        <v>1.03131163</v>
      </c>
      <c r="F363" s="136">
        <v>0.96349574500000001</v>
      </c>
      <c r="G363" s="136">
        <v>1.32212581</v>
      </c>
      <c r="H363" s="136">
        <v>0.79988342000000001</v>
      </c>
      <c r="I363" s="136">
        <v>0.67689162000000003</v>
      </c>
      <c r="J363" s="136">
        <v>1.0466797750000001</v>
      </c>
      <c r="K363" s="136">
        <v>0.77775274000000005</v>
      </c>
      <c r="L363" s="136">
        <v>0.75864226499999998</v>
      </c>
      <c r="M363" s="136">
        <v>0.77794459999999999</v>
      </c>
      <c r="N363" s="136">
        <v>0.24170915000000001</v>
      </c>
      <c r="O363" s="136">
        <v>5.8029699999999997E-2</v>
      </c>
      <c r="P363" s="136">
        <v>8.9007669999999997E-2</v>
      </c>
      <c r="Q363" s="136">
        <v>8.7208850000000004E-2</v>
      </c>
      <c r="R363" s="136">
        <v>0</v>
      </c>
      <c r="S363" s="136">
        <v>0</v>
      </c>
      <c r="T363" s="136">
        <v>0</v>
      </c>
      <c r="U363" s="136">
        <v>0</v>
      </c>
      <c r="V363" s="136">
        <v>0</v>
      </c>
      <c r="W363" s="136">
        <v>0</v>
      </c>
      <c r="X363" s="136">
        <v>0</v>
      </c>
      <c r="Y363" s="136">
        <v>0</v>
      </c>
      <c r="Z363" s="136">
        <v>0</v>
      </c>
      <c r="AA363" s="136">
        <v>0</v>
      </c>
      <c r="AB363" s="136">
        <v>0</v>
      </c>
      <c r="AC363" s="136">
        <v>0</v>
      </c>
      <c r="AD363" s="136">
        <v>0</v>
      </c>
      <c r="AE363" s="136">
        <v>0</v>
      </c>
      <c r="AF363" s="136">
        <v>0</v>
      </c>
      <c r="AG363" s="136">
        <v>0</v>
      </c>
      <c r="AH363" s="136">
        <v>0</v>
      </c>
      <c r="AI363" s="136">
        <v>0</v>
      </c>
    </row>
    <row r="364" spans="2:35">
      <c r="B364" s="135" t="s">
        <v>535</v>
      </c>
      <c r="C364" s="135" t="s">
        <v>8</v>
      </c>
      <c r="D364" s="136">
        <v>1.3888195720000001</v>
      </c>
      <c r="E364" s="136">
        <v>1.5711974319999999</v>
      </c>
      <c r="F364" s="136">
        <v>0.71547503999999995</v>
      </c>
      <c r="G364" s="136">
        <v>0.32853175600000001</v>
      </c>
      <c r="H364" s="136">
        <v>1.1064259359999999</v>
      </c>
      <c r="I364" s="136">
        <v>0.38522568000000001</v>
      </c>
      <c r="J364" s="136">
        <v>0.58239711599999999</v>
      </c>
      <c r="K364" s="136">
        <v>0.64845561200000001</v>
      </c>
      <c r="L364" s="136">
        <v>0.761220852</v>
      </c>
      <c r="M364" s="136">
        <v>0.46962369999999998</v>
      </c>
      <c r="N364" s="136">
        <v>0.126412888</v>
      </c>
      <c r="O364" s="136">
        <v>2.27738E-2</v>
      </c>
      <c r="P364" s="136">
        <v>3.0295636000000001E-2</v>
      </c>
      <c r="Q364" s="136">
        <v>2.2208955999999998E-2</v>
      </c>
      <c r="R364" s="136">
        <v>0</v>
      </c>
      <c r="S364" s="136">
        <v>0</v>
      </c>
      <c r="T364" s="136">
        <v>0</v>
      </c>
      <c r="U364" s="136">
        <v>0</v>
      </c>
      <c r="V364" s="136">
        <v>0</v>
      </c>
      <c r="W364" s="136">
        <v>0</v>
      </c>
      <c r="X364" s="136">
        <v>0</v>
      </c>
      <c r="Y364" s="136">
        <v>0</v>
      </c>
      <c r="Z364" s="136">
        <v>0</v>
      </c>
      <c r="AA364" s="136">
        <v>0</v>
      </c>
      <c r="AB364" s="136">
        <v>0</v>
      </c>
      <c r="AC364" s="136">
        <v>0</v>
      </c>
      <c r="AD364" s="136">
        <v>0</v>
      </c>
      <c r="AE364" s="136">
        <v>0</v>
      </c>
      <c r="AF364" s="136">
        <v>0</v>
      </c>
      <c r="AG364" s="136">
        <v>0</v>
      </c>
      <c r="AH364" s="136">
        <v>0</v>
      </c>
      <c r="AI364" s="136">
        <v>0</v>
      </c>
    </row>
    <row r="365" spans="2:35">
      <c r="B365" s="135" t="s">
        <v>535</v>
      </c>
      <c r="C365" s="135" t="s">
        <v>348</v>
      </c>
      <c r="D365" s="136">
        <v>0.34077463000000002</v>
      </c>
      <c r="E365" s="136">
        <v>0.38552491500000002</v>
      </c>
      <c r="F365" s="136">
        <v>0.175557465</v>
      </c>
      <c r="G365" s="136">
        <v>8.0612470000000006E-2</v>
      </c>
      <c r="H365" s="136">
        <v>0.27148348999999999</v>
      </c>
      <c r="I365" s="136">
        <v>9.4523645000000003E-2</v>
      </c>
      <c r="J365" s="136">
        <v>0.142903105</v>
      </c>
      <c r="K365" s="136">
        <v>0.15911077000000001</v>
      </c>
      <c r="L365" s="136">
        <v>0.186781275</v>
      </c>
      <c r="M365" s="136">
        <v>0.11523207000000001</v>
      </c>
      <c r="N365" s="136">
        <v>3.1018250000000001E-2</v>
      </c>
      <c r="O365" s="136">
        <v>5.5877899999999996E-3</v>
      </c>
      <c r="P365" s="136">
        <v>7.4337800000000001E-3</v>
      </c>
      <c r="Q365" s="136">
        <v>5.4494599999999997E-3</v>
      </c>
      <c r="R365" s="136">
        <v>0</v>
      </c>
      <c r="S365" s="136">
        <v>0</v>
      </c>
      <c r="T365" s="136">
        <v>0</v>
      </c>
      <c r="U365" s="136">
        <v>0</v>
      </c>
      <c r="V365" s="136">
        <v>0</v>
      </c>
      <c r="W365" s="136">
        <v>0</v>
      </c>
      <c r="X365" s="136">
        <v>0</v>
      </c>
      <c r="Y365" s="136">
        <v>0</v>
      </c>
      <c r="Z365" s="136">
        <v>0</v>
      </c>
      <c r="AA365" s="136">
        <v>0</v>
      </c>
      <c r="AB365" s="136">
        <v>0</v>
      </c>
      <c r="AC365" s="136">
        <v>0</v>
      </c>
      <c r="AD365" s="136">
        <v>0</v>
      </c>
      <c r="AE365" s="136">
        <v>0</v>
      </c>
      <c r="AF365" s="136">
        <v>0</v>
      </c>
      <c r="AG365" s="136">
        <v>0</v>
      </c>
      <c r="AH365" s="136">
        <v>0</v>
      </c>
      <c r="AI365" s="136">
        <v>0</v>
      </c>
    </row>
    <row r="366" spans="2:35">
      <c r="B366" s="135" t="s">
        <v>536</v>
      </c>
      <c r="C366" s="135" t="s">
        <v>8</v>
      </c>
      <c r="D366" s="136">
        <v>1.2442097640000001</v>
      </c>
      <c r="E366" s="136">
        <v>1.7268212359999999</v>
      </c>
      <c r="F366" s="136">
        <v>1.3863683120000001</v>
      </c>
      <c r="G366" s="136">
        <v>0.52299589999999996</v>
      </c>
      <c r="H366" s="136">
        <v>0.54021696399999997</v>
      </c>
      <c r="I366" s="136">
        <v>0.27956171600000002</v>
      </c>
      <c r="J366" s="136">
        <v>0.81834449200000003</v>
      </c>
      <c r="K366" s="136">
        <v>0.6129291</v>
      </c>
      <c r="L366" s="136">
        <v>0.48510086800000002</v>
      </c>
      <c r="M366" s="136">
        <v>0.32712825600000001</v>
      </c>
      <c r="N366" s="136">
        <v>0.29249525199999998</v>
      </c>
      <c r="O366" s="136">
        <v>0.125756232</v>
      </c>
      <c r="P366" s="136">
        <v>0.13201921599999999</v>
      </c>
      <c r="Q366" s="136">
        <v>0.12662915999999999</v>
      </c>
      <c r="R366" s="136">
        <v>0</v>
      </c>
      <c r="S366" s="136">
        <v>0</v>
      </c>
      <c r="T366" s="136">
        <v>0</v>
      </c>
      <c r="U366" s="136">
        <v>0</v>
      </c>
      <c r="V366" s="136">
        <v>0</v>
      </c>
      <c r="W366" s="136">
        <v>0</v>
      </c>
      <c r="X366" s="136">
        <v>0</v>
      </c>
      <c r="Y366" s="136">
        <v>0</v>
      </c>
      <c r="Z366" s="136">
        <v>0</v>
      </c>
      <c r="AA366" s="136">
        <v>0</v>
      </c>
      <c r="AB366" s="136">
        <v>0</v>
      </c>
      <c r="AC366" s="136">
        <v>0</v>
      </c>
      <c r="AD366" s="136">
        <v>0</v>
      </c>
      <c r="AE366" s="136">
        <v>0</v>
      </c>
      <c r="AF366" s="136">
        <v>0</v>
      </c>
      <c r="AG366" s="136">
        <v>0</v>
      </c>
      <c r="AH366" s="136">
        <v>0</v>
      </c>
      <c r="AI366" s="136">
        <v>0</v>
      </c>
    </row>
    <row r="367" spans="2:35">
      <c r="B367" s="135" t="s">
        <v>536</v>
      </c>
      <c r="C367" s="135" t="s">
        <v>348</v>
      </c>
      <c r="D367" s="136">
        <v>0.30529245500000002</v>
      </c>
      <c r="E367" s="136">
        <v>0.42371114999999998</v>
      </c>
      <c r="F367" s="136">
        <v>0.34017387500000001</v>
      </c>
      <c r="G367" s="136">
        <v>0.12832837</v>
      </c>
      <c r="H367" s="136">
        <v>0.132552735</v>
      </c>
      <c r="I367" s="136">
        <v>6.8595779999999995E-2</v>
      </c>
      <c r="J367" s="136">
        <v>0.20079738999999999</v>
      </c>
      <c r="K367" s="136">
        <v>0.15039491999999999</v>
      </c>
      <c r="L367" s="136">
        <v>0.11902952</v>
      </c>
      <c r="M367" s="136">
        <v>8.0267174999999996E-2</v>
      </c>
      <c r="N367" s="136">
        <v>7.1769685E-2</v>
      </c>
      <c r="O367" s="136">
        <v>3.0856865000000001E-2</v>
      </c>
      <c r="P367" s="136">
        <v>3.2394394999999999E-2</v>
      </c>
      <c r="Q367" s="136">
        <v>3.1071515000000001E-2</v>
      </c>
      <c r="R367" s="136">
        <v>0</v>
      </c>
      <c r="S367" s="136">
        <v>0</v>
      </c>
      <c r="T367" s="136">
        <v>0</v>
      </c>
      <c r="U367" s="136">
        <v>0</v>
      </c>
      <c r="V367" s="136">
        <v>0</v>
      </c>
      <c r="W367" s="136">
        <v>0</v>
      </c>
      <c r="X367" s="136">
        <v>0</v>
      </c>
      <c r="Y367" s="136">
        <v>0</v>
      </c>
      <c r="Z367" s="136">
        <v>0</v>
      </c>
      <c r="AA367" s="136">
        <v>0</v>
      </c>
      <c r="AB367" s="136">
        <v>0</v>
      </c>
      <c r="AC367" s="136">
        <v>0</v>
      </c>
      <c r="AD367" s="136">
        <v>0</v>
      </c>
      <c r="AE367" s="136">
        <v>0</v>
      </c>
      <c r="AF367" s="136">
        <v>0</v>
      </c>
      <c r="AG367" s="136">
        <v>0</v>
      </c>
      <c r="AH367" s="136">
        <v>0</v>
      </c>
      <c r="AI367" s="136">
        <v>0</v>
      </c>
    </row>
    <row r="368" spans="2:35">
      <c r="B368" s="135" t="s">
        <v>537</v>
      </c>
      <c r="C368" s="135" t="s">
        <v>8</v>
      </c>
      <c r="D368" s="136">
        <v>0.14271880000000001</v>
      </c>
      <c r="E368" s="136">
        <v>0.141138816</v>
      </c>
      <c r="F368" s="136">
        <v>0.14154982799999999</v>
      </c>
      <c r="G368" s="136">
        <v>0.111763932</v>
      </c>
      <c r="H368" s="136">
        <v>0.141465744</v>
      </c>
      <c r="I368" s="136">
        <v>0.119806792</v>
      </c>
      <c r="J368" s="136">
        <v>0.36227391199999998</v>
      </c>
      <c r="K368" s="136">
        <v>0.29930784799999999</v>
      </c>
      <c r="L368" s="136">
        <v>0.25459112</v>
      </c>
      <c r="M368" s="136">
        <v>0.19953088399999999</v>
      </c>
      <c r="N368" s="136">
        <v>0.14211111600000001</v>
      </c>
      <c r="O368" s="136">
        <v>4.8525987999999999E-2</v>
      </c>
      <c r="P368" s="136">
        <v>5.7255856000000001E-2</v>
      </c>
      <c r="Q368" s="136">
        <v>5.9543736E-2</v>
      </c>
      <c r="R368" s="136">
        <v>0</v>
      </c>
      <c r="S368" s="136">
        <v>0</v>
      </c>
      <c r="T368" s="136">
        <v>0</v>
      </c>
      <c r="U368" s="136">
        <v>0</v>
      </c>
      <c r="V368" s="136">
        <v>0</v>
      </c>
      <c r="W368" s="136">
        <v>0</v>
      </c>
      <c r="X368" s="136">
        <v>0</v>
      </c>
      <c r="Y368" s="136">
        <v>0</v>
      </c>
      <c r="Z368" s="136">
        <v>0</v>
      </c>
      <c r="AA368" s="136">
        <v>0</v>
      </c>
      <c r="AB368" s="136">
        <v>0</v>
      </c>
      <c r="AC368" s="136">
        <v>0</v>
      </c>
      <c r="AD368" s="136">
        <v>0</v>
      </c>
      <c r="AE368" s="136">
        <v>0</v>
      </c>
      <c r="AF368" s="136">
        <v>0</v>
      </c>
      <c r="AG368" s="136">
        <v>0</v>
      </c>
      <c r="AH368" s="136">
        <v>0</v>
      </c>
      <c r="AI368" s="136">
        <v>0</v>
      </c>
    </row>
    <row r="369" spans="2:35">
      <c r="B369" s="135" t="s">
        <v>537</v>
      </c>
      <c r="C369" s="135" t="s">
        <v>348</v>
      </c>
      <c r="D369" s="136">
        <v>3.5019219999999997E-2</v>
      </c>
      <c r="E369" s="136">
        <v>3.4631259999999997E-2</v>
      </c>
      <c r="F369" s="136">
        <v>3.4731959999999999E-2</v>
      </c>
      <c r="G369" s="136">
        <v>2.742379E-2</v>
      </c>
      <c r="H369" s="136">
        <v>3.4711289999999999E-2</v>
      </c>
      <c r="I369" s="136">
        <v>2.9397775000000001E-2</v>
      </c>
      <c r="J369" s="136">
        <v>8.8891600000000001E-2</v>
      </c>
      <c r="K369" s="136">
        <v>7.3441304999999998E-2</v>
      </c>
      <c r="L369" s="136">
        <v>6.2469245E-2</v>
      </c>
      <c r="M369" s="136">
        <v>4.8959015000000002E-2</v>
      </c>
      <c r="N369" s="136">
        <v>3.4870819999999997E-2</v>
      </c>
      <c r="O369" s="136">
        <v>1.1906715E-2</v>
      </c>
      <c r="P369" s="136">
        <v>1.4048710000000001E-2</v>
      </c>
      <c r="Q369" s="136">
        <v>1.461051E-2</v>
      </c>
      <c r="R369" s="136">
        <v>0</v>
      </c>
      <c r="S369" s="136">
        <v>0</v>
      </c>
      <c r="T369" s="136">
        <v>0</v>
      </c>
      <c r="U369" s="136">
        <v>0</v>
      </c>
      <c r="V369" s="136">
        <v>0</v>
      </c>
      <c r="W369" s="136">
        <v>0</v>
      </c>
      <c r="X369" s="136">
        <v>0</v>
      </c>
      <c r="Y369" s="136">
        <v>0</v>
      </c>
      <c r="Z369" s="136">
        <v>0</v>
      </c>
      <c r="AA369" s="136">
        <v>0</v>
      </c>
      <c r="AB369" s="136">
        <v>0</v>
      </c>
      <c r="AC369" s="136">
        <v>0</v>
      </c>
      <c r="AD369" s="136">
        <v>0</v>
      </c>
      <c r="AE369" s="136">
        <v>0</v>
      </c>
      <c r="AF369" s="136">
        <v>0</v>
      </c>
      <c r="AG369" s="136">
        <v>0</v>
      </c>
      <c r="AH369" s="136">
        <v>0</v>
      </c>
      <c r="AI369" s="136">
        <v>0</v>
      </c>
    </row>
    <row r="370" spans="2:35">
      <c r="B370" s="135" t="s">
        <v>538</v>
      </c>
      <c r="C370" s="135" t="s">
        <v>8</v>
      </c>
      <c r="D370" s="136">
        <v>0.17792269599999999</v>
      </c>
      <c r="E370" s="136">
        <v>4.9721700000000001E-2</v>
      </c>
      <c r="F370" s="136">
        <v>0.14390907999999999</v>
      </c>
      <c r="G370" s="136">
        <v>7.1725920000000002E-3</v>
      </c>
      <c r="H370" s="136">
        <v>3.5109899999999999E-2</v>
      </c>
      <c r="I370" s="136">
        <v>2.1598136E-2</v>
      </c>
      <c r="J370" s="136">
        <v>4.4781184000000002E-2</v>
      </c>
      <c r="K370" s="136">
        <v>3.6380007999999998E-2</v>
      </c>
      <c r="L370" s="136">
        <v>5.0052491999999997E-2</v>
      </c>
      <c r="M370" s="136">
        <v>4.2522312E-2</v>
      </c>
      <c r="N370" s="136">
        <v>0</v>
      </c>
      <c r="O370" s="136">
        <v>0</v>
      </c>
      <c r="P370" s="136">
        <v>0</v>
      </c>
      <c r="Q370" s="136">
        <v>0</v>
      </c>
      <c r="R370" s="136">
        <v>0</v>
      </c>
      <c r="S370" s="136">
        <v>0</v>
      </c>
      <c r="T370" s="136">
        <v>0</v>
      </c>
      <c r="U370" s="136">
        <v>0</v>
      </c>
      <c r="V370" s="136">
        <v>0</v>
      </c>
      <c r="W370" s="136">
        <v>0</v>
      </c>
      <c r="X370" s="136">
        <v>0</v>
      </c>
      <c r="Y370" s="136">
        <v>0</v>
      </c>
      <c r="Z370" s="136">
        <v>0</v>
      </c>
      <c r="AA370" s="136">
        <v>0</v>
      </c>
      <c r="AB370" s="136">
        <v>0</v>
      </c>
      <c r="AC370" s="136">
        <v>0</v>
      </c>
      <c r="AD370" s="136">
        <v>0</v>
      </c>
      <c r="AE370" s="136">
        <v>0</v>
      </c>
      <c r="AF370" s="136">
        <v>0</v>
      </c>
      <c r="AG370" s="136">
        <v>0</v>
      </c>
      <c r="AH370" s="136">
        <v>0</v>
      </c>
      <c r="AI370" s="136">
        <v>0</v>
      </c>
    </row>
    <row r="371" spans="2:35">
      <c r="B371" s="135" t="s">
        <v>538</v>
      </c>
      <c r="C371" s="135" t="s">
        <v>348</v>
      </c>
      <c r="D371" s="136">
        <v>4.365716E-2</v>
      </c>
      <c r="E371" s="136">
        <v>1.2199804999999999E-2</v>
      </c>
      <c r="F371" s="136">
        <v>3.5310985000000003E-2</v>
      </c>
      <c r="G371" s="136">
        <v>1.759865E-3</v>
      </c>
      <c r="H371" s="136">
        <v>8.6143550000000006E-3</v>
      </c>
      <c r="I371" s="136">
        <v>5.2994699999999997E-3</v>
      </c>
      <c r="J371" s="136">
        <v>1.098796E-2</v>
      </c>
      <c r="K371" s="136">
        <v>8.9265249999999994E-3</v>
      </c>
      <c r="L371" s="136">
        <v>1.2281955000000001E-2</v>
      </c>
      <c r="M371" s="136">
        <v>1.0433315E-2</v>
      </c>
      <c r="N371" s="136">
        <v>0</v>
      </c>
      <c r="O371" s="136">
        <v>0</v>
      </c>
      <c r="P371" s="136">
        <v>0</v>
      </c>
      <c r="Q371" s="136">
        <v>0</v>
      </c>
      <c r="R371" s="136">
        <v>0</v>
      </c>
      <c r="S371" s="136">
        <v>0</v>
      </c>
      <c r="T371" s="136">
        <v>0</v>
      </c>
      <c r="U371" s="136">
        <v>0</v>
      </c>
      <c r="V371" s="136">
        <v>0</v>
      </c>
      <c r="W371" s="136">
        <v>0</v>
      </c>
      <c r="X371" s="136">
        <v>0</v>
      </c>
      <c r="Y371" s="136">
        <v>0</v>
      </c>
      <c r="Z371" s="136">
        <v>0</v>
      </c>
      <c r="AA371" s="136">
        <v>0</v>
      </c>
      <c r="AB371" s="136">
        <v>0</v>
      </c>
      <c r="AC371" s="136">
        <v>0</v>
      </c>
      <c r="AD371" s="136">
        <v>0</v>
      </c>
      <c r="AE371" s="136">
        <v>0</v>
      </c>
      <c r="AF371" s="136">
        <v>0</v>
      </c>
      <c r="AG371" s="136">
        <v>0</v>
      </c>
      <c r="AH371" s="136">
        <v>0</v>
      </c>
      <c r="AI371" s="136">
        <v>0</v>
      </c>
    </row>
    <row r="372" spans="2:35">
      <c r="B372" s="135" t="s">
        <v>539</v>
      </c>
      <c r="C372" s="135" t="s">
        <v>8</v>
      </c>
      <c r="D372" s="136">
        <v>112.27602469999999</v>
      </c>
      <c r="E372" s="136">
        <v>111.32222206</v>
      </c>
      <c r="F372" s="136">
        <v>111.107708544</v>
      </c>
      <c r="G372" s="136">
        <v>82.433185855999994</v>
      </c>
      <c r="H372" s="136">
        <v>81.971690416000001</v>
      </c>
      <c r="I372" s="136">
        <v>84.253761620000006</v>
      </c>
      <c r="J372" s="136">
        <v>79.864190952000001</v>
      </c>
      <c r="K372" s="136">
        <v>67.596934271999999</v>
      </c>
      <c r="L372" s="136">
        <v>64.217974072000004</v>
      </c>
      <c r="M372" s="136">
        <v>68.387035276000006</v>
      </c>
      <c r="N372" s="136">
        <v>31.102598071999999</v>
      </c>
      <c r="O372" s="136">
        <v>0</v>
      </c>
      <c r="P372" s="136">
        <v>0</v>
      </c>
      <c r="Q372" s="136">
        <v>0</v>
      </c>
      <c r="R372" s="136">
        <v>0</v>
      </c>
      <c r="S372" s="136">
        <v>0</v>
      </c>
      <c r="T372" s="136">
        <v>0</v>
      </c>
      <c r="U372" s="136">
        <v>0</v>
      </c>
      <c r="V372" s="136">
        <v>0</v>
      </c>
      <c r="W372" s="136">
        <v>0</v>
      </c>
      <c r="X372" s="136">
        <v>0</v>
      </c>
      <c r="Y372" s="136">
        <v>0</v>
      </c>
      <c r="Z372" s="136">
        <v>0</v>
      </c>
      <c r="AA372" s="136">
        <v>0</v>
      </c>
      <c r="AB372" s="136">
        <v>0</v>
      </c>
      <c r="AC372" s="136">
        <v>0</v>
      </c>
      <c r="AD372" s="136">
        <v>0</v>
      </c>
      <c r="AE372" s="136">
        <v>0</v>
      </c>
      <c r="AF372" s="136">
        <v>0</v>
      </c>
      <c r="AG372" s="136">
        <v>0</v>
      </c>
      <c r="AH372" s="136">
        <v>0</v>
      </c>
      <c r="AI372" s="136">
        <v>0</v>
      </c>
    </row>
    <row r="373" spans="2:35">
      <c r="B373" s="135" t="s">
        <v>539</v>
      </c>
      <c r="C373" s="135" t="s">
        <v>348</v>
      </c>
      <c r="D373" s="136">
        <v>27.549209994999998</v>
      </c>
      <c r="E373" s="136">
        <v>27.315174715000001</v>
      </c>
      <c r="F373" s="136">
        <v>27.262539884999999</v>
      </c>
      <c r="G373" s="136">
        <v>20.226661889999999</v>
      </c>
      <c r="H373" s="136">
        <v>20.113423415</v>
      </c>
      <c r="I373" s="136">
        <v>20.67337663</v>
      </c>
      <c r="J373" s="136">
        <v>19.596306654999999</v>
      </c>
      <c r="K373" s="136">
        <v>16.58628534</v>
      </c>
      <c r="L373" s="136">
        <v>15.757187525000001</v>
      </c>
      <c r="M373" s="136">
        <v>16.780152715</v>
      </c>
      <c r="N373" s="136">
        <v>7.631656295</v>
      </c>
      <c r="O373" s="136">
        <v>0</v>
      </c>
      <c r="P373" s="136">
        <v>0</v>
      </c>
      <c r="Q373" s="136">
        <v>0</v>
      </c>
      <c r="R373" s="136">
        <v>0</v>
      </c>
      <c r="S373" s="136">
        <v>0</v>
      </c>
      <c r="T373" s="136">
        <v>0</v>
      </c>
      <c r="U373" s="136">
        <v>0</v>
      </c>
      <c r="V373" s="136">
        <v>0</v>
      </c>
      <c r="W373" s="136">
        <v>0</v>
      </c>
      <c r="X373" s="136">
        <v>0</v>
      </c>
      <c r="Y373" s="136">
        <v>0</v>
      </c>
      <c r="Z373" s="136">
        <v>0</v>
      </c>
      <c r="AA373" s="136">
        <v>0</v>
      </c>
      <c r="AB373" s="136">
        <v>0</v>
      </c>
      <c r="AC373" s="136">
        <v>0</v>
      </c>
      <c r="AD373" s="136">
        <v>0</v>
      </c>
      <c r="AE373" s="136">
        <v>0</v>
      </c>
      <c r="AF373" s="136">
        <v>0</v>
      </c>
      <c r="AG373" s="136">
        <v>0</v>
      </c>
      <c r="AH373" s="136">
        <v>0</v>
      </c>
      <c r="AI373" s="136">
        <v>0</v>
      </c>
    </row>
    <row r="374" spans="2:35">
      <c r="B374" s="135" t="s">
        <v>540</v>
      </c>
      <c r="C374" s="135" t="s">
        <v>8</v>
      </c>
      <c r="D374" s="136">
        <v>0.48518892800000002</v>
      </c>
      <c r="E374" s="136">
        <v>0.42824177200000002</v>
      </c>
      <c r="F374" s="136">
        <v>0.40614501200000003</v>
      </c>
      <c r="G374" s="136">
        <v>0.44556755599999998</v>
      </c>
      <c r="H374" s="136">
        <v>0.393282036</v>
      </c>
      <c r="I374" s="136">
        <v>0.316721804</v>
      </c>
      <c r="J374" s="136">
        <v>0.34451813199999998</v>
      </c>
      <c r="K374" s="136">
        <v>0.32262960800000001</v>
      </c>
      <c r="L374" s="136">
        <v>0.32634512399999999</v>
      </c>
      <c r="M374" s="136">
        <v>0.31850181999999999</v>
      </c>
      <c r="N374" s="136">
        <v>0.21880922</v>
      </c>
      <c r="O374" s="136">
        <v>0</v>
      </c>
      <c r="P374" s="136">
        <v>0</v>
      </c>
      <c r="Q374" s="136">
        <v>0</v>
      </c>
      <c r="R374" s="136">
        <v>0</v>
      </c>
      <c r="S374" s="136">
        <v>0</v>
      </c>
      <c r="T374" s="136">
        <v>0</v>
      </c>
      <c r="U374" s="136">
        <v>0</v>
      </c>
      <c r="V374" s="136">
        <v>0</v>
      </c>
      <c r="W374" s="136">
        <v>0</v>
      </c>
      <c r="X374" s="136">
        <v>0</v>
      </c>
      <c r="Y374" s="136">
        <v>0</v>
      </c>
      <c r="Z374" s="136">
        <v>0</v>
      </c>
      <c r="AA374" s="136">
        <v>0</v>
      </c>
      <c r="AB374" s="136">
        <v>0</v>
      </c>
      <c r="AC374" s="136">
        <v>0</v>
      </c>
      <c r="AD374" s="136">
        <v>0</v>
      </c>
      <c r="AE374" s="136">
        <v>0</v>
      </c>
      <c r="AF374" s="136">
        <v>0</v>
      </c>
      <c r="AG374" s="136">
        <v>0</v>
      </c>
      <c r="AH374" s="136">
        <v>0</v>
      </c>
      <c r="AI374" s="136">
        <v>0</v>
      </c>
    </row>
    <row r="375" spans="2:35">
      <c r="B375" s="135" t="s">
        <v>540</v>
      </c>
      <c r="C375" s="135" t="s">
        <v>348</v>
      </c>
      <c r="D375" s="136">
        <v>0.119050985</v>
      </c>
      <c r="E375" s="136">
        <v>0.105078065</v>
      </c>
      <c r="F375" s="136">
        <v>9.9655900000000006E-2</v>
      </c>
      <c r="G375" s="136">
        <v>0.109329195</v>
      </c>
      <c r="H375" s="136">
        <v>9.6499749999999995E-2</v>
      </c>
      <c r="I375" s="136">
        <v>7.7714430000000001E-2</v>
      </c>
      <c r="J375" s="136">
        <v>8.4534735E-2</v>
      </c>
      <c r="K375" s="136">
        <v>7.9163714999999996E-2</v>
      </c>
      <c r="L375" s="136">
        <v>8.0075314999999994E-2</v>
      </c>
      <c r="M375" s="136">
        <v>7.8151680000000001E-2</v>
      </c>
      <c r="N375" s="136">
        <v>5.3689265E-2</v>
      </c>
      <c r="O375" s="136">
        <v>0</v>
      </c>
      <c r="P375" s="136">
        <v>0</v>
      </c>
      <c r="Q375" s="136">
        <v>0</v>
      </c>
      <c r="R375" s="136">
        <v>0</v>
      </c>
      <c r="S375" s="136">
        <v>0</v>
      </c>
      <c r="T375" s="136">
        <v>0</v>
      </c>
      <c r="U375" s="136">
        <v>0</v>
      </c>
      <c r="V375" s="136">
        <v>0</v>
      </c>
      <c r="W375" s="136">
        <v>0</v>
      </c>
      <c r="X375" s="136">
        <v>0</v>
      </c>
      <c r="Y375" s="136">
        <v>0</v>
      </c>
      <c r="Z375" s="136">
        <v>0</v>
      </c>
      <c r="AA375" s="136">
        <v>0</v>
      </c>
      <c r="AB375" s="136">
        <v>0</v>
      </c>
      <c r="AC375" s="136">
        <v>0</v>
      </c>
      <c r="AD375" s="136">
        <v>0</v>
      </c>
      <c r="AE375" s="136">
        <v>0</v>
      </c>
      <c r="AF375" s="136">
        <v>0</v>
      </c>
      <c r="AG375" s="136">
        <v>0</v>
      </c>
      <c r="AH375" s="136">
        <v>0</v>
      </c>
      <c r="AI375" s="136">
        <v>0</v>
      </c>
    </row>
    <row r="376" spans="2:35">
      <c r="B376" s="135" t="s">
        <v>541</v>
      </c>
      <c r="C376" s="135" t="s">
        <v>8</v>
      </c>
      <c r="D376" s="136">
        <v>4.3298086160000002</v>
      </c>
      <c r="E376" s="136">
        <v>4.1601509879999998</v>
      </c>
      <c r="F376" s="136">
        <v>4.1457326400000003</v>
      </c>
      <c r="G376" s="136">
        <v>3.8210292680000002</v>
      </c>
      <c r="H376" s="136">
        <v>3.4540441880000001</v>
      </c>
      <c r="I376" s="136">
        <v>2.4974350520000002</v>
      </c>
      <c r="J376" s="136">
        <v>1.6418685079999999</v>
      </c>
      <c r="K376" s="136">
        <v>2.0151670560000001</v>
      </c>
      <c r="L376" s="136">
        <v>2.5944936080000001</v>
      </c>
      <c r="M376" s="136">
        <v>2.90956036</v>
      </c>
      <c r="N376" s="136">
        <v>1.2468933120000001</v>
      </c>
      <c r="O376" s="136">
        <v>0</v>
      </c>
      <c r="P376" s="136">
        <v>0</v>
      </c>
      <c r="Q376" s="136">
        <v>0</v>
      </c>
      <c r="R376" s="136">
        <v>0</v>
      </c>
      <c r="S376" s="136">
        <v>0</v>
      </c>
      <c r="T376" s="136">
        <v>0</v>
      </c>
      <c r="U376" s="136">
        <v>0</v>
      </c>
      <c r="V376" s="136">
        <v>0</v>
      </c>
      <c r="W376" s="136">
        <v>0</v>
      </c>
      <c r="X376" s="136">
        <v>0</v>
      </c>
      <c r="Y376" s="136">
        <v>0</v>
      </c>
      <c r="Z376" s="136">
        <v>0</v>
      </c>
      <c r="AA376" s="136">
        <v>0</v>
      </c>
      <c r="AB376" s="136">
        <v>0</v>
      </c>
      <c r="AC376" s="136">
        <v>0</v>
      </c>
      <c r="AD376" s="136">
        <v>0</v>
      </c>
      <c r="AE376" s="136">
        <v>0</v>
      </c>
      <c r="AF376" s="136">
        <v>0</v>
      </c>
      <c r="AG376" s="136">
        <v>0</v>
      </c>
      <c r="AH376" s="136">
        <v>0</v>
      </c>
      <c r="AI376" s="136">
        <v>0</v>
      </c>
    </row>
    <row r="377" spans="2:35">
      <c r="B377" s="135" t="s">
        <v>541</v>
      </c>
      <c r="C377" s="135" t="s">
        <v>348</v>
      </c>
      <c r="D377" s="136">
        <v>1.06240673</v>
      </c>
      <c r="E377" s="136">
        <v>1.02077788</v>
      </c>
      <c r="F377" s="136">
        <v>1.01724013</v>
      </c>
      <c r="G377" s="136">
        <v>0.93756735000000002</v>
      </c>
      <c r="H377" s="136">
        <v>0.84752008499999998</v>
      </c>
      <c r="I377" s="136">
        <v>0.61279660000000002</v>
      </c>
      <c r="J377" s="136">
        <v>0.40286571999999998</v>
      </c>
      <c r="K377" s="136">
        <v>0.494462175</v>
      </c>
      <c r="L377" s="136">
        <v>0.63661188499999999</v>
      </c>
      <c r="M377" s="136">
        <v>0.71392007000000002</v>
      </c>
      <c r="N377" s="136">
        <v>0.30595097999999998</v>
      </c>
      <c r="O377" s="136">
        <v>0</v>
      </c>
      <c r="P377" s="136">
        <v>0</v>
      </c>
      <c r="Q377" s="136">
        <v>0</v>
      </c>
      <c r="R377" s="136">
        <v>0</v>
      </c>
      <c r="S377" s="136">
        <v>0</v>
      </c>
      <c r="T377" s="136">
        <v>0</v>
      </c>
      <c r="U377" s="136">
        <v>0</v>
      </c>
      <c r="V377" s="136">
        <v>0</v>
      </c>
      <c r="W377" s="136">
        <v>0</v>
      </c>
      <c r="X377" s="136">
        <v>0</v>
      </c>
      <c r="Y377" s="136">
        <v>0</v>
      </c>
      <c r="Z377" s="136">
        <v>0</v>
      </c>
      <c r="AA377" s="136">
        <v>0</v>
      </c>
      <c r="AB377" s="136">
        <v>0</v>
      </c>
      <c r="AC377" s="136">
        <v>0</v>
      </c>
      <c r="AD377" s="136">
        <v>0</v>
      </c>
      <c r="AE377" s="136">
        <v>0</v>
      </c>
      <c r="AF377" s="136">
        <v>0</v>
      </c>
      <c r="AG377" s="136">
        <v>0</v>
      </c>
      <c r="AH377" s="136">
        <v>0</v>
      </c>
      <c r="AI377" s="136">
        <v>0</v>
      </c>
    </row>
    <row r="378" spans="2:35">
      <c r="B378" s="135" t="s">
        <v>542</v>
      </c>
      <c r="C378" s="135" t="s">
        <v>8</v>
      </c>
      <c r="D378" s="136">
        <v>99.786098663999994</v>
      </c>
      <c r="E378" s="136">
        <v>90.058524136000003</v>
      </c>
      <c r="F378" s="136">
        <v>101.32643555999999</v>
      </c>
      <c r="G378" s="136">
        <v>94.905856275999994</v>
      </c>
      <c r="H378" s="136">
        <v>79.609964000000005</v>
      </c>
      <c r="I378" s="136">
        <v>56.183002596000001</v>
      </c>
      <c r="J378" s="136">
        <v>100.562856156</v>
      </c>
      <c r="K378" s="136">
        <v>129.191037612</v>
      </c>
      <c r="L378" s="136">
        <v>125.92726260800001</v>
      </c>
      <c r="M378" s="136">
        <v>115.06656630000001</v>
      </c>
      <c r="N378" s="136">
        <v>64.519644503999999</v>
      </c>
      <c r="O378" s="136">
        <v>34.486439400000002</v>
      </c>
      <c r="P378" s="136">
        <v>32.035745896000002</v>
      </c>
      <c r="Q378" s="136">
        <v>35.453064415999997</v>
      </c>
      <c r="R378" s="136">
        <v>39.438308139999997</v>
      </c>
      <c r="S378" s="136">
        <v>35.461029856000003</v>
      </c>
      <c r="T378" s="136">
        <v>17.319413048000001</v>
      </c>
      <c r="U378" s="136">
        <v>14.364353724000001</v>
      </c>
      <c r="V378" s="136">
        <v>8.9266846199999996</v>
      </c>
      <c r="W378" s="136">
        <v>8.8686799319999992</v>
      </c>
      <c r="X378" s="136">
        <v>11.242484932</v>
      </c>
      <c r="Y378" s="136">
        <v>19.908196923999999</v>
      </c>
      <c r="Z378" s="136">
        <v>16.245234684</v>
      </c>
      <c r="AA378" s="136">
        <v>13.147272656</v>
      </c>
      <c r="AB378" s="136">
        <v>25.511092292000001</v>
      </c>
      <c r="AC378" s="136">
        <v>25.976781544000001</v>
      </c>
      <c r="AD378" s="136">
        <v>17.929393076</v>
      </c>
      <c r="AE378" s="136">
        <v>21.363418020000001</v>
      </c>
      <c r="AF378" s="136">
        <v>25.19615658</v>
      </c>
      <c r="AG378" s="136">
        <v>22.647763292</v>
      </c>
      <c r="AH378" s="136">
        <v>20.707929088</v>
      </c>
      <c r="AI378" s="136">
        <v>20.707929088</v>
      </c>
    </row>
    <row r="379" spans="2:35">
      <c r="B379" s="135" t="s">
        <v>542</v>
      </c>
      <c r="C379" s="135" t="s">
        <v>348</v>
      </c>
      <c r="D379" s="136">
        <v>24.484551244999999</v>
      </c>
      <c r="E379" s="136">
        <v>22.097693329999998</v>
      </c>
      <c r="F379" s="136">
        <v>24.86250458</v>
      </c>
      <c r="G379" s="136">
        <v>23.287084615000001</v>
      </c>
      <c r="H379" s="136">
        <v>19.533925920000001</v>
      </c>
      <c r="I379" s="136">
        <v>13.7856445</v>
      </c>
      <c r="J379" s="136">
        <v>24.675146399999999</v>
      </c>
      <c r="K379" s="136">
        <v>31.699653510000001</v>
      </c>
      <c r="L379" s="136">
        <v>30.898819270000001</v>
      </c>
      <c r="M379" s="136">
        <v>28.23392574</v>
      </c>
      <c r="N379" s="136">
        <v>15.83120918</v>
      </c>
      <c r="O379" s="136">
        <v>8.4619500550000009</v>
      </c>
      <c r="P379" s="136">
        <v>7.8606226550000002</v>
      </c>
      <c r="Q379" s="136">
        <v>8.6991311499999995</v>
      </c>
      <c r="R379" s="136">
        <v>9.6769928099999998</v>
      </c>
      <c r="S379" s="136">
        <v>8.7010860549999993</v>
      </c>
      <c r="T379" s="136">
        <v>4.2496717049999999</v>
      </c>
      <c r="U379" s="136">
        <v>3.52458692</v>
      </c>
      <c r="V379" s="136">
        <v>2.19034372</v>
      </c>
      <c r="W379" s="136">
        <v>2.1761113650000001</v>
      </c>
      <c r="X379" s="136">
        <v>2.7585731500000001</v>
      </c>
      <c r="Y379" s="136">
        <v>4.8848822700000003</v>
      </c>
      <c r="Z379" s="136">
        <v>3.9860997899999999</v>
      </c>
      <c r="AA379" s="136">
        <v>3.225951265</v>
      </c>
      <c r="AB379" s="136">
        <v>6.2596659649999999</v>
      </c>
      <c r="AC379" s="136">
        <v>6.3739334349999996</v>
      </c>
      <c r="AD379" s="136">
        <v>4.3993421149999996</v>
      </c>
      <c r="AE379" s="136">
        <v>5.241949365</v>
      </c>
      <c r="AF379" s="136">
        <v>6.1823898450000003</v>
      </c>
      <c r="AG379" s="136">
        <v>5.5570897500000003</v>
      </c>
      <c r="AH379" s="136">
        <v>5.0811121200000002</v>
      </c>
      <c r="AI379" s="136">
        <v>5.0811121200000002</v>
      </c>
    </row>
    <row r="380" spans="2:35">
      <c r="B380" s="135" t="s">
        <v>543</v>
      </c>
      <c r="C380" s="135" t="s">
        <v>347</v>
      </c>
      <c r="D380" s="136">
        <v>82.071009000000004</v>
      </c>
      <c r="E380" s="136">
        <v>82.071009000000004</v>
      </c>
      <c r="F380" s="136">
        <v>82.734346000000002</v>
      </c>
      <c r="G380" s="136">
        <v>107.35480800000001</v>
      </c>
      <c r="H380" s="136">
        <v>97.043173999999993</v>
      </c>
      <c r="I380" s="136">
        <v>96.579755000000006</v>
      </c>
      <c r="J380" s="136">
        <v>107.221266</v>
      </c>
      <c r="K380" s="136">
        <v>109.614622</v>
      </c>
      <c r="L380" s="136">
        <v>115.12965199999999</v>
      </c>
      <c r="M380" s="136">
        <v>109.476266</v>
      </c>
      <c r="N380" s="136">
        <v>108.111846</v>
      </c>
      <c r="O380" s="136">
        <v>94.075185000000005</v>
      </c>
      <c r="P380" s="136">
        <v>115.020539</v>
      </c>
      <c r="Q380" s="136">
        <v>82.606319999999997</v>
      </c>
      <c r="R380" s="136">
        <v>94.386320999999995</v>
      </c>
      <c r="S380" s="136">
        <v>97.015236000000002</v>
      </c>
      <c r="T380" s="136">
        <v>77.657165000000006</v>
      </c>
      <c r="U380" s="136">
        <v>70.370349000000004</v>
      </c>
      <c r="V380" s="136">
        <v>45.006732</v>
      </c>
      <c r="W380" s="136">
        <v>49.510007000000002</v>
      </c>
      <c r="X380" s="136">
        <v>53.347240999999997</v>
      </c>
      <c r="Y380" s="136">
        <v>52.510089999999998</v>
      </c>
      <c r="Z380" s="136">
        <v>44.963025999999999</v>
      </c>
      <c r="AA380" s="136">
        <v>41.338568000000002</v>
      </c>
      <c r="AB380" s="136">
        <v>37.710346999999999</v>
      </c>
      <c r="AC380" s="136">
        <v>38.984518000000001</v>
      </c>
      <c r="AD380" s="136">
        <v>39.897528999999999</v>
      </c>
      <c r="AE380" s="136">
        <v>40.964533000000003</v>
      </c>
      <c r="AF380" s="136">
        <v>25.588404000000001</v>
      </c>
      <c r="AG380" s="136">
        <v>32.015279999999997</v>
      </c>
      <c r="AH380" s="136">
        <v>30.225133</v>
      </c>
      <c r="AI380" s="136">
        <v>30.449117999999999</v>
      </c>
    </row>
    <row r="381" spans="2:35">
      <c r="B381" s="135" t="s">
        <v>544</v>
      </c>
      <c r="C381" s="135" t="s">
        <v>347</v>
      </c>
      <c r="D381" s="136">
        <v>0.77630600000000005</v>
      </c>
      <c r="E381" s="136">
        <v>0.77630600000000005</v>
      </c>
      <c r="F381" s="136">
        <v>0.782582</v>
      </c>
      <c r="G381" s="136">
        <v>1.015468</v>
      </c>
      <c r="H381" s="136">
        <v>0.91792700000000005</v>
      </c>
      <c r="I381" s="136">
        <v>0.91354400000000002</v>
      </c>
      <c r="J381" s="136">
        <v>1.0142040000000001</v>
      </c>
      <c r="K381" s="136">
        <v>1.0368409999999999</v>
      </c>
      <c r="L381" s="136">
        <v>1.089008</v>
      </c>
      <c r="M381" s="136">
        <v>1.0355319999999999</v>
      </c>
      <c r="N381" s="136">
        <v>1.022626</v>
      </c>
      <c r="O381" s="136">
        <v>0.88985300000000001</v>
      </c>
      <c r="P381" s="136">
        <v>1.0879749999999999</v>
      </c>
      <c r="Q381" s="136">
        <v>0.78137100000000004</v>
      </c>
      <c r="R381" s="136">
        <v>0.89279699999999995</v>
      </c>
      <c r="S381" s="136">
        <v>0.91766300000000001</v>
      </c>
      <c r="T381" s="136">
        <v>0.73455599999999999</v>
      </c>
      <c r="U381" s="136">
        <v>0.66563000000000005</v>
      </c>
      <c r="V381" s="136">
        <v>0.69086999999999998</v>
      </c>
      <c r="W381" s="136">
        <v>0.65018200000000004</v>
      </c>
      <c r="X381" s="136">
        <v>0.50708600000000004</v>
      </c>
      <c r="Y381" s="136">
        <v>0.24276800000000001</v>
      </c>
      <c r="Z381" s="136">
        <v>0.18252399999999999</v>
      </c>
      <c r="AA381" s="136">
        <v>0.19048000000000001</v>
      </c>
      <c r="AB381" s="136">
        <v>0.196353</v>
      </c>
      <c r="AC381" s="136">
        <v>5.2941000000000002E-2</v>
      </c>
      <c r="AD381" s="136">
        <v>0.24471000000000001</v>
      </c>
      <c r="AE381" s="136">
        <v>0.278914</v>
      </c>
      <c r="AF381" s="136">
        <v>0.17916599999999999</v>
      </c>
      <c r="AG381" s="136">
        <v>0.18568000000000001</v>
      </c>
      <c r="AH381" s="136">
        <v>0.14816199999999999</v>
      </c>
      <c r="AI381" s="136">
        <v>5.6973999999999997E-2</v>
      </c>
    </row>
    <row r="382" spans="2:35">
      <c r="B382" s="135" t="s">
        <v>545</v>
      </c>
      <c r="C382" s="135" t="s">
        <v>347</v>
      </c>
      <c r="D382" s="136">
        <v>437.841611</v>
      </c>
      <c r="E382" s="136">
        <v>372.57449100000002</v>
      </c>
      <c r="F382" s="136">
        <v>379.90785299999999</v>
      </c>
      <c r="G382" s="136">
        <v>300.146771</v>
      </c>
      <c r="H382" s="136">
        <v>324.29264999999998</v>
      </c>
      <c r="I382" s="136">
        <v>256.427685</v>
      </c>
      <c r="J382" s="136">
        <v>397.615816</v>
      </c>
      <c r="K382" s="136">
        <v>383.61980799999998</v>
      </c>
      <c r="L382" s="136">
        <v>436.24183299999999</v>
      </c>
      <c r="M382" s="136">
        <v>475.04861699999998</v>
      </c>
      <c r="N382" s="136">
        <v>529.64265899999998</v>
      </c>
      <c r="O382" s="136">
        <v>499.59241300000002</v>
      </c>
      <c r="P382" s="136">
        <v>453.75487900000002</v>
      </c>
      <c r="Q382" s="136">
        <v>505.83615700000001</v>
      </c>
      <c r="R382" s="136">
        <v>456.891548</v>
      </c>
      <c r="S382" s="136">
        <v>349.65981099999999</v>
      </c>
      <c r="T382" s="136">
        <v>417.18951600000003</v>
      </c>
      <c r="U382" s="136">
        <v>426.27429799999999</v>
      </c>
      <c r="V382" s="136">
        <v>316.98301900000001</v>
      </c>
      <c r="W382" s="136">
        <v>436.19184000000001</v>
      </c>
      <c r="X382" s="136">
        <v>473.27075600000001</v>
      </c>
      <c r="Y382" s="136">
        <v>420.10676000000001</v>
      </c>
      <c r="Z382" s="136">
        <v>421.81480699999997</v>
      </c>
      <c r="AA382" s="136">
        <v>485.91377999999997</v>
      </c>
      <c r="AB382" s="136">
        <v>587.46756800000003</v>
      </c>
      <c r="AC382" s="136">
        <v>511.071482</v>
      </c>
      <c r="AD382" s="136">
        <v>511.62510800000001</v>
      </c>
      <c r="AE382" s="136">
        <v>609.75536099999999</v>
      </c>
      <c r="AF382" s="136">
        <v>507.866603</v>
      </c>
      <c r="AG382" s="136">
        <v>455.24398000000002</v>
      </c>
      <c r="AH382" s="136">
        <v>544.95541000000003</v>
      </c>
      <c r="AI382" s="136">
        <v>316.019654</v>
      </c>
    </row>
    <row r="383" spans="2:35">
      <c r="B383" s="135" t="s">
        <v>546</v>
      </c>
      <c r="C383" s="135" t="s">
        <v>347</v>
      </c>
      <c r="D383" s="136">
        <v>77.156210999999999</v>
      </c>
      <c r="E383" s="136">
        <v>91.942556999999994</v>
      </c>
      <c r="F383" s="136">
        <v>75.020275999999996</v>
      </c>
      <c r="G383" s="136">
        <v>75.613086999999993</v>
      </c>
      <c r="H383" s="136">
        <v>94.178172000000004</v>
      </c>
      <c r="I383" s="136">
        <v>74.439060999999995</v>
      </c>
      <c r="J383" s="136">
        <v>88.911760999999998</v>
      </c>
      <c r="K383" s="136">
        <v>80.326391999999998</v>
      </c>
      <c r="L383" s="136">
        <v>88.315562999999997</v>
      </c>
      <c r="M383" s="136">
        <v>119.06264</v>
      </c>
      <c r="N383" s="136">
        <v>122.98565000000001</v>
      </c>
      <c r="O383" s="136">
        <v>82.121719999999996</v>
      </c>
      <c r="P383" s="136">
        <v>67.378093000000007</v>
      </c>
      <c r="Q383" s="136">
        <v>91.657383999999993</v>
      </c>
      <c r="R383" s="136">
        <v>81.737251000000001</v>
      </c>
      <c r="S383" s="136">
        <v>88.058508000000003</v>
      </c>
      <c r="T383" s="136">
        <v>87.070733000000004</v>
      </c>
      <c r="U383" s="136">
        <v>77.903284999999997</v>
      </c>
      <c r="V383" s="136">
        <v>63.497055000000003</v>
      </c>
      <c r="W383" s="136">
        <v>64.236767</v>
      </c>
      <c r="X383" s="136">
        <v>81.660426999999999</v>
      </c>
      <c r="Y383" s="136">
        <v>72.218818999999996</v>
      </c>
      <c r="Z383" s="136">
        <v>62.806804999999997</v>
      </c>
      <c r="AA383" s="136">
        <v>71.910414000000003</v>
      </c>
      <c r="AB383" s="136">
        <v>78.957525000000004</v>
      </c>
      <c r="AC383" s="136">
        <v>75.138686000000007</v>
      </c>
      <c r="AD383" s="136">
        <v>60.736069999999998</v>
      </c>
      <c r="AE383" s="136">
        <v>52.747273</v>
      </c>
      <c r="AF383" s="136">
        <v>75.496174999999994</v>
      </c>
      <c r="AG383" s="136">
        <v>72.110144000000005</v>
      </c>
      <c r="AH383" s="136">
        <v>62.488298</v>
      </c>
      <c r="AI383" s="136">
        <v>47.100496</v>
      </c>
    </row>
    <row r="386" spans="2:35" ht="18.75">
      <c r="B386" s="515" t="s">
        <v>547</v>
      </c>
      <c r="C386" s="515"/>
      <c r="D386" s="515"/>
      <c r="E386" s="515"/>
      <c r="F386" s="515"/>
      <c r="G386" s="515"/>
      <c r="H386" s="515"/>
      <c r="I386" s="515"/>
      <c r="J386" s="515"/>
      <c r="K386" s="515"/>
      <c r="L386" s="515"/>
      <c r="M386" s="515"/>
      <c r="N386" s="515"/>
      <c r="O386" s="515"/>
      <c r="P386" s="515"/>
      <c r="Q386" s="515"/>
      <c r="R386" s="515"/>
      <c r="S386" s="515"/>
      <c r="T386" s="515"/>
      <c r="U386" s="515"/>
      <c r="V386" s="515"/>
      <c r="W386" s="515"/>
      <c r="X386" s="515"/>
      <c r="Y386" s="515"/>
      <c r="Z386" s="515"/>
      <c r="AA386" s="515"/>
      <c r="AB386" s="515"/>
      <c r="AC386" s="515"/>
      <c r="AD386" s="515"/>
      <c r="AE386" s="515"/>
      <c r="AF386" s="515"/>
      <c r="AG386" s="515"/>
      <c r="AH386" s="515"/>
      <c r="AI386" s="515"/>
    </row>
    <row r="388" spans="2:35">
      <c r="B388" s="133" t="s">
        <v>312</v>
      </c>
      <c r="C388" s="133" t="s">
        <v>313</v>
      </c>
      <c r="D388" s="134" t="s">
        <v>314</v>
      </c>
      <c r="E388" s="134" t="s">
        <v>315</v>
      </c>
      <c r="F388" s="134" t="s">
        <v>316</v>
      </c>
      <c r="G388" s="134" t="s">
        <v>317</v>
      </c>
      <c r="H388" s="134" t="s">
        <v>318</v>
      </c>
      <c r="I388" s="134" t="s">
        <v>319</v>
      </c>
      <c r="J388" s="134" t="s">
        <v>320</v>
      </c>
      <c r="K388" s="134" t="s">
        <v>321</v>
      </c>
      <c r="L388" s="134" t="s">
        <v>322</v>
      </c>
      <c r="M388" s="134" t="s">
        <v>323</v>
      </c>
      <c r="N388" s="134" t="s">
        <v>324</v>
      </c>
      <c r="O388" s="134" t="s">
        <v>325</v>
      </c>
      <c r="P388" s="134" t="s">
        <v>326</v>
      </c>
      <c r="Q388" s="134" t="s">
        <v>327</v>
      </c>
      <c r="R388" s="134" t="s">
        <v>328</v>
      </c>
      <c r="S388" s="134" t="s">
        <v>329</v>
      </c>
      <c r="T388" s="134" t="s">
        <v>330</v>
      </c>
      <c r="U388" s="134" t="s">
        <v>331</v>
      </c>
      <c r="V388" s="134" t="s">
        <v>332</v>
      </c>
      <c r="W388" s="134" t="s">
        <v>333</v>
      </c>
      <c r="X388" s="134" t="s">
        <v>334</v>
      </c>
      <c r="Y388" s="134" t="s">
        <v>335</v>
      </c>
      <c r="Z388" s="134" t="s">
        <v>336</v>
      </c>
      <c r="AA388" s="134" t="s">
        <v>337</v>
      </c>
      <c r="AB388" s="134" t="s">
        <v>338</v>
      </c>
      <c r="AC388" s="134" t="s">
        <v>339</v>
      </c>
      <c r="AD388" s="134" t="s">
        <v>340</v>
      </c>
      <c r="AE388" s="134" t="s">
        <v>341</v>
      </c>
      <c r="AF388" s="134" t="s">
        <v>342</v>
      </c>
      <c r="AG388" s="134" t="s">
        <v>343</v>
      </c>
      <c r="AH388" s="134" t="s">
        <v>344</v>
      </c>
      <c r="AI388" s="134" t="s">
        <v>345</v>
      </c>
    </row>
    <row r="389" spans="2:35">
      <c r="B389" s="135" t="s">
        <v>548</v>
      </c>
      <c r="C389" s="135" t="s">
        <v>347</v>
      </c>
      <c r="D389" s="136">
        <v>-20186.709881625</v>
      </c>
      <c r="E389" s="136">
        <v>-20359.738621398101</v>
      </c>
      <c r="F389" s="136">
        <v>-20532.7673611713</v>
      </c>
      <c r="G389" s="136">
        <v>-20705.796100944401</v>
      </c>
      <c r="H389" s="136">
        <v>-20878.824840717502</v>
      </c>
      <c r="I389" s="136">
        <v>-21051.853580490599</v>
      </c>
      <c r="J389" s="136">
        <v>-21224.882320263801</v>
      </c>
      <c r="K389" s="136">
        <v>-21397.911060036899</v>
      </c>
      <c r="L389" s="136">
        <v>-22534.939692083</v>
      </c>
      <c r="M389" s="136">
        <v>-23975.0647109366</v>
      </c>
      <c r="N389" s="136">
        <v>-25851.324185261699</v>
      </c>
      <c r="O389" s="136">
        <v>-26603.403381411699</v>
      </c>
      <c r="P389" s="136">
        <v>-25370.625272056899</v>
      </c>
      <c r="Q389" s="136">
        <v>-25069.7890086343</v>
      </c>
      <c r="R389" s="136">
        <v>-25546.622299610201</v>
      </c>
      <c r="S389" s="136">
        <v>-25442.985100061898</v>
      </c>
      <c r="T389" s="136">
        <v>-25949.0072485157</v>
      </c>
      <c r="U389" s="136">
        <v>-26458.444956987601</v>
      </c>
      <c r="V389" s="136">
        <v>-26679.6923721241</v>
      </c>
      <c r="W389" s="136">
        <v>-26900.939787260599</v>
      </c>
      <c r="X389" s="136">
        <v>-27175.873703024001</v>
      </c>
      <c r="Y389" s="136">
        <v>-27450.807618787399</v>
      </c>
      <c r="Z389" s="136">
        <v>-27725.741534550802</v>
      </c>
      <c r="AA389" s="136">
        <v>-27998.3720507705</v>
      </c>
      <c r="AB389" s="136">
        <v>-28271.002566990199</v>
      </c>
      <c r="AC389" s="136">
        <v>-28543.633083209999</v>
      </c>
      <c r="AD389" s="136">
        <v>-28818.108060328701</v>
      </c>
      <c r="AE389" s="136">
        <v>-29092.583037447399</v>
      </c>
      <c r="AF389" s="136">
        <v>-29367.058014566101</v>
      </c>
      <c r="AG389" s="136">
        <v>-29641.532991684799</v>
      </c>
      <c r="AH389" s="136">
        <v>-29916.0079688035</v>
      </c>
      <c r="AI389" s="136">
        <v>-30111.723947822102</v>
      </c>
    </row>
    <row r="390" spans="2:35">
      <c r="B390" s="135" t="s">
        <v>549</v>
      </c>
      <c r="C390" s="135" t="s">
        <v>8</v>
      </c>
      <c r="D390" s="136">
        <v>0</v>
      </c>
      <c r="E390" s="136">
        <v>0</v>
      </c>
      <c r="F390" s="136">
        <v>0</v>
      </c>
      <c r="G390" s="136">
        <v>0</v>
      </c>
      <c r="H390" s="136">
        <v>0</v>
      </c>
      <c r="I390" s="136">
        <v>0</v>
      </c>
      <c r="J390" s="136">
        <v>0</v>
      </c>
      <c r="K390" s="136">
        <v>0</v>
      </c>
      <c r="L390" s="136">
        <v>0</v>
      </c>
      <c r="M390" s="136">
        <v>0</v>
      </c>
      <c r="N390" s="136">
        <v>0</v>
      </c>
      <c r="O390" s="136">
        <v>0</v>
      </c>
      <c r="P390" s="136">
        <v>0</v>
      </c>
      <c r="Q390" s="136">
        <v>1.0271701468000001</v>
      </c>
      <c r="R390" s="136">
        <v>1.16961564062</v>
      </c>
      <c r="S390" s="136">
        <v>0.74829665008000001</v>
      </c>
      <c r="T390" s="136">
        <v>1.0022612765200001</v>
      </c>
      <c r="U390" s="136">
        <v>0.93483245758</v>
      </c>
      <c r="V390" s="136">
        <v>0.99944995891999999</v>
      </c>
      <c r="W390" s="136">
        <v>0.94445159642400001</v>
      </c>
      <c r="X390" s="136">
        <v>0.825451958799999</v>
      </c>
      <c r="Y390" s="136">
        <v>1.6636609470879999</v>
      </c>
      <c r="Z390" s="136">
        <v>1.3934792717160001</v>
      </c>
      <c r="AA390" s="136">
        <v>1.4386433472039999</v>
      </c>
      <c r="AB390" s="136">
        <v>2.231187258272</v>
      </c>
      <c r="AC390" s="136">
        <v>1.5305491661599899</v>
      </c>
      <c r="AD390" s="136">
        <v>0.72831826633999897</v>
      </c>
      <c r="AE390" s="136">
        <v>0.92752770210799995</v>
      </c>
      <c r="AF390" s="136">
        <v>0.35760138260000002</v>
      </c>
      <c r="AG390" s="136">
        <v>0.70486486439600005</v>
      </c>
      <c r="AH390" s="136">
        <v>0.57564182401599895</v>
      </c>
      <c r="AI390" s="136">
        <v>1.439482157204</v>
      </c>
    </row>
    <row r="391" spans="2:35">
      <c r="B391" s="135" t="s">
        <v>549</v>
      </c>
      <c r="C391" s="135" t="s">
        <v>348</v>
      </c>
      <c r="D391" s="136">
        <v>0</v>
      </c>
      <c r="E391" s="136">
        <v>0</v>
      </c>
      <c r="F391" s="136">
        <v>0</v>
      </c>
      <c r="G391" s="136">
        <v>0</v>
      </c>
      <c r="H391" s="136">
        <v>0</v>
      </c>
      <c r="I391" s="136">
        <v>0</v>
      </c>
      <c r="J391" s="136">
        <v>0</v>
      </c>
      <c r="K391" s="136">
        <v>0</v>
      </c>
      <c r="L391" s="136">
        <v>0</v>
      </c>
      <c r="M391" s="136">
        <v>0</v>
      </c>
      <c r="N391" s="136">
        <v>0</v>
      </c>
      <c r="O391" s="136">
        <v>0</v>
      </c>
      <c r="P391" s="136">
        <v>0</v>
      </c>
      <c r="Q391" s="136">
        <v>0.88760898555000001</v>
      </c>
      <c r="R391" s="136">
        <v>1.0107004720574999</v>
      </c>
      <c r="S391" s="136">
        <v>0.64662590957999899</v>
      </c>
      <c r="T391" s="136">
        <v>0.86608447264499999</v>
      </c>
      <c r="U391" s="136">
        <v>0.80781717801749997</v>
      </c>
      <c r="V391" s="136">
        <v>0.86365512754499996</v>
      </c>
      <c r="W391" s="136">
        <v>0.81612936864899999</v>
      </c>
      <c r="X391" s="136">
        <v>0.71329816004999902</v>
      </c>
      <c r="Y391" s="136">
        <v>1.437620057538</v>
      </c>
      <c r="Z391" s="136">
        <v>1.2041478489285</v>
      </c>
      <c r="AA391" s="136">
        <v>1.2431755011165</v>
      </c>
      <c r="AB391" s="136">
        <v>1.928036815572</v>
      </c>
      <c r="AC391" s="136">
        <v>1.3225941164099899</v>
      </c>
      <c r="AD391" s="136">
        <v>0.629361980152499</v>
      </c>
      <c r="AE391" s="136">
        <v>0.80150491649550004</v>
      </c>
      <c r="AF391" s="136">
        <v>0.30901423822500002</v>
      </c>
      <c r="AG391" s="136">
        <v>0.60909518173349997</v>
      </c>
      <c r="AH391" s="136">
        <v>0.49742961966600002</v>
      </c>
      <c r="AI391" s="136">
        <v>1.2439003423665</v>
      </c>
    </row>
    <row r="392" spans="2:35">
      <c r="B392" s="135" t="s">
        <v>550</v>
      </c>
      <c r="C392" s="135" t="s">
        <v>8</v>
      </c>
      <c r="D392" s="136">
        <v>117.719504567022</v>
      </c>
      <c r="E392" s="136">
        <v>212.14450022453099</v>
      </c>
      <c r="F392" s="136">
        <v>74.038138527883305</v>
      </c>
      <c r="G392" s="136">
        <v>52.9734605641884</v>
      </c>
      <c r="H392" s="136">
        <v>358.86403040238901</v>
      </c>
      <c r="I392" s="136">
        <v>73.5864382940632</v>
      </c>
      <c r="J392" s="136">
        <v>20.003168117074999</v>
      </c>
      <c r="K392" s="136">
        <v>44.212762761725202</v>
      </c>
      <c r="L392" s="136">
        <v>68.744798396360395</v>
      </c>
      <c r="M392" s="136">
        <v>41.8375174435267</v>
      </c>
      <c r="N392" s="136">
        <v>75.6466882482991</v>
      </c>
      <c r="O392" s="136">
        <v>35.346238208958702</v>
      </c>
      <c r="P392" s="136">
        <v>48.316258502449799</v>
      </c>
      <c r="Q392" s="136">
        <v>103.417849658752</v>
      </c>
      <c r="R392" s="136">
        <v>122.11803659364</v>
      </c>
      <c r="S392" s="136">
        <v>117.13167761337</v>
      </c>
      <c r="T392" s="136">
        <v>142.80681497676699</v>
      </c>
      <c r="U392" s="136">
        <v>41.1885876959415</v>
      </c>
      <c r="V392" s="136">
        <v>17.022045144741899</v>
      </c>
      <c r="W392" s="136">
        <v>64.051041826970305</v>
      </c>
      <c r="X392" s="136">
        <v>18.739799179855801</v>
      </c>
      <c r="Y392" s="136">
        <v>34.689493460492002</v>
      </c>
      <c r="Z392" s="136">
        <v>140.78549424116599</v>
      </c>
      <c r="AA392" s="136">
        <v>33.958409349366498</v>
      </c>
      <c r="AB392" s="136">
        <v>17.176082785921601</v>
      </c>
      <c r="AC392" s="136">
        <v>66.052436944109402</v>
      </c>
      <c r="AD392" s="136">
        <v>42.744632937408497</v>
      </c>
      <c r="AE392" s="136">
        <v>124.99682982353001</v>
      </c>
      <c r="AF392" s="136">
        <v>19.8971278205521</v>
      </c>
      <c r="AG392" s="136">
        <v>33.159966660881999</v>
      </c>
      <c r="AH392" s="136">
        <v>16.446794305505499</v>
      </c>
      <c r="AI392" s="136">
        <v>55.213726551664998</v>
      </c>
    </row>
    <row r="393" spans="2:35">
      <c r="B393" s="135" t="s">
        <v>550</v>
      </c>
      <c r="C393" s="135" t="s">
        <v>348</v>
      </c>
      <c r="D393" s="136">
        <v>61.632780126655099</v>
      </c>
      <c r="E393" s="136">
        <v>111.06957496557899</v>
      </c>
      <c r="F393" s="136">
        <v>38.763128758139501</v>
      </c>
      <c r="G393" s="136">
        <v>27.734585356174598</v>
      </c>
      <c r="H393" s="136">
        <v>187.88549920003501</v>
      </c>
      <c r="I393" s="136">
        <v>38.526638286177402</v>
      </c>
      <c r="J393" s="136">
        <v>10.4727833074959</v>
      </c>
      <c r="K393" s="136">
        <v>23.1478674337604</v>
      </c>
      <c r="L393" s="136">
        <v>35.991767549462203</v>
      </c>
      <c r="M393" s="136">
        <v>21.9042929472567</v>
      </c>
      <c r="N393" s="136">
        <v>39.605294987141399</v>
      </c>
      <c r="O393" s="136">
        <v>18.505743256818</v>
      </c>
      <c r="P393" s="136">
        <v>25.296278197711199</v>
      </c>
      <c r="Q393" s="136">
        <v>54.145059585775101</v>
      </c>
      <c r="R393" s="136">
        <v>63.935658976457802</v>
      </c>
      <c r="S393" s="136">
        <v>61.325019662319399</v>
      </c>
      <c r="T393" s="136">
        <v>74.7673978107849</v>
      </c>
      <c r="U393" s="136">
        <v>21.564541734425301</v>
      </c>
      <c r="V393" s="136">
        <v>8.9119977999447002</v>
      </c>
      <c r="W393" s="136">
        <v>33.534322050746603</v>
      </c>
      <c r="X393" s="136">
        <v>9.8113386283591808</v>
      </c>
      <c r="Y393" s="136">
        <v>18.1619004515798</v>
      </c>
      <c r="Z393" s="136">
        <v>73.7091227448051</v>
      </c>
      <c r="AA393" s="136">
        <v>17.779136809812702</v>
      </c>
      <c r="AB393" s="136">
        <v>8.9926451667933094</v>
      </c>
      <c r="AC393" s="136">
        <v>34.582164935023798</v>
      </c>
      <c r="AD393" s="136">
        <v>22.379218916317999</v>
      </c>
      <c r="AE393" s="136">
        <v>65.442869109735696</v>
      </c>
      <c r="AF393" s="136">
        <v>10.417265249513999</v>
      </c>
      <c r="AG393" s="136">
        <v>17.361107165157801</v>
      </c>
      <c r="AH393" s="136">
        <v>8.6108216386727499</v>
      </c>
      <c r="AI393" s="136">
        <v>28.907490573022201</v>
      </c>
    </row>
    <row r="394" spans="2:35">
      <c r="B394" s="135" t="s">
        <v>551</v>
      </c>
      <c r="C394" s="135" t="s">
        <v>348</v>
      </c>
      <c r="D394" s="136">
        <v>71.941785556372295</v>
      </c>
      <c r="E394" s="136">
        <v>72.017941454224598</v>
      </c>
      <c r="F394" s="136">
        <v>72.094097352077</v>
      </c>
      <c r="G394" s="136">
        <v>72.170253249929402</v>
      </c>
      <c r="H394" s="136">
        <v>72.246409147781705</v>
      </c>
      <c r="I394" s="136">
        <v>72.322565045634093</v>
      </c>
      <c r="J394" s="136">
        <v>72.398720943486495</v>
      </c>
      <c r="K394" s="136">
        <v>72.474876841338798</v>
      </c>
      <c r="L394" s="136">
        <v>72.5510327391912</v>
      </c>
      <c r="M394" s="136">
        <v>72.627188637043602</v>
      </c>
      <c r="N394" s="136">
        <v>72.703344534895905</v>
      </c>
      <c r="O394" s="136">
        <v>72.491487100864603</v>
      </c>
      <c r="P394" s="136">
        <v>72.279629666833202</v>
      </c>
      <c r="Q394" s="136">
        <v>72.0677722328019</v>
      </c>
      <c r="R394" s="136">
        <v>71.855914798770598</v>
      </c>
      <c r="S394" s="136">
        <v>71.644057364739197</v>
      </c>
      <c r="T394" s="136">
        <v>71.432199930707895</v>
      </c>
      <c r="U394" s="136">
        <v>69.771439080008903</v>
      </c>
      <c r="V394" s="136">
        <v>68.110678229309997</v>
      </c>
      <c r="W394" s="136">
        <v>66.449917378611104</v>
      </c>
      <c r="X394" s="136">
        <v>63.121042194144799</v>
      </c>
      <c r="Y394" s="136">
        <v>59.792167009678501</v>
      </c>
      <c r="Z394" s="136">
        <v>56.463291825212202</v>
      </c>
      <c r="AA394" s="136">
        <v>53.194853910761601</v>
      </c>
      <c r="AB394" s="136">
        <v>49.926415996311</v>
      </c>
      <c r="AC394" s="136">
        <v>46.657978081860399</v>
      </c>
      <c r="AD394" s="136">
        <v>44.474074107665302</v>
      </c>
      <c r="AE394" s="136">
        <v>42.290170133470099</v>
      </c>
      <c r="AF394" s="136">
        <v>40.106266159275002</v>
      </c>
      <c r="AG394" s="136">
        <v>37.922362185079798</v>
      </c>
      <c r="AH394" s="136">
        <v>35.738458210884602</v>
      </c>
      <c r="AI394" s="136">
        <v>33.842567568573202</v>
      </c>
    </row>
    <row r="395" spans="2:35">
      <c r="B395" s="135" t="s">
        <v>552</v>
      </c>
      <c r="C395" s="135" t="s">
        <v>8</v>
      </c>
      <c r="D395" s="136">
        <v>29.561765529665301</v>
      </c>
      <c r="E395" s="136">
        <v>36.923439273711402</v>
      </c>
      <c r="F395" s="136">
        <v>14.282015316451901</v>
      </c>
      <c r="G395" s="136">
        <v>10.9917430603575</v>
      </c>
      <c r="H395" s="136">
        <v>65.702303471764097</v>
      </c>
      <c r="I395" s="136">
        <v>17.453623199236802</v>
      </c>
      <c r="J395" s="136">
        <v>4.9777746950298303</v>
      </c>
      <c r="K395" s="136">
        <v>11.8757145780664</v>
      </c>
      <c r="L395" s="136">
        <v>17.208908618008401</v>
      </c>
      <c r="M395" s="136">
        <v>10.3179810191449</v>
      </c>
      <c r="N395" s="136">
        <v>18.3250176410174</v>
      </c>
      <c r="O395" s="136">
        <v>8.1524989849371003</v>
      </c>
      <c r="P395" s="136">
        <v>12.2803274596554</v>
      </c>
      <c r="Q395" s="136">
        <v>21.225771648548101</v>
      </c>
      <c r="R395" s="136">
        <v>19.506887711980699</v>
      </c>
      <c r="S395" s="136">
        <v>29.1980683413111</v>
      </c>
      <c r="T395" s="136">
        <v>31.126644725474598</v>
      </c>
      <c r="U395" s="136">
        <v>9.4726108517675005</v>
      </c>
      <c r="V395" s="136">
        <v>3.7217393814039901</v>
      </c>
      <c r="W395" s="136">
        <v>12.373357230415101</v>
      </c>
      <c r="X395" s="136">
        <v>3.8596739148708501</v>
      </c>
      <c r="Y395" s="136">
        <v>7.9468264058971396</v>
      </c>
      <c r="Z395" s="136">
        <v>24.462867705803699</v>
      </c>
      <c r="AA395" s="136">
        <v>6.5030711309512501</v>
      </c>
      <c r="AB395" s="136">
        <v>2.6246837359937798</v>
      </c>
      <c r="AC395" s="136">
        <v>8.8069661535280499</v>
      </c>
      <c r="AD395" s="136">
        <v>6.2685653930200997</v>
      </c>
      <c r="AE395" s="136">
        <v>19.314044886664899</v>
      </c>
      <c r="AF395" s="136">
        <v>1.9404979307057</v>
      </c>
      <c r="AG395" s="136">
        <v>3.6548334972093501</v>
      </c>
      <c r="AH395" s="136">
        <v>2.0949441285231201</v>
      </c>
      <c r="AI395" s="136">
        <v>6.1387303780581099</v>
      </c>
    </row>
    <row r="396" spans="2:35">
      <c r="B396" s="135" t="s">
        <v>552</v>
      </c>
      <c r="C396" s="135" t="s">
        <v>347</v>
      </c>
      <c r="D396" s="136">
        <v>352.44992489395702</v>
      </c>
      <c r="E396" s="136">
        <v>440.21942416757798</v>
      </c>
      <c r="F396" s="136">
        <v>170.27721908444499</v>
      </c>
      <c r="G396" s="136">
        <v>131.04897311322901</v>
      </c>
      <c r="H396" s="136">
        <v>783.33521388448298</v>
      </c>
      <c r="I396" s="136">
        <v>208.09068996658399</v>
      </c>
      <c r="J396" s="136">
        <v>59.347480976457497</v>
      </c>
      <c r="K396" s="136">
        <v>141.588116816005</v>
      </c>
      <c r="L396" s="136">
        <v>205.173082231422</v>
      </c>
      <c r="M396" s="136">
        <v>123.016050296644</v>
      </c>
      <c r="N396" s="136">
        <v>218.479883577176</v>
      </c>
      <c r="O396" s="136">
        <v>97.198107198832204</v>
      </c>
      <c r="P396" s="136">
        <v>146.412110822183</v>
      </c>
      <c r="Q396" s="136">
        <v>253.064101189757</v>
      </c>
      <c r="R396" s="136">
        <v>232.57072051745999</v>
      </c>
      <c r="S396" s="136">
        <v>348.11374792946202</v>
      </c>
      <c r="T396" s="136">
        <v>371.10718521481499</v>
      </c>
      <c r="U396" s="136">
        <v>112.937130899872</v>
      </c>
      <c r="V396" s="136">
        <v>44.372409494094697</v>
      </c>
      <c r="W396" s="136">
        <v>147.52125755715301</v>
      </c>
      <c r="X396" s="136">
        <v>46.016932921218597</v>
      </c>
      <c r="Y396" s="136">
        <v>94.745977438089795</v>
      </c>
      <c r="Z396" s="136">
        <v>291.65835433439202</v>
      </c>
      <c r="AA396" s="136">
        <v>77.532816143332099</v>
      </c>
      <c r="AB396" s="136">
        <v>31.292771897980501</v>
      </c>
      <c r="AC396" s="136">
        <v>105.000987043203</v>
      </c>
      <c r="AD396" s="136">
        <v>74.736923264806506</v>
      </c>
      <c r="AE396" s="136">
        <v>230.27155339800299</v>
      </c>
      <c r="AF396" s="136">
        <v>23.135571833413699</v>
      </c>
      <c r="AG396" s="136">
        <v>43.574724598187501</v>
      </c>
      <c r="AH396" s="136">
        <v>24.9769554532886</v>
      </c>
      <c r="AI396" s="136">
        <v>73.188966285510503</v>
      </c>
    </row>
    <row r="397" spans="2:35">
      <c r="B397" s="135" t="s">
        <v>552</v>
      </c>
      <c r="C397" s="135" t="s">
        <v>348</v>
      </c>
      <c r="D397" s="136">
        <v>15.4772465425071</v>
      </c>
      <c r="E397" s="136">
        <v>19.331496701813901</v>
      </c>
      <c r="F397" s="136">
        <v>7.47743811020925</v>
      </c>
      <c r="G397" s="136">
        <v>5.7547955688346297</v>
      </c>
      <c r="H397" s="136">
        <v>34.398850373894703</v>
      </c>
      <c r="I397" s="136">
        <v>9.1379531795396396</v>
      </c>
      <c r="J397" s="136">
        <v>2.6061449581121199</v>
      </c>
      <c r="K397" s="136">
        <v>6.2176043649603301</v>
      </c>
      <c r="L397" s="136">
        <v>9.0098313357202198</v>
      </c>
      <c r="M397" s="136">
        <v>5.4020432539444396</v>
      </c>
      <c r="N397" s="136">
        <v>9.5941771691953193</v>
      </c>
      <c r="O397" s="136">
        <v>4.2682916418097703</v>
      </c>
      <c r="P397" s="136">
        <v>6.4294419602603199</v>
      </c>
      <c r="Q397" s="136">
        <v>11.112885004444999</v>
      </c>
      <c r="R397" s="136">
        <v>10.2129526090841</v>
      </c>
      <c r="S397" s="136">
        <v>15.286830613346</v>
      </c>
      <c r="T397" s="136">
        <v>16.296548796240099</v>
      </c>
      <c r="U397" s="136">
        <v>4.9594444353098801</v>
      </c>
      <c r="V397" s="136">
        <v>1.94853984330345</v>
      </c>
      <c r="W397" s="136">
        <v>6.4781482764103799</v>
      </c>
      <c r="X397" s="136">
        <v>2.0207563277705298</v>
      </c>
      <c r="Y397" s="136">
        <v>4.1606104815069296</v>
      </c>
      <c r="Z397" s="136">
        <v>12.807686815576499</v>
      </c>
      <c r="AA397" s="136">
        <v>3.4047234112655098</v>
      </c>
      <c r="AB397" s="136">
        <v>1.3741695243918799</v>
      </c>
      <c r="AC397" s="136">
        <v>4.6109420059124799</v>
      </c>
      <c r="AD397" s="136">
        <v>3.28194647096569</v>
      </c>
      <c r="AE397" s="136">
        <v>10.111988546285801</v>
      </c>
      <c r="AF397" s="136">
        <v>1.01595978286947</v>
      </c>
      <c r="AG397" s="136">
        <v>1.91351085074258</v>
      </c>
      <c r="AH397" s="136">
        <v>1.09682105209151</v>
      </c>
      <c r="AI397" s="136">
        <v>3.2139705398799698</v>
      </c>
    </row>
    <row r="398" spans="2:35">
      <c r="B398" s="135" t="s">
        <v>553</v>
      </c>
      <c r="C398" s="135" t="s">
        <v>347</v>
      </c>
      <c r="D398" s="136">
        <v>-5595.22645175654</v>
      </c>
      <c r="E398" s="136">
        <v>-5654.91045898424</v>
      </c>
      <c r="F398" s="136">
        <v>-5714.59446621194</v>
      </c>
      <c r="G398" s="136">
        <v>-5774.27847343963</v>
      </c>
      <c r="H398" s="136">
        <v>-5833.9624806673301</v>
      </c>
      <c r="I398" s="136">
        <v>-5893.6464878950301</v>
      </c>
      <c r="J398" s="136">
        <v>-5953.3304951227301</v>
      </c>
      <c r="K398" s="136">
        <v>-6013.0145023504301</v>
      </c>
      <c r="L398" s="136">
        <v>-6072.6985095781301</v>
      </c>
      <c r="M398" s="136">
        <v>-6132.3825168058302</v>
      </c>
      <c r="N398" s="136">
        <v>-6192.0665240335302</v>
      </c>
      <c r="O398" s="136">
        <v>-6094.3015916566301</v>
      </c>
      <c r="P398" s="136">
        <v>-5996.53665927973</v>
      </c>
      <c r="Q398" s="136">
        <v>-5898.7717269028199</v>
      </c>
      <c r="R398" s="136">
        <v>-5801.0067945259198</v>
      </c>
      <c r="S398" s="136">
        <v>-5703.2418621490197</v>
      </c>
      <c r="T398" s="136">
        <v>-5605.4769297721195</v>
      </c>
      <c r="U398" s="136">
        <v>-5777.1460316804396</v>
      </c>
      <c r="V398" s="136">
        <v>-5948.8151335887696</v>
      </c>
      <c r="W398" s="136">
        <v>-6120.4842354970997</v>
      </c>
      <c r="X398" s="136">
        <v>-5890.0624906939001</v>
      </c>
      <c r="Y398" s="136">
        <v>-5659.6407458906997</v>
      </c>
      <c r="Z398" s="136">
        <v>-5429.2190010875001</v>
      </c>
      <c r="AA398" s="136">
        <v>-5171.9008283001504</v>
      </c>
      <c r="AB398" s="136">
        <v>-4914.5826555127896</v>
      </c>
      <c r="AC398" s="136">
        <v>-4657.2644827254398</v>
      </c>
      <c r="AD398" s="136">
        <v>-4559.7180799138396</v>
      </c>
      <c r="AE398" s="136">
        <v>-4462.1716771022402</v>
      </c>
      <c r="AF398" s="136">
        <v>-4364.6252742906399</v>
      </c>
      <c r="AG398" s="136">
        <v>-4267.0788714790397</v>
      </c>
      <c r="AH398" s="136">
        <v>-4169.5324686674403</v>
      </c>
      <c r="AI398" s="136">
        <v>-4229.4350054604502</v>
      </c>
    </row>
    <row r="399" spans="2:35">
      <c r="B399" s="135" t="s">
        <v>554</v>
      </c>
      <c r="C399" s="135" t="s">
        <v>347</v>
      </c>
      <c r="D399" s="136">
        <v>-9115.8015227808592</v>
      </c>
      <c r="E399" s="136">
        <v>-9231.9438737846394</v>
      </c>
      <c r="F399" s="136">
        <v>-9348.0862247884197</v>
      </c>
      <c r="G399" s="136">
        <v>-9464.2285757921909</v>
      </c>
      <c r="H399" s="136">
        <v>-9580.3709267959694</v>
      </c>
      <c r="I399" s="136">
        <v>-9696.5132777997496</v>
      </c>
      <c r="J399" s="136">
        <v>-9812.6556288035299</v>
      </c>
      <c r="K399" s="136">
        <v>-9928.7979798073102</v>
      </c>
      <c r="L399" s="136">
        <v>-10044.940330811</v>
      </c>
      <c r="M399" s="136">
        <v>-10161.0826818148</v>
      </c>
      <c r="N399" s="136">
        <v>-10277.2250328186</v>
      </c>
      <c r="O399" s="136">
        <v>-10527.0625987228</v>
      </c>
      <c r="P399" s="136">
        <v>-10776.900164627001</v>
      </c>
      <c r="Q399" s="136">
        <v>-11026.7377305311</v>
      </c>
      <c r="R399" s="136">
        <v>-11276.5752964353</v>
      </c>
      <c r="S399" s="136">
        <v>-11526.412862339501</v>
      </c>
      <c r="T399" s="136">
        <v>-11776.2504282437</v>
      </c>
      <c r="U399" s="136">
        <v>-11495.4875145719</v>
      </c>
      <c r="V399" s="136">
        <v>-11214.724600900099</v>
      </c>
      <c r="W399" s="136">
        <v>-10933.9616872283</v>
      </c>
      <c r="X399" s="136">
        <v>-10406.0973144768</v>
      </c>
      <c r="Y399" s="136">
        <v>-9878.2329417252604</v>
      </c>
      <c r="Z399" s="136">
        <v>-9350.3685689736994</v>
      </c>
      <c r="AA399" s="136">
        <v>-8882.5929711211302</v>
      </c>
      <c r="AB399" s="136">
        <v>-8414.81737326857</v>
      </c>
      <c r="AC399" s="136">
        <v>-7947.0417754160098</v>
      </c>
      <c r="AD399" s="136">
        <v>-7594.4319240226396</v>
      </c>
      <c r="AE399" s="136">
        <v>-7241.8220726292802</v>
      </c>
      <c r="AF399" s="136">
        <v>-6889.21222123592</v>
      </c>
      <c r="AG399" s="136">
        <v>-6536.6023698425497</v>
      </c>
      <c r="AH399" s="136">
        <v>-6183.9925184491904</v>
      </c>
      <c r="AI399" s="136">
        <v>-5697.68745215542</v>
      </c>
    </row>
    <row r="400" spans="2:35">
      <c r="B400" s="135" t="s">
        <v>555</v>
      </c>
      <c r="C400" s="135" t="s">
        <v>347</v>
      </c>
      <c r="D400" s="136">
        <v>-2.3001250999245802E-2</v>
      </c>
      <c r="E400" s="136">
        <v>-2.7708215102941299E-2</v>
      </c>
      <c r="F400" s="136">
        <v>-3.24151792066368E-2</v>
      </c>
      <c r="G400" s="136">
        <v>-3.7122143310332298E-2</v>
      </c>
      <c r="H400" s="136">
        <v>-4.1829107414027802E-2</v>
      </c>
      <c r="I400" s="136">
        <v>-4.65360715177233E-2</v>
      </c>
      <c r="J400" s="136">
        <v>-5.1243035621418798E-2</v>
      </c>
      <c r="K400" s="136">
        <v>-5.5949999725114399E-2</v>
      </c>
      <c r="L400" s="136">
        <v>-6.0656963828809897E-2</v>
      </c>
      <c r="M400" s="136">
        <v>-6.5363927932505395E-2</v>
      </c>
      <c r="N400" s="136">
        <v>-7.0070892036200899E-2</v>
      </c>
      <c r="O400" s="136">
        <v>-7.2673815485681401E-2</v>
      </c>
      <c r="P400" s="136">
        <v>-7.5276738935161999E-2</v>
      </c>
      <c r="Q400" s="136">
        <v>-7.7879662384642598E-2</v>
      </c>
      <c r="R400" s="136">
        <v>-8.0482585834123099E-2</v>
      </c>
      <c r="S400" s="136">
        <v>-8.3085509283603698E-2</v>
      </c>
      <c r="T400" s="136">
        <v>-8.5688432733084199E-2</v>
      </c>
      <c r="U400" s="136">
        <v>-0.13118314227399899</v>
      </c>
      <c r="V400" s="136">
        <v>-0.17667785181491399</v>
      </c>
      <c r="W400" s="136">
        <v>-0.22217256135582999</v>
      </c>
      <c r="X400" s="136">
        <v>-0.21656417056114399</v>
      </c>
      <c r="Y400" s="136">
        <v>-0.21095577976645799</v>
      </c>
      <c r="Z400" s="136">
        <v>-0.20534738897177199</v>
      </c>
      <c r="AA400" s="136">
        <v>-0.201657017266403</v>
      </c>
      <c r="AB400" s="136">
        <v>-0.19796664556103499</v>
      </c>
      <c r="AC400" s="136">
        <v>-0.19427627385566601</v>
      </c>
      <c r="AD400" s="136">
        <v>-0.18861003259300799</v>
      </c>
      <c r="AE400" s="136">
        <v>-0.18294379133034899</v>
      </c>
      <c r="AF400" s="136">
        <v>-0.177277550067691</v>
      </c>
      <c r="AG400" s="136">
        <v>-0.171611308805032</v>
      </c>
      <c r="AH400" s="136">
        <v>-0.16594506754237401</v>
      </c>
      <c r="AI400" s="136">
        <v>-0.16238286693393</v>
      </c>
    </row>
    <row r="401" spans="2:35">
      <c r="B401" s="135" t="s">
        <v>556</v>
      </c>
      <c r="C401" s="135" t="s">
        <v>347</v>
      </c>
      <c r="D401" s="136">
        <v>-0.65220532403062104</v>
      </c>
      <c r="E401" s="136">
        <v>-1.2013773467176201</v>
      </c>
      <c r="F401" s="136">
        <v>-1.7505493694046299</v>
      </c>
      <c r="G401" s="136">
        <v>-2.2997213920916302</v>
      </c>
      <c r="H401" s="136">
        <v>-2.8488934147786402</v>
      </c>
      <c r="I401" s="136">
        <v>-3.3980654374656498</v>
      </c>
      <c r="J401" s="136">
        <v>-3.9472374601526501</v>
      </c>
      <c r="K401" s="136">
        <v>-4.4964094828396597</v>
      </c>
      <c r="L401" s="136">
        <v>-5.04558150552666</v>
      </c>
      <c r="M401" s="136">
        <v>-5.59475352821367</v>
      </c>
      <c r="N401" s="136">
        <v>-6.1439255509006703</v>
      </c>
      <c r="O401" s="136">
        <v>-12.3420248776862</v>
      </c>
      <c r="P401" s="136">
        <v>-18.540124204471699</v>
      </c>
      <c r="Q401" s="136">
        <v>-24.738223531257301</v>
      </c>
      <c r="R401" s="136">
        <v>-30.936322858042899</v>
      </c>
      <c r="S401" s="136">
        <v>-37.134422184828402</v>
      </c>
      <c r="T401" s="136">
        <v>-43.332521511613997</v>
      </c>
      <c r="U401" s="136">
        <v>-51.857003892854998</v>
      </c>
      <c r="V401" s="136">
        <v>-60.381486274096098</v>
      </c>
      <c r="W401" s="136">
        <v>-68.905968655337105</v>
      </c>
      <c r="X401" s="136">
        <v>-72.938414090672893</v>
      </c>
      <c r="Y401" s="136">
        <v>-76.970859526008695</v>
      </c>
      <c r="Z401" s="136">
        <v>-81.003304961344497</v>
      </c>
      <c r="AA401" s="136">
        <v>-80.943336939868303</v>
      </c>
      <c r="AB401" s="136">
        <v>-80.883368918392094</v>
      </c>
      <c r="AC401" s="136">
        <v>-80.823400896915899</v>
      </c>
      <c r="AD401" s="136">
        <v>-80.653572318344899</v>
      </c>
      <c r="AE401" s="136">
        <v>-80.483743739773999</v>
      </c>
      <c r="AF401" s="136">
        <v>-80.313915161202999</v>
      </c>
      <c r="AG401" s="136">
        <v>-80.144086582632099</v>
      </c>
      <c r="AH401" s="136">
        <v>-79.974258004061099</v>
      </c>
      <c r="AI401" s="136">
        <v>-74.155502121391606</v>
      </c>
    </row>
    <row r="402" spans="2:35">
      <c r="B402" s="135" t="s">
        <v>557</v>
      </c>
      <c r="C402" s="135" t="s">
        <v>347</v>
      </c>
      <c r="D402" s="136">
        <v>-1.7614805330951298E-2</v>
      </c>
      <c r="E402" s="136">
        <v>-3.5229610661902597E-2</v>
      </c>
      <c r="F402" s="136">
        <v>-5.2844415992853902E-2</v>
      </c>
      <c r="G402" s="136">
        <v>-7.0459221323805193E-2</v>
      </c>
      <c r="H402" s="136">
        <v>-8.8074026654756499E-2</v>
      </c>
      <c r="I402" s="136">
        <v>-0.105688831985707</v>
      </c>
      <c r="J402" s="136">
        <v>-0.123303637316659</v>
      </c>
      <c r="K402" s="136">
        <v>-0.14091844264761</v>
      </c>
      <c r="L402" s="136">
        <v>-0.158533247978561</v>
      </c>
      <c r="M402" s="136">
        <v>-0.176148053309513</v>
      </c>
      <c r="N402" s="136">
        <v>-0.193762858640464</v>
      </c>
      <c r="O402" s="136">
        <v>-0.193762858640464</v>
      </c>
      <c r="P402" s="136">
        <v>-0.193762858640464</v>
      </c>
      <c r="Q402" s="136">
        <v>-0.193762858640464</v>
      </c>
      <c r="R402" s="136">
        <v>-0.193762858640464</v>
      </c>
      <c r="S402" s="136">
        <v>-0.193762858640464</v>
      </c>
      <c r="T402" s="136">
        <v>-0.193762858640464</v>
      </c>
      <c r="U402" s="136">
        <v>-0.74689742426466399</v>
      </c>
      <c r="V402" s="136">
        <v>-1.3000319898888599</v>
      </c>
      <c r="W402" s="136">
        <v>-1.8531665555130601</v>
      </c>
      <c r="X402" s="136">
        <v>-2.08456745431769</v>
      </c>
      <c r="Y402" s="136">
        <v>-2.3159683531223099</v>
      </c>
      <c r="Z402" s="136">
        <v>-2.54736925192694</v>
      </c>
      <c r="AA402" s="136">
        <v>-2.5350284774658798</v>
      </c>
      <c r="AB402" s="136">
        <v>-2.52268770300482</v>
      </c>
      <c r="AC402" s="136">
        <v>-2.5103469285437598</v>
      </c>
      <c r="AD402" s="136">
        <v>-3.1888688475747</v>
      </c>
      <c r="AE402" s="136">
        <v>-3.86739076660563</v>
      </c>
      <c r="AF402" s="136">
        <v>-4.5459126856365701</v>
      </c>
      <c r="AG402" s="136">
        <v>-5.2244346046675103</v>
      </c>
      <c r="AH402" s="136">
        <v>-5.9029565236984496</v>
      </c>
      <c r="AI402" s="136">
        <v>-6.5990932480603304</v>
      </c>
    </row>
    <row r="403" spans="2:35">
      <c r="B403" s="135" t="s">
        <v>558</v>
      </c>
      <c r="C403" s="135" t="s">
        <v>347</v>
      </c>
      <c r="D403" s="136">
        <v>-206.861387145099</v>
      </c>
      <c r="E403" s="136">
        <v>-272.10524673119397</v>
      </c>
      <c r="F403" s="136">
        <v>-337.34389488231801</v>
      </c>
      <c r="G403" s="136">
        <v>-402.57774287201403</v>
      </c>
      <c r="H403" s="136">
        <v>-467.80714898923401</v>
      </c>
      <c r="I403" s="136">
        <v>-533.03242684479596</v>
      </c>
      <c r="J403" s="136">
        <v>-598.25385207368299</v>
      </c>
      <c r="K403" s="136">
        <v>-663.47166780227997</v>
      </c>
      <c r="L403" s="136">
        <v>-728.68608915090897</v>
      </c>
      <c r="M403" s="136">
        <v>-793.897306973279</v>
      </c>
      <c r="N403" s="136">
        <v>-859.105490985438</v>
      </c>
      <c r="O403" s="136">
        <v>-924.27653016360102</v>
      </c>
      <c r="P403" s="136">
        <v>-989.48226879041897</v>
      </c>
      <c r="Q403" s="136">
        <v>-1054.6862354152299</v>
      </c>
      <c r="R403" s="136">
        <v>-1119.888410776</v>
      </c>
      <c r="S403" s="136">
        <v>-1703.4073328280499</v>
      </c>
      <c r="T403" s="136">
        <v>-2764.4700020965201</v>
      </c>
      <c r="U403" s="136">
        <v>-962.81167848079701</v>
      </c>
      <c r="V403" s="136">
        <v>-1125.27647525414</v>
      </c>
      <c r="W403" s="136">
        <v>-873.69727926947405</v>
      </c>
      <c r="X403" s="136">
        <v>-2653.7165468442599</v>
      </c>
      <c r="Y403" s="136">
        <v>-2978.4215562355998</v>
      </c>
      <c r="Z403" s="136">
        <v>-1874.38373980652</v>
      </c>
      <c r="AA403" s="136">
        <v>-23.519724166591399</v>
      </c>
      <c r="AB403" s="136">
        <v>-1401.51765050672</v>
      </c>
      <c r="AC403" s="136">
        <v>-3620.6913988173001</v>
      </c>
      <c r="AD403" s="136">
        <v>-3942.4362158405202</v>
      </c>
      <c r="AE403" s="136">
        <v>-4243.25792257179</v>
      </c>
      <c r="AF403" s="136">
        <v>-4211.5705300146101</v>
      </c>
      <c r="AG403" s="136">
        <v>-4114.6218139293396</v>
      </c>
      <c r="AH403" s="136">
        <v>-3824.2484761722399</v>
      </c>
      <c r="AI403" s="136">
        <v>-4491.0056541324602</v>
      </c>
    </row>
    <row r="404" spans="2:35">
      <c r="B404" s="135" t="s">
        <v>559</v>
      </c>
      <c r="C404" s="135" t="s">
        <v>8</v>
      </c>
      <c r="D404" s="136">
        <v>6.30713123616089</v>
      </c>
      <c r="E404" s="136">
        <v>14.8094824786209</v>
      </c>
      <c r="F404" s="136">
        <v>9.5991351688476101</v>
      </c>
      <c r="G404" s="136">
        <v>2.81741857270959</v>
      </c>
      <c r="H404" s="136">
        <v>11.7132371123461</v>
      </c>
      <c r="I404" s="136">
        <v>6.0510882888529096</v>
      </c>
      <c r="J404" s="136">
        <v>6.1319022489442299</v>
      </c>
      <c r="K404" s="136">
        <v>3.3375924892042601</v>
      </c>
      <c r="L404" s="136">
        <v>3.0069245173757699</v>
      </c>
      <c r="M404" s="136">
        <v>2.5738698874140402</v>
      </c>
      <c r="N404" s="136">
        <v>7.8996362656441796</v>
      </c>
      <c r="O404" s="136">
        <v>6.5115254386382402</v>
      </c>
      <c r="P404" s="136">
        <v>8.3987143410919298</v>
      </c>
      <c r="Q404" s="136">
        <v>8.0117345086654694</v>
      </c>
      <c r="R404" s="136">
        <v>6.8340868706542102</v>
      </c>
      <c r="S404" s="136">
        <v>4.5301328725341197</v>
      </c>
      <c r="T404" s="136">
        <v>13.100612669705299</v>
      </c>
      <c r="U404" s="136">
        <v>5.0741171373163496</v>
      </c>
      <c r="V404" s="136">
        <v>6.3826556496402702</v>
      </c>
      <c r="W404" s="136">
        <v>8.4607367294971407</v>
      </c>
      <c r="X404" s="136">
        <v>3.6740389904537198</v>
      </c>
      <c r="Y404" s="136">
        <v>3.5077589110768899</v>
      </c>
      <c r="Z404" s="136">
        <v>12.281809457285799</v>
      </c>
      <c r="AA404" s="136">
        <v>6.6095788533095403</v>
      </c>
      <c r="AB404" s="136">
        <v>4.9904108286723501</v>
      </c>
      <c r="AC404" s="136">
        <v>6.20454622704814</v>
      </c>
      <c r="AD404" s="136">
        <v>5.59189545737802</v>
      </c>
      <c r="AE404" s="136">
        <v>7.6346995125019399</v>
      </c>
      <c r="AF404" s="136">
        <v>7.7999288071484596</v>
      </c>
      <c r="AG404" s="136">
        <v>7.87648974215141</v>
      </c>
      <c r="AH404" s="136">
        <v>5.1278409415293504</v>
      </c>
      <c r="AI404" s="136">
        <v>8.4355671935471292</v>
      </c>
    </row>
    <row r="405" spans="2:35">
      <c r="B405" s="135" t="s">
        <v>559</v>
      </c>
      <c r="C405" s="135" t="s">
        <v>348</v>
      </c>
      <c r="D405" s="136">
        <v>5.4385242230359996</v>
      </c>
      <c r="E405" s="136">
        <v>12.7939563454711</v>
      </c>
      <c r="F405" s="136">
        <v>8.2911349236706293</v>
      </c>
      <c r="G405" s="136">
        <v>2.4148594149476601</v>
      </c>
      <c r="H405" s="136">
        <v>10.119940706862799</v>
      </c>
      <c r="I405" s="136">
        <v>5.2240819817163002</v>
      </c>
      <c r="J405" s="136">
        <v>5.2938174117332801</v>
      </c>
      <c r="K405" s="136">
        <v>2.8686089419421199</v>
      </c>
      <c r="L405" s="136">
        <v>2.59748773856077</v>
      </c>
      <c r="M405" s="136">
        <v>2.2219631220984302</v>
      </c>
      <c r="N405" s="136">
        <v>6.8263161208555703</v>
      </c>
      <c r="O405" s="136">
        <v>5.6268073083884804</v>
      </c>
      <c r="P405" s="136">
        <v>7.2575846751826996</v>
      </c>
      <c r="Q405" s="136">
        <v>6.9231836243359197</v>
      </c>
      <c r="R405" s="136">
        <v>5.9055424588805403</v>
      </c>
      <c r="S405" s="136">
        <v>3.8973176664992599</v>
      </c>
      <c r="T405" s="136">
        <v>11.2534473317465</v>
      </c>
      <c r="U405" s="136">
        <v>4.3274080860112498</v>
      </c>
      <c r="V405" s="136">
        <v>5.3869823500068099</v>
      </c>
      <c r="W405" s="136">
        <v>6.6792020592657604</v>
      </c>
      <c r="X405" s="136">
        <v>2.9764063449038001</v>
      </c>
      <c r="Y405" s="136">
        <v>2.8183696104760099</v>
      </c>
      <c r="Z405" s="136">
        <v>9.2358085870513804</v>
      </c>
      <c r="AA405" s="136">
        <v>5.3611540281896399</v>
      </c>
      <c r="AB405" s="136">
        <v>4.2215065649991503</v>
      </c>
      <c r="AC405" s="136">
        <v>5.1846658539666297</v>
      </c>
      <c r="AD405" s="136">
        <v>4.3396590118990597</v>
      </c>
      <c r="AE405" s="136">
        <v>6.2666732315616303</v>
      </c>
      <c r="AF405" s="136">
        <v>6.0177047414539997</v>
      </c>
      <c r="AG405" s="136">
        <v>6.57434486038711</v>
      </c>
      <c r="AH405" s="136">
        <v>4.0289277420365197</v>
      </c>
      <c r="AI405" s="136">
        <v>6.4412106439648298</v>
      </c>
    </row>
    <row r="406" spans="2:35">
      <c r="B406" s="135" t="s">
        <v>560</v>
      </c>
      <c r="C406" s="135" t="s">
        <v>348</v>
      </c>
      <c r="D406" s="136">
        <v>105.086779482672</v>
      </c>
      <c r="E406" s="136">
        <v>106.870925564229</v>
      </c>
      <c r="F406" s="136">
        <v>108.65507164578599</v>
      </c>
      <c r="G406" s="136">
        <v>110.439217727344</v>
      </c>
      <c r="H406" s="136">
        <v>112.223363808901</v>
      </c>
      <c r="I406" s="136">
        <v>114.007509890458</v>
      </c>
      <c r="J406" s="136">
        <v>115.79165597201499</v>
      </c>
      <c r="K406" s="136">
        <v>117.575802053573</v>
      </c>
      <c r="L406" s="136">
        <v>119.35994813513</v>
      </c>
      <c r="M406" s="136">
        <v>121.14409421668699</v>
      </c>
      <c r="N406" s="136">
        <v>122.92824029824401</v>
      </c>
      <c r="O406" s="136">
        <v>123.09480411568801</v>
      </c>
      <c r="P406" s="136">
        <v>123.261367933131</v>
      </c>
      <c r="Q406" s="136">
        <v>123.427931750574</v>
      </c>
      <c r="R406" s="136">
        <v>123.594495568018</v>
      </c>
      <c r="S406" s="136">
        <v>123.761059385461</v>
      </c>
      <c r="T406" s="136">
        <v>123.927623202905</v>
      </c>
      <c r="U406" s="136">
        <v>120.60861883966901</v>
      </c>
      <c r="V406" s="136">
        <v>117.289614476434</v>
      </c>
      <c r="W406" s="136">
        <v>113.970610113199</v>
      </c>
      <c r="X406" s="136">
        <v>107.21336275121099</v>
      </c>
      <c r="Y406" s="136">
        <v>100.456115389224</v>
      </c>
      <c r="Z406" s="136">
        <v>93.6988680272365</v>
      </c>
      <c r="AA406" s="136">
        <v>87.940743845536204</v>
      </c>
      <c r="AB406" s="136">
        <v>82.182619663835894</v>
      </c>
      <c r="AC406" s="136">
        <v>76.424495482135697</v>
      </c>
      <c r="AD406" s="136">
        <v>70.981851807150704</v>
      </c>
      <c r="AE406" s="136">
        <v>65.539208132165797</v>
      </c>
      <c r="AF406" s="136">
        <v>60.096564457180797</v>
      </c>
      <c r="AG406" s="136">
        <v>54.653920782195897</v>
      </c>
      <c r="AH406" s="136">
        <v>49.211277107210897</v>
      </c>
      <c r="AI406" s="136">
        <v>45.386215696339796</v>
      </c>
    </row>
    <row r="407" spans="2:35">
      <c r="B407" s="135" t="s">
        <v>561</v>
      </c>
      <c r="C407" s="135" t="s">
        <v>8</v>
      </c>
      <c r="D407" s="136">
        <v>9.8438216639102502E-2</v>
      </c>
      <c r="E407" s="136">
        <v>0.26324483017902001</v>
      </c>
      <c r="F407" s="136">
        <v>0.11304191835238001</v>
      </c>
      <c r="G407" s="136">
        <v>4.5909923290408203E-2</v>
      </c>
      <c r="H407" s="136">
        <v>0.20517286245386401</v>
      </c>
      <c r="I407" s="136">
        <v>8.57886419470823E-2</v>
      </c>
      <c r="J407" s="136">
        <v>0.11668359105576701</v>
      </c>
      <c r="K407" s="136">
        <v>5.1032227195731798E-2</v>
      </c>
      <c r="L407" s="136">
        <v>7.2148738624220402E-2</v>
      </c>
      <c r="M407" s="136">
        <v>5.92523525859526E-2</v>
      </c>
      <c r="N407" s="136">
        <v>0.15821409435581699</v>
      </c>
      <c r="O407" s="136">
        <v>0.13619032136175699</v>
      </c>
      <c r="P407" s="136">
        <v>0.193765498908061</v>
      </c>
      <c r="Q407" s="136">
        <v>0.19194321133452699</v>
      </c>
      <c r="R407" s="136">
        <v>0.14820620934578699</v>
      </c>
      <c r="S407" s="136">
        <v>0.101433468265872</v>
      </c>
      <c r="T407" s="136">
        <v>0.304738646294681</v>
      </c>
      <c r="U407" s="136">
        <v>0.135349933883642</v>
      </c>
      <c r="V407" s="136">
        <v>0.17170907635972599</v>
      </c>
      <c r="W407" s="136">
        <v>0.20425785210285599</v>
      </c>
      <c r="X407" s="136">
        <v>7.4039463946274905E-2</v>
      </c>
      <c r="Y407" s="136">
        <v>0.104871623723104</v>
      </c>
      <c r="Z407" s="136">
        <v>0.28462541951412301</v>
      </c>
      <c r="AA407" s="136">
        <v>0.112986512290458</v>
      </c>
      <c r="AB407" s="136">
        <v>7.2552052527647501E-2</v>
      </c>
      <c r="AC407" s="136">
        <v>0.10516037055185599</v>
      </c>
      <c r="AD407" s="136">
        <v>0.12279598662197699</v>
      </c>
      <c r="AE407" s="136">
        <v>0.11107714709805901</v>
      </c>
      <c r="AF407" s="136">
        <v>0.185157678451533</v>
      </c>
      <c r="AG407" s="136">
        <v>0.13415785944858399</v>
      </c>
      <c r="AH407" s="136">
        <v>7.6731253670646898E-2</v>
      </c>
      <c r="AI407" s="136">
        <v>0.15113843325286599</v>
      </c>
    </row>
    <row r="408" spans="2:35">
      <c r="B408" s="135" t="s">
        <v>561</v>
      </c>
      <c r="C408" s="135" t="s">
        <v>347</v>
      </c>
      <c r="D408" s="136">
        <v>2.4561153098174699</v>
      </c>
      <c r="E408" s="136">
        <v>6.5899949807160203</v>
      </c>
      <c r="F408" s="136">
        <v>2.8286080603197399</v>
      </c>
      <c r="G408" s="136">
        <v>1.13653264616783</v>
      </c>
      <c r="H408" s="136">
        <v>5.1377875532728403</v>
      </c>
      <c r="I408" s="136">
        <v>2.1457512532135801</v>
      </c>
      <c r="J408" s="136">
        <v>2.9172616715786002</v>
      </c>
      <c r="K408" s="136">
        <v>1.2672602865697999</v>
      </c>
      <c r="L408" s="136">
        <v>1.80645090590611</v>
      </c>
      <c r="M408" s="136">
        <v>1.4816519631468199</v>
      </c>
      <c r="N408" s="136">
        <v>3.9627225806821902</v>
      </c>
      <c r="O408" s="136">
        <v>3.4111023036726</v>
      </c>
      <c r="P408" s="136">
        <v>4.8531638158183599</v>
      </c>
      <c r="Q408" s="136">
        <v>4.8075217373073302</v>
      </c>
      <c r="R408" s="136">
        <v>3.7120592496080098</v>
      </c>
      <c r="S408" s="136">
        <v>2.5268193205140399</v>
      </c>
      <c r="T408" s="136">
        <v>7.5704088838185104</v>
      </c>
      <c r="U408" s="136">
        <v>3.2335648645627999</v>
      </c>
      <c r="V408" s="136">
        <v>3.9334113875498402</v>
      </c>
      <c r="W408" s="136">
        <v>4.3962296716284603</v>
      </c>
      <c r="X408" s="136">
        <v>1.6532662511876199</v>
      </c>
      <c r="Y408" s="136">
        <v>2.4021965457453902</v>
      </c>
      <c r="Z408" s="136">
        <v>5.9894107439023596</v>
      </c>
      <c r="AA408" s="136">
        <v>2.6473307860442499</v>
      </c>
      <c r="AB408" s="136">
        <v>1.72514635125176</v>
      </c>
      <c r="AC408" s="136">
        <v>2.48763100340632</v>
      </c>
      <c r="AD408" s="136">
        <v>2.24011643370652</v>
      </c>
      <c r="AE408" s="136">
        <v>2.59317661609485</v>
      </c>
      <c r="AF408" s="136">
        <v>3.4688210918759901</v>
      </c>
      <c r="AG408" s="136">
        <v>3.1888121311758502</v>
      </c>
      <c r="AH408" s="136">
        <v>1.62840792128776</v>
      </c>
      <c r="AI408" s="136">
        <v>3.1700945031941301</v>
      </c>
    </row>
    <row r="409" spans="2:35">
      <c r="B409" s="135" t="s">
        <v>561</v>
      </c>
      <c r="C409" s="135" t="s">
        <v>348</v>
      </c>
      <c r="D409" s="136">
        <v>8.4818858163996994E-2</v>
      </c>
      <c r="E409" s="136">
        <v>0.22738993092884599</v>
      </c>
      <c r="F409" s="136">
        <v>9.7612745029363401E-2</v>
      </c>
      <c r="G409" s="136">
        <v>3.9325619052338098E-2</v>
      </c>
      <c r="H409" s="136">
        <v>0.17726778358710599</v>
      </c>
      <c r="I409" s="136">
        <v>7.4055733433690596E-2</v>
      </c>
      <c r="J409" s="136">
        <v>0.10069324826671699</v>
      </c>
      <c r="K409" s="136">
        <v>4.3815054007875602E-2</v>
      </c>
      <c r="L409" s="136">
        <v>6.2329610439227398E-2</v>
      </c>
      <c r="M409" s="136">
        <v>5.1139037901563801E-2</v>
      </c>
      <c r="N409" s="136">
        <v>0.13671761414442901</v>
      </c>
      <c r="O409" s="136">
        <v>0.11768620161151901</v>
      </c>
      <c r="P409" s="136">
        <v>0.167438664817292</v>
      </c>
      <c r="Q409" s="136">
        <v>0.16586397066407499</v>
      </c>
      <c r="R409" s="136">
        <v>0.128069496119458</v>
      </c>
      <c r="S409" s="136">
        <v>8.7295123700735305E-2</v>
      </c>
      <c r="T409" s="136">
        <v>0.26171844995347099</v>
      </c>
      <c r="U409" s="136">
        <v>0.11289906988874</v>
      </c>
      <c r="V409" s="136">
        <v>0.13884711754318799</v>
      </c>
      <c r="W409" s="136">
        <v>0.15782816663423399</v>
      </c>
      <c r="X409" s="136">
        <v>5.8759346696199803E-2</v>
      </c>
      <c r="Y409" s="136">
        <v>8.4797453173981699E-2</v>
      </c>
      <c r="Z409" s="136">
        <v>0.21638353574861099</v>
      </c>
      <c r="AA409" s="136">
        <v>9.2896678110359496E-2</v>
      </c>
      <c r="AB409" s="136">
        <v>6.0306107550844298E-2</v>
      </c>
      <c r="AC409" s="136">
        <v>8.7076342733361498E-2</v>
      </c>
      <c r="AD409" s="136">
        <v>8.4430175800936896E-2</v>
      </c>
      <c r="AE409" s="136">
        <v>9.1082443688366502E-2</v>
      </c>
      <c r="AF409" s="136">
        <v>0.12967106164599301</v>
      </c>
      <c r="AG409" s="136">
        <v>0.11148242341288001</v>
      </c>
      <c r="AH409" s="136">
        <v>5.8690749563479E-2</v>
      </c>
      <c r="AI409" s="136">
        <v>0.114633320985163</v>
      </c>
    </row>
    <row r="410" spans="2:35">
      <c r="B410" s="135" t="s">
        <v>562</v>
      </c>
      <c r="C410" s="135" t="s">
        <v>347</v>
      </c>
      <c r="D410" s="136">
        <v>1379.15139900801</v>
      </c>
      <c r="E410" s="136">
        <v>1416.83418168912</v>
      </c>
      <c r="F410" s="136">
        <v>1454.51696437023</v>
      </c>
      <c r="G410" s="136">
        <v>1492.19974705134</v>
      </c>
      <c r="H410" s="136">
        <v>1529.8825297324599</v>
      </c>
      <c r="I410" s="136">
        <v>1567.5653124135699</v>
      </c>
      <c r="J410" s="136">
        <v>1605.2480950946799</v>
      </c>
      <c r="K410" s="136">
        <v>1642.9308777757899</v>
      </c>
      <c r="L410" s="136">
        <v>1683.29240270846</v>
      </c>
      <c r="M410" s="136">
        <v>1725.2628861369799</v>
      </c>
      <c r="N410" s="136">
        <v>1767.9574670836701</v>
      </c>
      <c r="O410" s="136">
        <v>1631.74006373722</v>
      </c>
      <c r="P410" s="136">
        <v>1663.9814882676801</v>
      </c>
      <c r="Q410" s="136">
        <v>1695.58612435077</v>
      </c>
      <c r="R410" s="136">
        <v>1727.0700388134301</v>
      </c>
      <c r="S410" s="136">
        <v>1758.4354233183701</v>
      </c>
      <c r="T410" s="136">
        <v>1789.83098181777</v>
      </c>
      <c r="U410" s="136">
        <v>1002.1280107134299</v>
      </c>
      <c r="V410" s="136">
        <v>996.43116146467298</v>
      </c>
      <c r="W410" s="136">
        <v>990.73431221591602</v>
      </c>
      <c r="X410" s="136">
        <v>665.69500275730195</v>
      </c>
      <c r="Y410" s="136">
        <v>628.33497075366699</v>
      </c>
      <c r="Z410" s="136">
        <v>590.97493875003295</v>
      </c>
      <c r="AA410" s="136">
        <v>896.34763968692005</v>
      </c>
      <c r="AB410" s="136">
        <v>870.72061440474795</v>
      </c>
      <c r="AC410" s="136">
        <v>845.09358912257596</v>
      </c>
      <c r="AD410" s="136">
        <v>798.10701946197105</v>
      </c>
      <c r="AE410" s="136">
        <v>774.97102492048896</v>
      </c>
      <c r="AF410" s="136">
        <v>751.83503037900596</v>
      </c>
      <c r="AG410" s="136">
        <v>728.69903583752398</v>
      </c>
      <c r="AH410" s="136">
        <v>705.563041296042</v>
      </c>
      <c r="AI410" s="136">
        <v>685.79327425717997</v>
      </c>
    </row>
    <row r="411" spans="2:35">
      <c r="B411" s="135" t="s">
        <v>563</v>
      </c>
      <c r="C411" s="135" t="s">
        <v>347</v>
      </c>
      <c r="D411" s="136">
        <v>799.05564841071998</v>
      </c>
      <c r="E411" s="136">
        <v>805.65505832672102</v>
      </c>
      <c r="F411" s="136">
        <v>812.25446824272206</v>
      </c>
      <c r="G411" s="136">
        <v>818.85387815872195</v>
      </c>
      <c r="H411" s="136">
        <v>825.45328807472299</v>
      </c>
      <c r="I411" s="136">
        <v>832.05269799072403</v>
      </c>
      <c r="J411" s="136">
        <v>838.65210790672495</v>
      </c>
      <c r="K411" s="136">
        <v>845.25151782272496</v>
      </c>
      <c r="L411" s="136">
        <v>851.850927738726</v>
      </c>
      <c r="M411" s="136">
        <v>858.45033765472704</v>
      </c>
      <c r="N411" s="136">
        <v>865.04974757072705</v>
      </c>
      <c r="O411" s="136">
        <v>893.78682090542395</v>
      </c>
      <c r="P411" s="136">
        <v>882.22921711512095</v>
      </c>
      <c r="Q411" s="136">
        <v>870.67161332481805</v>
      </c>
      <c r="R411" s="136">
        <v>859.11400953451403</v>
      </c>
      <c r="S411" s="136">
        <v>847.55640574421102</v>
      </c>
      <c r="T411" s="136">
        <v>835.99880195390801</v>
      </c>
      <c r="U411" s="136">
        <v>860.17476018006096</v>
      </c>
      <c r="V411" s="136">
        <v>825.90876615621301</v>
      </c>
      <c r="W411" s="136">
        <v>791.64277213236596</v>
      </c>
      <c r="X411" s="136">
        <v>770.15256160882598</v>
      </c>
      <c r="Y411" s="136">
        <v>718.78441386306395</v>
      </c>
      <c r="Z411" s="136">
        <v>667.41626611730203</v>
      </c>
      <c r="AA411" s="136">
        <v>605.22407440385405</v>
      </c>
      <c r="AB411" s="136">
        <v>561.57784357929597</v>
      </c>
      <c r="AC411" s="136">
        <v>517.93161275473801</v>
      </c>
      <c r="AD411" s="136">
        <v>469.80850062184601</v>
      </c>
      <c r="AE411" s="136">
        <v>426.73097291256499</v>
      </c>
      <c r="AF411" s="136">
        <v>383.65344520328398</v>
      </c>
      <c r="AG411" s="136">
        <v>340.57591749400399</v>
      </c>
      <c r="AH411" s="136">
        <v>297.49838978472297</v>
      </c>
      <c r="AI411" s="136">
        <v>272.577875781746</v>
      </c>
    </row>
    <row r="412" spans="2:35">
      <c r="B412" s="135" t="s">
        <v>564</v>
      </c>
      <c r="C412" s="135" t="s">
        <v>347</v>
      </c>
      <c r="D412" s="136">
        <v>-4.0171922346249903E-2</v>
      </c>
      <c r="E412" s="136">
        <v>1.6378299879495301E-3</v>
      </c>
      <c r="F412" s="136">
        <v>4.3447582322149E-2</v>
      </c>
      <c r="G412" s="136">
        <v>8.5257334656348605E-2</v>
      </c>
      <c r="H412" s="136">
        <v>0.127067086990548</v>
      </c>
      <c r="I412" s="136">
        <v>0.16887683932474701</v>
      </c>
      <c r="J412" s="136">
        <v>0.21068659165894699</v>
      </c>
      <c r="K412" s="136">
        <v>0.25249634399314602</v>
      </c>
      <c r="L412" s="136">
        <v>0.294306096327346</v>
      </c>
      <c r="M412" s="136">
        <v>0.33611584866154498</v>
      </c>
      <c r="N412" s="136">
        <v>0.37792560099574501</v>
      </c>
      <c r="O412" s="136">
        <v>0.46472028891056599</v>
      </c>
      <c r="P412" s="136">
        <v>0.48605511571427601</v>
      </c>
      <c r="Q412" s="136">
        <v>0.50738994251798597</v>
      </c>
      <c r="R412" s="136">
        <v>0.52872476932169599</v>
      </c>
      <c r="S412" s="136">
        <v>0.550059596125406</v>
      </c>
      <c r="T412" s="136">
        <v>0.57139442292911602</v>
      </c>
      <c r="U412" s="136">
        <v>-6.8943311739830204E-2</v>
      </c>
      <c r="V412" s="136">
        <v>0.26322055081344498</v>
      </c>
      <c r="W412" s="136">
        <v>0.59538441336672099</v>
      </c>
      <c r="X412" s="136">
        <v>1.5046979157505</v>
      </c>
      <c r="Y412" s="136">
        <v>1.5060614875787199</v>
      </c>
      <c r="Z412" s="136">
        <v>1.50742505940695</v>
      </c>
      <c r="AA412" s="136">
        <v>1.57773481501547</v>
      </c>
      <c r="AB412" s="136">
        <v>1.54468505673511</v>
      </c>
      <c r="AC412" s="136">
        <v>1.5116352984547401</v>
      </c>
      <c r="AD412" s="136">
        <v>1.49342475955151</v>
      </c>
      <c r="AE412" s="136">
        <v>1.4525442900927099</v>
      </c>
      <c r="AF412" s="136">
        <v>1.41166382063391</v>
      </c>
      <c r="AG412" s="136">
        <v>1.37078335117512</v>
      </c>
      <c r="AH412" s="136">
        <v>1.3299028817163201</v>
      </c>
      <c r="AI412" s="136">
        <v>1.3094973377880199</v>
      </c>
    </row>
    <row r="413" spans="2:35">
      <c r="B413" s="135" t="s">
        <v>565</v>
      </c>
      <c r="C413" s="135" t="s">
        <v>347</v>
      </c>
      <c r="D413" s="136">
        <v>-1.21673911375288</v>
      </c>
      <c r="E413" s="136">
        <v>-1.15985427603716</v>
      </c>
      <c r="F413" s="136">
        <v>-1.1029694383214399</v>
      </c>
      <c r="G413" s="136">
        <v>-1.0460846006057101</v>
      </c>
      <c r="H413" s="136">
        <v>-0.989199762889997</v>
      </c>
      <c r="I413" s="136">
        <v>-0.93231492517427506</v>
      </c>
      <c r="J413" s="136">
        <v>-0.875430087458553</v>
      </c>
      <c r="K413" s="136">
        <v>-0.81854524974283105</v>
      </c>
      <c r="L413" s="136">
        <v>-0.76166041202710899</v>
      </c>
      <c r="M413" s="136">
        <v>-0.70477557431138704</v>
      </c>
      <c r="N413" s="136">
        <v>-0.64789073659566498</v>
      </c>
      <c r="O413" s="136">
        <v>-2.7355740735225802</v>
      </c>
      <c r="P413" s="136">
        <v>-2.5138237298939501</v>
      </c>
      <c r="Q413" s="136">
        <v>-2.2920733862653102</v>
      </c>
      <c r="R413" s="136">
        <v>-2.0703230426366801</v>
      </c>
      <c r="S413" s="136">
        <v>-1.84857269900804</v>
      </c>
      <c r="T413" s="136">
        <v>-1.6268223553793999</v>
      </c>
      <c r="U413" s="136">
        <v>-23.6925745547479</v>
      </c>
      <c r="V413" s="136">
        <v>-23.307026545783199</v>
      </c>
      <c r="W413" s="136">
        <v>-22.921478536818402</v>
      </c>
      <c r="X413" s="136">
        <v>1.05347855014658</v>
      </c>
      <c r="Y413" s="136">
        <v>1.10358994266715</v>
      </c>
      <c r="Z413" s="136">
        <v>1.1537013351877301</v>
      </c>
      <c r="AA413" s="136">
        <v>1.60654199483576</v>
      </c>
      <c r="AB413" s="136">
        <v>1.63633869615046</v>
      </c>
      <c r="AC413" s="136">
        <v>1.66613539746515</v>
      </c>
      <c r="AD413" s="136">
        <v>0.65473335801731203</v>
      </c>
      <c r="AE413" s="136">
        <v>0.19355742968057599</v>
      </c>
      <c r="AF413" s="136">
        <v>-0.26761849865616</v>
      </c>
      <c r="AG413" s="136">
        <v>-0.72879442699289598</v>
      </c>
      <c r="AH413" s="136">
        <v>-1.1899703553296299</v>
      </c>
      <c r="AI413" s="136">
        <v>-1.81601178957928</v>
      </c>
    </row>
    <row r="414" spans="2:35">
      <c r="B414" s="135" t="s">
        <v>566</v>
      </c>
      <c r="C414" s="135" t="s">
        <v>347</v>
      </c>
      <c r="D414" s="136">
        <v>-5.2812962562677097E-2</v>
      </c>
      <c r="E414" s="136">
        <v>-6.6748216792020795E-2</v>
      </c>
      <c r="F414" s="136">
        <v>-8.0683471021364597E-2</v>
      </c>
      <c r="G414" s="136">
        <v>-9.4618725250708302E-2</v>
      </c>
      <c r="H414" s="136">
        <v>-0.10855397948005201</v>
      </c>
      <c r="I414" s="136">
        <v>-0.122489233709395</v>
      </c>
      <c r="J414" s="136">
        <v>-0.13642448793873899</v>
      </c>
      <c r="K414" s="136">
        <v>-0.15035974216808301</v>
      </c>
      <c r="L414" s="136">
        <v>-0.16429499639742701</v>
      </c>
      <c r="M414" s="136">
        <v>-0.17823025062677</v>
      </c>
      <c r="N414" s="136">
        <v>-0.192165504856114</v>
      </c>
      <c r="O414" s="136">
        <v>-0.31358325747659499</v>
      </c>
      <c r="P414" s="136">
        <v>-0.35822364898596498</v>
      </c>
      <c r="Q414" s="136">
        <v>-0.40286404049533497</v>
      </c>
      <c r="R414" s="136">
        <v>-0.44750443200470402</v>
      </c>
      <c r="S414" s="136">
        <v>-0.49214482351407401</v>
      </c>
      <c r="T414" s="136">
        <v>-0.53678521502344401</v>
      </c>
      <c r="U414" s="136">
        <v>-2.0172717673327401</v>
      </c>
      <c r="V414" s="136">
        <v>-2.4326558196420498</v>
      </c>
      <c r="W414" s="136">
        <v>-2.8480398719513502</v>
      </c>
      <c r="X414" s="136">
        <v>-1.7112027066487501</v>
      </c>
      <c r="Y414" s="136">
        <v>-1.71516255523505</v>
      </c>
      <c r="Z414" s="136">
        <v>-1.71912240382134</v>
      </c>
      <c r="AA414" s="136">
        <v>-1.6735056958603001</v>
      </c>
      <c r="AB414" s="136">
        <v>-1.6617017656770401</v>
      </c>
      <c r="AC414" s="136">
        <v>-1.6498978354937699</v>
      </c>
      <c r="AD414" s="136">
        <v>-1.9291529204748901</v>
      </c>
      <c r="AE414" s="136">
        <v>-1.9920830749004601</v>
      </c>
      <c r="AF414" s="136">
        <v>-2.0550132293260299</v>
      </c>
      <c r="AG414" s="136">
        <v>-2.11794338375159</v>
      </c>
      <c r="AH414" s="136">
        <v>-2.1808735381771598</v>
      </c>
      <c r="AI414" s="136">
        <v>-2.2130985553226998</v>
      </c>
    </row>
    <row r="415" spans="2:35">
      <c r="B415" s="135" t="s">
        <v>567</v>
      </c>
      <c r="C415" s="135" t="s">
        <v>348</v>
      </c>
      <c r="D415" s="136">
        <v>1.56215873058551</v>
      </c>
      <c r="E415" s="136">
        <v>1.54583413432379</v>
      </c>
      <c r="F415" s="136">
        <v>1.52950953806208</v>
      </c>
      <c r="G415" s="136">
        <v>1.51318494180037</v>
      </c>
      <c r="H415" s="136">
        <v>1.49686034553866</v>
      </c>
      <c r="I415" s="136">
        <v>1.48053574927694</v>
      </c>
      <c r="J415" s="136">
        <v>1.46421115301523</v>
      </c>
      <c r="K415" s="136">
        <v>1.44788655675352</v>
      </c>
      <c r="L415" s="136">
        <v>1.4315619604918099</v>
      </c>
      <c r="M415" s="136">
        <v>1.4152373642300899</v>
      </c>
      <c r="N415" s="136">
        <v>1.3989127679683799</v>
      </c>
      <c r="O415" s="136">
        <v>2.5658052830982898</v>
      </c>
      <c r="P415" s="136">
        <v>2.58302965557876</v>
      </c>
      <c r="Q415" s="136">
        <v>2.6002540280592199</v>
      </c>
      <c r="R415" s="136">
        <v>2.6174784005396798</v>
      </c>
      <c r="S415" s="136">
        <v>2.63470277302015</v>
      </c>
      <c r="T415" s="136">
        <v>2.6519271455006099</v>
      </c>
      <c r="U415" s="136">
        <v>2.6592271910857699</v>
      </c>
      <c r="V415" s="136">
        <v>2.6665272366709201</v>
      </c>
      <c r="W415" s="136">
        <v>2.67382728225608</v>
      </c>
      <c r="X415" s="136">
        <v>4.7161833546968301</v>
      </c>
      <c r="Y415" s="136">
        <v>4.6973414972326104</v>
      </c>
      <c r="Z415" s="136">
        <v>4.6784996397683898</v>
      </c>
      <c r="AA415" s="136">
        <v>4.69412528889585</v>
      </c>
      <c r="AB415" s="136">
        <v>4.70975093802332</v>
      </c>
      <c r="AC415" s="136">
        <v>4.72537658715079</v>
      </c>
      <c r="AD415" s="136">
        <v>4.6363624438457904</v>
      </c>
      <c r="AE415" s="136">
        <v>4.54734830054079</v>
      </c>
      <c r="AF415" s="136">
        <v>4.4583341572357904</v>
      </c>
      <c r="AG415" s="136">
        <v>4.3693200139307997</v>
      </c>
      <c r="AH415" s="136">
        <v>4.2803058706258001</v>
      </c>
      <c r="AI415" s="136">
        <v>4.1912917273207997</v>
      </c>
    </row>
    <row r="416" spans="2:35">
      <c r="B416" s="135" t="s">
        <v>568</v>
      </c>
      <c r="C416" s="135" t="s">
        <v>347</v>
      </c>
      <c r="D416" s="136">
        <v>-19.369740001810701</v>
      </c>
      <c r="E416" s="136">
        <v>-18.668786307270999</v>
      </c>
      <c r="F416" s="136">
        <v>-17.9678326127312</v>
      </c>
      <c r="G416" s="136">
        <v>-17.266878918191502</v>
      </c>
      <c r="H416" s="136">
        <v>-16.565925223651799</v>
      </c>
      <c r="I416" s="136">
        <v>-15.864971529111999</v>
      </c>
      <c r="J416" s="136">
        <v>-15.1640178345723</v>
      </c>
      <c r="K416" s="136">
        <v>-14.4630641400325</v>
      </c>
      <c r="L416" s="136">
        <v>-13.7621104454928</v>
      </c>
      <c r="M416" s="136">
        <v>-13.061156750953099</v>
      </c>
      <c r="N416" s="136">
        <v>-12.360203056413299</v>
      </c>
      <c r="O416" s="136">
        <v>-26.256727690137801</v>
      </c>
      <c r="P416" s="136">
        <v>-27.434774612324802</v>
      </c>
      <c r="Q416" s="136">
        <v>-28.612821534511699</v>
      </c>
      <c r="R416" s="136">
        <v>-29.7908684566986</v>
      </c>
      <c r="S416" s="136">
        <v>-30.968915378885601</v>
      </c>
      <c r="T416" s="136">
        <v>-32.146962301072499</v>
      </c>
      <c r="U416" s="136">
        <v>-32.051343921165802</v>
      </c>
      <c r="V416" s="136">
        <v>-31.955725541259099</v>
      </c>
      <c r="W416" s="136">
        <v>-31.860107161352399</v>
      </c>
      <c r="X416" s="136">
        <v>-58.945648333494503</v>
      </c>
      <c r="Y416" s="136">
        <v>-59.115029192468498</v>
      </c>
      <c r="Z416" s="136">
        <v>-59.284410051442499</v>
      </c>
      <c r="AA416" s="136">
        <v>-59.2225304775233</v>
      </c>
      <c r="AB416" s="136">
        <v>-59.1606509036041</v>
      </c>
      <c r="AC416" s="136">
        <v>-59.098771329684901</v>
      </c>
      <c r="AD416" s="136">
        <v>-55.515536447983003</v>
      </c>
      <c r="AE416" s="136">
        <v>-51.932301566281197</v>
      </c>
      <c r="AF416" s="136">
        <v>-48.349066684579398</v>
      </c>
      <c r="AG416" s="136">
        <v>-44.765831802877599</v>
      </c>
      <c r="AH416" s="136">
        <v>-41.182596921175801</v>
      </c>
      <c r="AI416" s="136">
        <v>-37.599362039474002</v>
      </c>
    </row>
    <row r="417" spans="2:35">
      <c r="B417" s="135" t="s">
        <v>569</v>
      </c>
      <c r="C417" s="135" t="s">
        <v>8</v>
      </c>
      <c r="D417" s="136">
        <v>0</v>
      </c>
      <c r="E417" s="136">
        <v>0</v>
      </c>
      <c r="F417" s="136">
        <v>0</v>
      </c>
      <c r="G417" s="136">
        <v>0</v>
      </c>
      <c r="H417" s="136">
        <v>0</v>
      </c>
      <c r="I417" s="136">
        <v>0</v>
      </c>
      <c r="J417" s="136">
        <v>0</v>
      </c>
      <c r="K417" s="136">
        <v>0</v>
      </c>
      <c r="L417" s="136">
        <v>0</v>
      </c>
      <c r="M417" s="136">
        <v>0</v>
      </c>
      <c r="N417" s="136">
        <v>0</v>
      </c>
      <c r="O417" s="136">
        <v>0</v>
      </c>
      <c r="P417" s="136">
        <v>0</v>
      </c>
      <c r="Q417" s="136">
        <v>1.90624E-4</v>
      </c>
      <c r="R417" s="136">
        <v>8.6450559999999999E-4</v>
      </c>
      <c r="S417" s="136">
        <v>4.0449318000000001E-3</v>
      </c>
      <c r="T417" s="136">
        <v>5.3488063999999999E-4</v>
      </c>
      <c r="U417" s="136">
        <v>1.6675896999999999E-3</v>
      </c>
      <c r="V417" s="136">
        <v>1.39351296E-4</v>
      </c>
      <c r="W417" s="136">
        <v>1.3374591999999899E-3</v>
      </c>
      <c r="X417" s="136">
        <v>3.3196912E-4</v>
      </c>
      <c r="Y417" s="136">
        <v>1.8108636E-3</v>
      </c>
      <c r="Z417" s="136">
        <v>2.065907564E-2</v>
      </c>
      <c r="AA417" s="136">
        <v>1.164996E-4</v>
      </c>
      <c r="AB417" s="136">
        <v>3.6476919920000002E-3</v>
      </c>
      <c r="AC417" s="136">
        <v>6.9824476400000002E-3</v>
      </c>
      <c r="AD417" s="136">
        <v>6.7297098399999996E-3</v>
      </c>
      <c r="AE417" s="136">
        <v>7.6968819199999998E-3</v>
      </c>
      <c r="AF417" s="136">
        <v>2.6082966000000002E-3</v>
      </c>
      <c r="AG417" s="136">
        <v>2.2976728600000002E-3</v>
      </c>
      <c r="AH417" s="136">
        <v>3.54935448E-3</v>
      </c>
      <c r="AI417" s="136">
        <v>7.2231748399999903E-4</v>
      </c>
    </row>
    <row r="418" spans="2:35">
      <c r="B418" s="135" t="s">
        <v>569</v>
      </c>
      <c r="C418" s="135" t="s">
        <v>348</v>
      </c>
      <c r="D418" s="136">
        <v>0</v>
      </c>
      <c r="E418" s="136">
        <v>0</v>
      </c>
      <c r="F418" s="136">
        <v>0</v>
      </c>
      <c r="G418" s="136">
        <v>0</v>
      </c>
      <c r="H418" s="136">
        <v>0</v>
      </c>
      <c r="I418" s="136">
        <v>0</v>
      </c>
      <c r="J418" s="136">
        <v>0</v>
      </c>
      <c r="K418" s="136">
        <v>0</v>
      </c>
      <c r="L418" s="136">
        <v>0</v>
      </c>
      <c r="M418" s="136">
        <v>0</v>
      </c>
      <c r="N418" s="136">
        <v>0</v>
      </c>
      <c r="O418" s="136">
        <v>0</v>
      </c>
      <c r="P418" s="136">
        <v>0</v>
      </c>
      <c r="Q418" s="136">
        <v>1.6472399999999899E-4</v>
      </c>
      <c r="R418" s="136">
        <v>7.4704559999999999E-4</v>
      </c>
      <c r="S418" s="136">
        <v>3.495348675E-3</v>
      </c>
      <c r="T418" s="136">
        <v>4.6220663999999999E-4</v>
      </c>
      <c r="U418" s="136">
        <v>1.4410150125000001E-3</v>
      </c>
      <c r="V418" s="136">
        <v>1.2041769600000001E-4</v>
      </c>
      <c r="W418" s="136">
        <v>1.1557391999999899E-3</v>
      </c>
      <c r="X418" s="136">
        <v>2.8686462000000003E-4</v>
      </c>
      <c r="Y418" s="136">
        <v>1.5648223499999999E-3</v>
      </c>
      <c r="Z418" s="136">
        <v>1.7852136014999999E-2</v>
      </c>
      <c r="AA418" s="136">
        <v>1.0067085E-4</v>
      </c>
      <c r="AB418" s="136">
        <v>3.1520816670000001E-3</v>
      </c>
      <c r="AC418" s="136">
        <v>6.0337455150000002E-3</v>
      </c>
      <c r="AD418" s="136">
        <v>5.8153470899999999E-3</v>
      </c>
      <c r="AE418" s="136">
        <v>6.6511099200000003E-3</v>
      </c>
      <c r="AF418" s="136">
        <v>2.2539084750000001E-3</v>
      </c>
      <c r="AG418" s="136">
        <v>1.9854890475E-3</v>
      </c>
      <c r="AH418" s="136">
        <v>3.06710523E-3</v>
      </c>
      <c r="AI418" s="136">
        <v>6.2417652149999905E-4</v>
      </c>
    </row>
    <row r="419" spans="2:35">
      <c r="B419" s="135" t="s">
        <v>570</v>
      </c>
      <c r="C419" s="135" t="s">
        <v>8</v>
      </c>
      <c r="D419" s="136">
        <v>190.020786108462</v>
      </c>
      <c r="E419" s="136">
        <v>200.00908884423399</v>
      </c>
      <c r="F419" s="136">
        <v>100.797077659419</v>
      </c>
      <c r="G419" s="136">
        <v>85.874286387167402</v>
      </c>
      <c r="H419" s="136">
        <v>278.24991966692698</v>
      </c>
      <c r="I419" s="136">
        <v>159.955135219352</v>
      </c>
      <c r="J419" s="136">
        <v>74.082043847682897</v>
      </c>
      <c r="K419" s="136">
        <v>123.743992991813</v>
      </c>
      <c r="L419" s="136">
        <v>141.22802040434999</v>
      </c>
      <c r="M419" s="136">
        <v>89.939617591409103</v>
      </c>
      <c r="N419" s="136">
        <v>214.59796535171</v>
      </c>
      <c r="O419" s="136">
        <v>102.415606165919</v>
      </c>
      <c r="P419" s="136">
        <v>116.319545745871</v>
      </c>
      <c r="Q419" s="136">
        <v>129.16493662055001</v>
      </c>
      <c r="R419" s="136">
        <v>107.459425319404</v>
      </c>
      <c r="S419" s="136">
        <v>180.44947806070101</v>
      </c>
      <c r="T419" s="136">
        <v>125.28403446625001</v>
      </c>
      <c r="U419" s="136">
        <v>77.868806180382094</v>
      </c>
      <c r="V419" s="136">
        <v>59.664442175923199</v>
      </c>
      <c r="W419" s="136">
        <v>117.632927585256</v>
      </c>
      <c r="X419" s="136">
        <v>68.001563918258995</v>
      </c>
      <c r="Y419" s="136">
        <v>125.97786659503799</v>
      </c>
      <c r="Z419" s="136">
        <v>200.670830326295</v>
      </c>
      <c r="AA419" s="136">
        <v>60.632258995492997</v>
      </c>
      <c r="AB419" s="136">
        <v>58.868362874018899</v>
      </c>
      <c r="AC419" s="136">
        <v>115.472233431045</v>
      </c>
      <c r="AD419" s="136">
        <v>65.830115529930296</v>
      </c>
      <c r="AE419" s="136">
        <v>160.283627576322</v>
      </c>
      <c r="AF419" s="136">
        <v>30.5136856565607</v>
      </c>
      <c r="AG419" s="136">
        <v>67.353480606059506</v>
      </c>
      <c r="AH419" s="136">
        <v>53.070241995908503</v>
      </c>
      <c r="AI419" s="136">
        <v>93.358318006905293</v>
      </c>
    </row>
    <row r="420" spans="2:35">
      <c r="B420" s="135" t="s">
        <v>570</v>
      </c>
      <c r="C420" s="135" t="s">
        <v>348</v>
      </c>
      <c r="D420" s="136">
        <v>164.202744517638</v>
      </c>
      <c r="E420" s="136">
        <v>172.833940903442</v>
      </c>
      <c r="F420" s="136">
        <v>87.101822542650197</v>
      </c>
      <c r="G420" s="136">
        <v>74.206584432389207</v>
      </c>
      <c r="H420" s="136">
        <v>240.444224060008</v>
      </c>
      <c r="I420" s="136">
        <v>138.22210054281001</v>
      </c>
      <c r="J420" s="136">
        <v>64.016548759682493</v>
      </c>
      <c r="K420" s="136">
        <v>106.93095046575201</v>
      </c>
      <c r="L420" s="136">
        <v>122.039430675498</v>
      </c>
      <c r="M420" s="136">
        <v>77.719560853445898</v>
      </c>
      <c r="N420" s="136">
        <v>185.44063310283599</v>
      </c>
      <c r="O420" s="136">
        <v>88.500442284680105</v>
      </c>
      <c r="P420" s="136">
        <v>100.51525963909501</v>
      </c>
      <c r="Q420" s="136">
        <v>111.61535284058399</v>
      </c>
      <c r="R420" s="136">
        <v>92.858959922746493</v>
      </c>
      <c r="S420" s="136">
        <v>155.931885932889</v>
      </c>
      <c r="T420" s="136">
        <v>108.26174717464001</v>
      </c>
      <c r="U420" s="136">
        <v>67.288805340656296</v>
      </c>
      <c r="V420" s="136">
        <v>51.557860358542399</v>
      </c>
      <c r="W420" s="136">
        <v>101.650192858998</v>
      </c>
      <c r="X420" s="136">
        <v>58.762220994582499</v>
      </c>
      <c r="Y420" s="136">
        <v>108.861308633755</v>
      </c>
      <c r="Z420" s="136">
        <v>173.40577185804901</v>
      </c>
      <c r="AA420" s="136">
        <v>52.394180327627097</v>
      </c>
      <c r="AB420" s="136">
        <v>50.869944005266397</v>
      </c>
      <c r="AC420" s="136">
        <v>99.783071280088095</v>
      </c>
      <c r="AD420" s="136">
        <v>56.885806354668098</v>
      </c>
      <c r="AE420" s="136">
        <v>138.505960786061</v>
      </c>
      <c r="AF420" s="136">
        <v>26.367804453223599</v>
      </c>
      <c r="AG420" s="136">
        <v>58.202192480236199</v>
      </c>
      <c r="AH420" s="136">
        <v>45.859611289942698</v>
      </c>
      <c r="AI420" s="136">
        <v>80.673763929880195</v>
      </c>
    </row>
    <row r="421" spans="2:35">
      <c r="B421" s="135" t="s">
        <v>571</v>
      </c>
      <c r="C421" s="135" t="s">
        <v>348</v>
      </c>
      <c r="D421" s="136">
        <v>2.0903783698560101</v>
      </c>
      <c r="E421" s="136">
        <v>2.24907814192043</v>
      </c>
      <c r="F421" s="136">
        <v>2.4077779139848499</v>
      </c>
      <c r="G421" s="136">
        <v>2.5664776860492702</v>
      </c>
      <c r="H421" s="136">
        <v>2.7251774581136901</v>
      </c>
      <c r="I421" s="136">
        <v>2.8838772301781099</v>
      </c>
      <c r="J421" s="136">
        <v>3.0425770022425298</v>
      </c>
      <c r="K421" s="136">
        <v>3.2012767743069501</v>
      </c>
      <c r="L421" s="136">
        <v>3.35997654637137</v>
      </c>
      <c r="M421" s="136">
        <v>3.5186763184357899</v>
      </c>
      <c r="N421" s="136">
        <v>3.6773760905002102</v>
      </c>
      <c r="O421" s="136">
        <v>3.6339381491101599</v>
      </c>
      <c r="P421" s="136">
        <v>3.59050020772011</v>
      </c>
      <c r="Q421" s="136">
        <v>3.5470622663300602</v>
      </c>
      <c r="R421" s="136">
        <v>3.5036243249400099</v>
      </c>
      <c r="S421" s="136">
        <v>3.46018638354996</v>
      </c>
      <c r="T421" s="136">
        <v>3.4167484421599101</v>
      </c>
      <c r="U421" s="136">
        <v>3.3468071875635901</v>
      </c>
      <c r="V421" s="136">
        <v>3.2768659329672798</v>
      </c>
      <c r="W421" s="136">
        <v>3.2069246783709602</v>
      </c>
      <c r="X421" s="136">
        <v>2.9639580844147901</v>
      </c>
      <c r="Y421" s="136">
        <v>2.7209914904586299</v>
      </c>
      <c r="Z421" s="136">
        <v>2.4780248965024598</v>
      </c>
      <c r="AA421" s="136">
        <v>2.2510336551024799</v>
      </c>
      <c r="AB421" s="136">
        <v>2.0240424137025101</v>
      </c>
      <c r="AC421" s="136">
        <v>1.79705117230253</v>
      </c>
      <c r="AD421" s="136">
        <v>1.5588065900702901</v>
      </c>
      <c r="AE421" s="136">
        <v>1.32056200783805</v>
      </c>
      <c r="AF421" s="136">
        <v>1.0823174256058099</v>
      </c>
      <c r="AG421" s="136">
        <v>0.84407284337357602</v>
      </c>
      <c r="AH421" s="136">
        <v>0.60582826114133603</v>
      </c>
      <c r="AI421" s="136">
        <v>0.569721392363567</v>
      </c>
    </row>
    <row r="422" spans="2:35">
      <c r="B422" s="135" t="s">
        <v>572</v>
      </c>
      <c r="C422" s="135" t="s">
        <v>8</v>
      </c>
      <c r="D422" s="136">
        <v>7.6301329515377603</v>
      </c>
      <c r="E422" s="136">
        <v>9.9975189037651795</v>
      </c>
      <c r="F422" s="136">
        <v>4.2562473045808096</v>
      </c>
      <c r="G422" s="136">
        <v>4.1817430328325296</v>
      </c>
      <c r="H422" s="136">
        <v>14.3542959010723</v>
      </c>
      <c r="I422" s="136">
        <v>6.8218725766474302</v>
      </c>
      <c r="J422" s="136">
        <v>3.3729898139170298</v>
      </c>
      <c r="K422" s="136">
        <v>4.3397991521861101</v>
      </c>
      <c r="L422" s="136">
        <v>6.5692992740492597</v>
      </c>
      <c r="M422" s="136">
        <v>4.4900555253908196</v>
      </c>
      <c r="N422" s="136">
        <v>10.9216557806899</v>
      </c>
      <c r="O422" s="136">
        <v>6.1318674084807903</v>
      </c>
      <c r="P422" s="136">
        <v>5.2878499009289897</v>
      </c>
      <c r="Q422" s="136">
        <v>7.4794617426492804</v>
      </c>
      <c r="R422" s="136">
        <v>6.5238780529951796</v>
      </c>
      <c r="S422" s="136">
        <v>10.6253480212981</v>
      </c>
      <c r="T422" s="136">
        <v>6.48413210294951</v>
      </c>
      <c r="U422" s="136">
        <v>4.2492025392177997</v>
      </c>
      <c r="V422" s="136">
        <v>2.6316785388767001</v>
      </c>
      <c r="W422" s="136">
        <v>6.2791123503438797</v>
      </c>
      <c r="X422" s="136">
        <v>2.9552153065409699</v>
      </c>
      <c r="Y422" s="136">
        <v>5.5278796985619003</v>
      </c>
      <c r="Z422" s="136">
        <v>11.376161398103999</v>
      </c>
      <c r="AA422" s="136">
        <v>3.2788086697069101</v>
      </c>
      <c r="AB422" s="136">
        <v>1.9733689131810099</v>
      </c>
      <c r="AC422" s="136">
        <v>3.83635314655454</v>
      </c>
      <c r="AD422" s="136">
        <v>3.5640871464695998</v>
      </c>
      <c r="AE422" s="136">
        <v>6.4461865472776099</v>
      </c>
      <c r="AF422" s="136">
        <v>1.33018949183929</v>
      </c>
      <c r="AG422" s="136">
        <v>2.5414529359404101</v>
      </c>
      <c r="AH422" s="136">
        <v>3.2458535292914599</v>
      </c>
      <c r="AI422" s="136">
        <v>4.8209864994545999</v>
      </c>
    </row>
    <row r="423" spans="2:35">
      <c r="B423" s="135" t="s">
        <v>572</v>
      </c>
      <c r="C423" s="135" t="s">
        <v>347</v>
      </c>
      <c r="D423" s="136">
        <v>191.10876476444699</v>
      </c>
      <c r="E423" s="136">
        <v>250.403695524429</v>
      </c>
      <c r="F423" s="136">
        <v>106.604455004485</v>
      </c>
      <c r="G423" s="136">
        <v>104.738377514889</v>
      </c>
      <c r="H423" s="136">
        <v>359.52607590729201</v>
      </c>
      <c r="I423" s="136">
        <v>170.864603511371</v>
      </c>
      <c r="J423" s="136">
        <v>84.481872202611498</v>
      </c>
      <c r="K423" s="136">
        <v>108.697143361431</v>
      </c>
      <c r="L423" s="136">
        <v>164.53850510933901</v>
      </c>
      <c r="M423" s="136">
        <v>112.46055221204</v>
      </c>
      <c r="N423" s="136">
        <v>273.55016730206199</v>
      </c>
      <c r="O423" s="136">
        <v>153.58233120930899</v>
      </c>
      <c r="P423" s="136">
        <v>132.442575934758</v>
      </c>
      <c r="Q423" s="136">
        <v>187.33496569709999</v>
      </c>
      <c r="R423" s="136">
        <v>163.40085868759601</v>
      </c>
      <c r="S423" s="136">
        <v>266.12867016077399</v>
      </c>
      <c r="T423" s="136">
        <v>162.40535841704201</v>
      </c>
      <c r="U423" s="136">
        <v>106.42800769810999</v>
      </c>
      <c r="V423" s="136">
        <v>65.914557192672603</v>
      </c>
      <c r="W423" s="136">
        <v>157.27031399230799</v>
      </c>
      <c r="X423" s="136">
        <v>74.018047972835305</v>
      </c>
      <c r="Y423" s="136">
        <v>138.454502387893</v>
      </c>
      <c r="Z423" s="136">
        <v>284.93398035934598</v>
      </c>
      <c r="AA423" s="136">
        <v>82.122956276975899</v>
      </c>
      <c r="AB423" s="136">
        <v>49.426149952810199</v>
      </c>
      <c r="AC423" s="136">
        <v>96.087540766963997</v>
      </c>
      <c r="AD423" s="136">
        <v>89.268207566078601</v>
      </c>
      <c r="AE423" s="136">
        <v>161.454951875136</v>
      </c>
      <c r="AF423" s="136">
        <v>33.3167026449809</v>
      </c>
      <c r="AG423" s="136">
        <v>63.654714063227999</v>
      </c>
      <c r="AH423" s="136">
        <v>81.297542589241104</v>
      </c>
      <c r="AI423" s="136">
        <v>120.749242602799</v>
      </c>
    </row>
    <row r="424" spans="2:35">
      <c r="B424" s="135" t="s">
        <v>572</v>
      </c>
      <c r="C424" s="135" t="s">
        <v>348</v>
      </c>
      <c r="D424" s="136">
        <v>6.5934301048614303</v>
      </c>
      <c r="E424" s="136">
        <v>8.6391603570579605</v>
      </c>
      <c r="F424" s="136">
        <v>3.6779528338497198</v>
      </c>
      <c r="G424" s="136">
        <v>3.6135714251107198</v>
      </c>
      <c r="H424" s="136">
        <v>12.4039839579918</v>
      </c>
      <c r="I424" s="136">
        <v>5.89498771568989</v>
      </c>
      <c r="J424" s="136">
        <v>2.91470315441744</v>
      </c>
      <c r="K424" s="136">
        <v>3.7501525282477801</v>
      </c>
      <c r="L424" s="136">
        <v>5.6767314379012603</v>
      </c>
      <c r="M424" s="136">
        <v>3.8799936333540201</v>
      </c>
      <c r="N424" s="136">
        <v>9.4377351583135507</v>
      </c>
      <c r="O424" s="136">
        <v>5.2987332497198096</v>
      </c>
      <c r="P424" s="136">
        <v>4.5693920339549496</v>
      </c>
      <c r="Q424" s="136">
        <v>6.4632305276154103</v>
      </c>
      <c r="R424" s="136">
        <v>5.6374815784034498</v>
      </c>
      <c r="S424" s="136">
        <v>9.1816866053608894</v>
      </c>
      <c r="T424" s="136">
        <v>5.6031358933096298</v>
      </c>
      <c r="U424" s="136">
        <v>3.6718652376936398</v>
      </c>
      <c r="V424" s="136">
        <v>2.2741135200075799</v>
      </c>
      <c r="W424" s="136">
        <v>5.4259720853514999</v>
      </c>
      <c r="X424" s="136">
        <v>2.5536914877174701</v>
      </c>
      <c r="Y424" s="136">
        <v>4.7768090873442501</v>
      </c>
      <c r="Z424" s="136">
        <v>9.83048729510082</v>
      </c>
      <c r="AA424" s="136">
        <v>2.8333183613228199</v>
      </c>
      <c r="AB424" s="136">
        <v>1.7052481369335899</v>
      </c>
      <c r="AC424" s="136">
        <v>3.3151095125118002</v>
      </c>
      <c r="AD424" s="136">
        <v>3.0798361754818799</v>
      </c>
      <c r="AE424" s="136">
        <v>5.5703459837888101</v>
      </c>
      <c r="AF424" s="136">
        <v>1.1494572239263401</v>
      </c>
      <c r="AG424" s="136">
        <v>2.1961468305137202</v>
      </c>
      <c r="AH424" s="136">
        <v>2.8048408215072902</v>
      </c>
      <c r="AI424" s="136">
        <v>4.1659611598547901</v>
      </c>
    </row>
    <row r="425" spans="2:35">
      <c r="B425" s="135" t="s">
        <v>573</v>
      </c>
      <c r="C425" s="135" t="s">
        <v>347</v>
      </c>
      <c r="D425" s="136">
        <v>169.326679079017</v>
      </c>
      <c r="E425" s="136">
        <v>174.63911158435701</v>
      </c>
      <c r="F425" s="136">
        <v>179.95154408969699</v>
      </c>
      <c r="G425" s="136">
        <v>185.26397659503701</v>
      </c>
      <c r="H425" s="136">
        <v>190.57640910037699</v>
      </c>
      <c r="I425" s="136">
        <v>195.888841605717</v>
      </c>
      <c r="J425" s="136">
        <v>201.20127411105699</v>
      </c>
      <c r="K425" s="136">
        <v>206.513706616397</v>
      </c>
      <c r="L425" s="136">
        <v>212.01723473297599</v>
      </c>
      <c r="M425" s="136">
        <v>217.65717540302299</v>
      </c>
      <c r="N425" s="136">
        <v>223.332458610967</v>
      </c>
      <c r="O425" s="136">
        <v>96.657416021286707</v>
      </c>
      <c r="P425" s="136">
        <v>97.467845880426594</v>
      </c>
      <c r="Q425" s="136">
        <v>98.254642517272998</v>
      </c>
      <c r="R425" s="136">
        <v>99.054066977958101</v>
      </c>
      <c r="S425" s="136">
        <v>99.849495579544097</v>
      </c>
      <c r="T425" s="136">
        <v>100.652167501523</v>
      </c>
      <c r="U425" s="136">
        <v>81.698730651459897</v>
      </c>
      <c r="V425" s="136">
        <v>82.009865387470697</v>
      </c>
      <c r="W425" s="136">
        <v>82.321000123481497</v>
      </c>
      <c r="X425" s="136">
        <v>46.221855734178597</v>
      </c>
      <c r="Y425" s="136">
        <v>43.723095846157598</v>
      </c>
      <c r="Z425" s="136">
        <v>41.224335958136599</v>
      </c>
      <c r="AA425" s="136">
        <v>102.843789802846</v>
      </c>
      <c r="AB425" s="136">
        <v>101.36910495906299</v>
      </c>
      <c r="AC425" s="136">
        <v>99.894420115280795</v>
      </c>
      <c r="AD425" s="136">
        <v>61.7821798965889</v>
      </c>
      <c r="AE425" s="136">
        <v>59.722451554754301</v>
      </c>
      <c r="AF425" s="136">
        <v>57.662723212919701</v>
      </c>
      <c r="AG425" s="136">
        <v>55.602994871085002</v>
      </c>
      <c r="AH425" s="136">
        <v>53.543266529250403</v>
      </c>
      <c r="AI425" s="136">
        <v>54.139258034047799</v>
      </c>
    </row>
    <row r="426" spans="2:35">
      <c r="B426" s="135" t="s">
        <v>574</v>
      </c>
      <c r="C426" s="135" t="s">
        <v>347</v>
      </c>
      <c r="D426" s="136">
        <v>-1143.7215578320399</v>
      </c>
      <c r="E426" s="136">
        <v>-1201.72776305464</v>
      </c>
      <c r="F426" s="136">
        <v>-1259.7339682772399</v>
      </c>
      <c r="G426" s="136">
        <v>-1317.74017349984</v>
      </c>
      <c r="H426" s="136">
        <v>-1375.7463787224301</v>
      </c>
      <c r="I426" s="136">
        <v>-1433.75258394503</v>
      </c>
      <c r="J426" s="136">
        <v>-1491.7587891676301</v>
      </c>
      <c r="K426" s="136">
        <v>-1549.76499439023</v>
      </c>
      <c r="L426" s="136">
        <v>-1607.7711996128301</v>
      </c>
      <c r="M426" s="136">
        <v>-1665.7774048354199</v>
      </c>
      <c r="N426" s="136">
        <v>-1723.78361005802</v>
      </c>
      <c r="O426" s="136">
        <v>-1732.4619674222499</v>
      </c>
      <c r="P426" s="136">
        <v>-1741.14032478647</v>
      </c>
      <c r="Q426" s="136">
        <v>-1749.8186821506999</v>
      </c>
      <c r="R426" s="136">
        <v>-1758.4970395149301</v>
      </c>
      <c r="S426" s="136">
        <v>-1767.17539687915</v>
      </c>
      <c r="T426" s="136">
        <v>-1775.8537542433801</v>
      </c>
      <c r="U426" s="136">
        <v>-1789.80919390197</v>
      </c>
      <c r="V426" s="136">
        <v>-1803.76463356056</v>
      </c>
      <c r="W426" s="136">
        <v>-1817.72007321914</v>
      </c>
      <c r="X426" s="136">
        <v>-1754.19742263633</v>
      </c>
      <c r="Y426" s="136">
        <v>-1690.67477205351</v>
      </c>
      <c r="Z426" s="136">
        <v>-1627.15212147069</v>
      </c>
      <c r="AA426" s="136">
        <v>-1565.75660744533</v>
      </c>
      <c r="AB426" s="136">
        <v>-1504.3610934199601</v>
      </c>
      <c r="AC426" s="136">
        <v>-1442.9655793945899</v>
      </c>
      <c r="AD426" s="136">
        <v>-1476.5655200502399</v>
      </c>
      <c r="AE426" s="136">
        <v>-1510.1654607058899</v>
      </c>
      <c r="AF426" s="136">
        <v>-1543.7654013615399</v>
      </c>
      <c r="AG426" s="136">
        <v>-1577.36534201719</v>
      </c>
      <c r="AH426" s="136">
        <v>-1610.96528267284</v>
      </c>
      <c r="AI426" s="136">
        <v>-1693.89307118686</v>
      </c>
    </row>
    <row r="427" spans="2:35">
      <c r="B427" s="135" t="s">
        <v>575</v>
      </c>
      <c r="C427" s="135" t="s">
        <v>347</v>
      </c>
      <c r="D427" s="136">
        <v>0.15159768777260399</v>
      </c>
      <c r="E427" s="136">
        <v>0.16359542548828901</v>
      </c>
      <c r="F427" s="136">
        <v>0.175593163203974</v>
      </c>
      <c r="G427" s="136">
        <v>0.18759090091965999</v>
      </c>
      <c r="H427" s="136">
        <v>0.19958863863534501</v>
      </c>
      <c r="I427" s="136">
        <v>0.21158637635103</v>
      </c>
      <c r="J427" s="136">
        <v>0.22358411406671599</v>
      </c>
      <c r="K427" s="136">
        <v>0.23558185178240099</v>
      </c>
      <c r="L427" s="136">
        <v>0.24757958949808601</v>
      </c>
      <c r="M427" s="136">
        <v>0.25957732721377202</v>
      </c>
      <c r="N427" s="136">
        <v>0.27157506492945699</v>
      </c>
      <c r="O427" s="136">
        <v>-1.7253167815397302E-2</v>
      </c>
      <c r="P427" s="136">
        <v>0.19623263416197001</v>
      </c>
      <c r="Q427" s="136">
        <v>0.40971843613933701</v>
      </c>
      <c r="R427" s="136">
        <v>0.623204238116705</v>
      </c>
      <c r="S427" s="136">
        <v>0.836690040094073</v>
      </c>
      <c r="T427" s="136">
        <v>1.05017584207144</v>
      </c>
      <c r="U427" s="136">
        <v>1.2726292056917401</v>
      </c>
      <c r="V427" s="136">
        <v>1.4004591943120399</v>
      </c>
      <c r="W427" s="136">
        <v>1.52828918293234</v>
      </c>
      <c r="X427" s="136">
        <v>1.82056650265444</v>
      </c>
      <c r="Y427" s="136">
        <v>1.9035709612654399</v>
      </c>
      <c r="Z427" s="136">
        <v>1.98657541987644</v>
      </c>
      <c r="AA427" s="136">
        <v>2.23764947038143</v>
      </c>
      <c r="AB427" s="136">
        <v>2.2439043125530902</v>
      </c>
      <c r="AC427" s="136">
        <v>2.2501591547247499</v>
      </c>
      <c r="AD427" s="136">
        <v>2.28369460480438</v>
      </c>
      <c r="AE427" s="136">
        <v>2.2739235896062402</v>
      </c>
      <c r="AF427" s="136">
        <v>2.2641525744080901</v>
      </c>
      <c r="AG427" s="136">
        <v>2.2543815592099401</v>
      </c>
      <c r="AH427" s="136">
        <v>2.2446105440117998</v>
      </c>
      <c r="AI427" s="136">
        <v>2.0333514645519699</v>
      </c>
    </row>
    <row r="428" spans="2:35">
      <c r="B428" s="135" t="s">
        <v>576</v>
      </c>
      <c r="C428" s="135" t="s">
        <v>347</v>
      </c>
      <c r="D428" s="136">
        <v>-2.5407472457126099</v>
      </c>
      <c r="E428" s="136">
        <v>-2.8652804229478002</v>
      </c>
      <c r="F428" s="136">
        <v>-3.18981360018299</v>
      </c>
      <c r="G428" s="136">
        <v>-3.5143467774181798</v>
      </c>
      <c r="H428" s="136">
        <v>-3.8388799546533798</v>
      </c>
      <c r="I428" s="136">
        <v>-4.1634131318885697</v>
      </c>
      <c r="J428" s="136">
        <v>-4.4879463091237604</v>
      </c>
      <c r="K428" s="136">
        <v>-4.8124794863589502</v>
      </c>
      <c r="L428" s="136">
        <v>-5.13701266359414</v>
      </c>
      <c r="M428" s="136">
        <v>-5.4615458408293298</v>
      </c>
      <c r="N428" s="136">
        <v>-5.7860790180645196</v>
      </c>
      <c r="O428" s="136">
        <v>-10.0166795950359</v>
      </c>
      <c r="P428" s="136">
        <v>-10.4894828282573</v>
      </c>
      <c r="Q428" s="136">
        <v>-10.9622860614788</v>
      </c>
      <c r="R428" s="136">
        <v>-11.4350892947002</v>
      </c>
      <c r="S428" s="136">
        <v>-11.9078925279216</v>
      </c>
      <c r="T428" s="136">
        <v>-12.3806957611431</v>
      </c>
      <c r="U428" s="136">
        <v>-23.196871068224301</v>
      </c>
      <c r="V428" s="136">
        <v>-25.8943357676667</v>
      </c>
      <c r="W428" s="136">
        <v>-28.591800467109</v>
      </c>
      <c r="X428" s="136">
        <v>-23.100833359431</v>
      </c>
      <c r="Y428" s="136">
        <v>-23.9936898211974</v>
      </c>
      <c r="Z428" s="136">
        <v>-24.8865462829637</v>
      </c>
      <c r="AA428" s="136">
        <v>-19.9926343937117</v>
      </c>
      <c r="AB428" s="136">
        <v>-20.005119726681901</v>
      </c>
      <c r="AC428" s="136">
        <v>-20.017605059652102</v>
      </c>
      <c r="AD428" s="136">
        <v>-23.598092853353901</v>
      </c>
      <c r="AE428" s="136">
        <v>-24.7043546192779</v>
      </c>
      <c r="AF428" s="136">
        <v>-25.8106163852019</v>
      </c>
      <c r="AG428" s="136">
        <v>-26.9168781511259</v>
      </c>
      <c r="AH428" s="136">
        <v>-28.0231399170499</v>
      </c>
      <c r="AI428" s="136">
        <v>-28.981131626987601</v>
      </c>
    </row>
    <row r="429" spans="2:35">
      <c r="B429" s="135" t="s">
        <v>577</v>
      </c>
      <c r="C429" s="135" t="s">
        <v>347</v>
      </c>
      <c r="D429" s="136">
        <v>-4.83721874999999E-3</v>
      </c>
      <c r="E429" s="136">
        <v>-7.0118749999999903E-3</v>
      </c>
      <c r="F429" s="136">
        <v>-9.1865312499999907E-3</v>
      </c>
      <c r="G429" s="136">
        <v>-1.1361187499999899E-2</v>
      </c>
      <c r="H429" s="136">
        <v>-1.35358437499999E-2</v>
      </c>
      <c r="I429" s="136">
        <v>-1.5710499999999902E-2</v>
      </c>
      <c r="J429" s="136">
        <v>-1.7885156249999899E-2</v>
      </c>
      <c r="K429" s="136">
        <v>-2.0059812499999899E-2</v>
      </c>
      <c r="L429" s="136">
        <v>-2.2234468749999899E-2</v>
      </c>
      <c r="M429" s="136">
        <v>-2.44091249999999E-2</v>
      </c>
      <c r="N429" s="136">
        <v>-2.65837812499999E-2</v>
      </c>
      <c r="O429" s="136">
        <v>-2.39212187499999E-2</v>
      </c>
      <c r="P429" s="136">
        <v>-2.39212187499999E-2</v>
      </c>
      <c r="Q429" s="136">
        <v>-2.39212187499999E-2</v>
      </c>
      <c r="R429" s="136">
        <v>-2.39212187499999E-2</v>
      </c>
      <c r="S429" s="136">
        <v>-2.39212187499999E-2</v>
      </c>
      <c r="T429" s="136">
        <v>-2.39212187499999E-2</v>
      </c>
      <c r="U429" s="136">
        <v>-2.39212187499999E-2</v>
      </c>
      <c r="V429" s="136">
        <v>-2.39212187499999E-2</v>
      </c>
      <c r="W429" s="136">
        <v>-2.39212187499999E-2</v>
      </c>
      <c r="X429" s="136">
        <v>-2.17465624999999E-2</v>
      </c>
      <c r="Y429" s="136">
        <v>-1.9571906249999899E-2</v>
      </c>
      <c r="Z429" s="136">
        <v>-1.7397249999999899E-2</v>
      </c>
      <c r="AA429" s="136">
        <v>-1.8204281249999898E-2</v>
      </c>
      <c r="AB429" s="136">
        <v>-1.7509354166666598E-2</v>
      </c>
      <c r="AC429" s="136">
        <v>-1.6814427083333298E-2</v>
      </c>
      <c r="AD429" s="136">
        <v>-1.31378124999999E-2</v>
      </c>
      <c r="AE429" s="136">
        <v>-1.0963156249999899E-2</v>
      </c>
      <c r="AF429" s="136">
        <v>-8.7884999999999908E-3</v>
      </c>
      <c r="AG429" s="136">
        <v>-6.6138437499999904E-3</v>
      </c>
      <c r="AH429" s="136">
        <v>-4.4391875000000004E-3</v>
      </c>
      <c r="AI429" s="136">
        <v>-4.4391875000000004E-3</v>
      </c>
    </row>
    <row r="430" spans="2:35">
      <c r="B430" s="135" t="s">
        <v>578</v>
      </c>
      <c r="C430" s="135" t="s">
        <v>8</v>
      </c>
      <c r="D430" s="136">
        <v>3.6191881617086101E-4</v>
      </c>
      <c r="E430" s="136">
        <v>3.5682217543859602E-4</v>
      </c>
      <c r="F430" s="136">
        <v>2.93676985507246E-4</v>
      </c>
      <c r="G430" s="136">
        <v>2.49803142639206E-4</v>
      </c>
      <c r="H430" s="136">
        <v>2.1738892448512501E-4</v>
      </c>
      <c r="I430" s="136">
        <v>2.5285174675819901E-4</v>
      </c>
      <c r="J430" s="136">
        <v>2.0912903127383599E-4</v>
      </c>
      <c r="K430" s="136">
        <v>2.2462219374523199E-4</v>
      </c>
      <c r="L430" s="136">
        <v>2.39250282227307E-4</v>
      </c>
      <c r="M430" s="136">
        <v>2.27290373760488E-4</v>
      </c>
      <c r="N430" s="136">
        <v>2.28671365369946E-4</v>
      </c>
      <c r="O430" s="136">
        <v>2.3186067429443099E-4</v>
      </c>
      <c r="P430" s="136">
        <v>2.63388973302822E-4</v>
      </c>
      <c r="Q430" s="136">
        <v>2.9439614340198299E-4</v>
      </c>
      <c r="R430" s="136">
        <v>2.9823686346300499E-4</v>
      </c>
      <c r="S430" s="136">
        <v>3.8134129061784798E-4</v>
      </c>
      <c r="T430" s="136">
        <v>4.5756160488176901E-4</v>
      </c>
      <c r="U430" s="136">
        <v>4.5425243630816097E-4</v>
      </c>
      <c r="V430" s="136">
        <v>4.2328695652173903E-4</v>
      </c>
      <c r="W430" s="136">
        <v>3.05788021357742E-4</v>
      </c>
      <c r="X430" s="136">
        <v>3.3853576201372902E-4</v>
      </c>
      <c r="Y430" s="136">
        <v>4.5114650800915301E-4</v>
      </c>
      <c r="Z430" s="136">
        <v>3.1986371319603298E-4</v>
      </c>
      <c r="AA430" s="136">
        <v>4.2802401830663599E-4</v>
      </c>
      <c r="AB430" s="136">
        <v>4.31541638443935E-4</v>
      </c>
      <c r="AC430" s="136">
        <v>4.1299466056445402E-4</v>
      </c>
      <c r="AD430" s="136">
        <v>5.8887566742944297E-4</v>
      </c>
      <c r="AE430" s="136">
        <v>4.4178703279938898E-4</v>
      </c>
      <c r="AF430" s="136">
        <v>4.8373790999237202E-4</v>
      </c>
      <c r="AG430" s="136">
        <v>4.1860200762776503E-4</v>
      </c>
      <c r="AH430" s="136">
        <v>4.46112402745995E-4</v>
      </c>
      <c r="AI430" s="136">
        <v>4.46112402745995E-4</v>
      </c>
    </row>
    <row r="431" spans="2:35">
      <c r="B431" s="135" t="s">
        <v>578</v>
      </c>
      <c r="C431" s="135" t="s">
        <v>347</v>
      </c>
      <c r="D431" s="136">
        <v>2.17546829462953E-2</v>
      </c>
      <c r="E431" s="136">
        <v>2.1448327492343801E-2</v>
      </c>
      <c r="F431" s="136">
        <v>1.7652714981576799E-2</v>
      </c>
      <c r="G431" s="136">
        <v>1.5015489453133401E-2</v>
      </c>
      <c r="H431" s="136">
        <v>1.30670938257528E-2</v>
      </c>
      <c r="I431" s="136">
        <v>1.5198738881110599E-2</v>
      </c>
      <c r="J431" s="136">
        <v>1.2570597512344701E-2</v>
      </c>
      <c r="K431" s="136">
        <v>1.3501880502731E-2</v>
      </c>
      <c r="L431" s="136">
        <v>1.4381164510135699E-2</v>
      </c>
      <c r="M431" s="136">
        <v>1.3662262908071701E-2</v>
      </c>
      <c r="N431" s="136">
        <v>1.3745273332710899E-2</v>
      </c>
      <c r="O431" s="136">
        <v>1.39369804265946E-2</v>
      </c>
      <c r="P431" s="136">
        <v>1.5832124083451998E-2</v>
      </c>
      <c r="Q431" s="136">
        <v>1.7695943051766201E-2</v>
      </c>
      <c r="R431" s="136">
        <v>1.7926806006328899E-2</v>
      </c>
      <c r="S431" s="136">
        <v>2.2922154088296499E-2</v>
      </c>
      <c r="T431" s="136">
        <v>2.7503703034609899E-2</v>
      </c>
      <c r="U431" s="136">
        <v>2.7304791262361201E-2</v>
      </c>
      <c r="V431" s="136">
        <v>2.5443478269130401E-2</v>
      </c>
      <c r="W431" s="136">
        <v>1.8380700743318299E-2</v>
      </c>
      <c r="X431" s="136">
        <v>2.03491441713665E-2</v>
      </c>
      <c r="Y431" s="136">
        <v>2.7118096118644301E-2</v>
      </c>
      <c r="Z431" s="136">
        <v>1.9226780580867402E-2</v>
      </c>
      <c r="AA431" s="136">
        <v>2.5728219687987101E-2</v>
      </c>
      <c r="AB431" s="136">
        <v>2.5939661335653001E-2</v>
      </c>
      <c r="AC431" s="136">
        <v>2.4824815670404201E-2</v>
      </c>
      <c r="AD431" s="136">
        <v>3.5396898053699402E-2</v>
      </c>
      <c r="AE431" s="136">
        <v>2.6555504712410301E-2</v>
      </c>
      <c r="AF431" s="136">
        <v>2.9077142140129599E-2</v>
      </c>
      <c r="AG431" s="136">
        <v>2.5161869319127901E-2</v>
      </c>
      <c r="AH431" s="136">
        <v>2.6815499627317999E-2</v>
      </c>
      <c r="AI431" s="136">
        <v>2.6815499627317999E-2</v>
      </c>
    </row>
    <row r="432" spans="2:35">
      <c r="B432" s="135" t="s">
        <v>578</v>
      </c>
      <c r="C432" s="135" t="s">
        <v>348</v>
      </c>
      <c r="D432" s="136">
        <v>2.6471897328010402E-4</v>
      </c>
      <c r="E432" s="136">
        <v>2.6099112758228401E-4</v>
      </c>
      <c r="F432" s="136">
        <v>2.1480472030161699E-4</v>
      </c>
      <c r="G432" s="136">
        <v>1.8271399133438601E-4</v>
      </c>
      <c r="H432" s="136">
        <v>1.5900519763250101E-4</v>
      </c>
      <c r="I432" s="136">
        <v>1.8494383768737701E-4</v>
      </c>
      <c r="J432" s="136">
        <v>1.52963648112004E-4</v>
      </c>
      <c r="K432" s="136">
        <v>1.6429584162899901E-4</v>
      </c>
      <c r="L432" s="136">
        <v>1.74995292420187E-4</v>
      </c>
      <c r="M432" s="136">
        <v>1.6624743365076201E-4</v>
      </c>
      <c r="N432" s="136">
        <v>1.67257534990151E-4</v>
      </c>
      <c r="O432" s="136">
        <v>1.69590297328664E-4</v>
      </c>
      <c r="P432" s="136">
        <v>1.92651101492074E-4</v>
      </c>
      <c r="Q432" s="136">
        <v>2.1533073533873301E-4</v>
      </c>
      <c r="R432" s="136">
        <v>2.1813996057318399E-4</v>
      </c>
      <c r="S432" s="136">
        <v>2.7892519098539798E-4</v>
      </c>
      <c r="T432" s="136">
        <v>3.3467516151333698E-4</v>
      </c>
      <c r="U432" s="136">
        <v>3.3225473000197102E-4</v>
      </c>
      <c r="V432" s="136">
        <v>3.0960558978065201E-4</v>
      </c>
      <c r="W432" s="136">
        <v>2.236631184629E-4</v>
      </c>
      <c r="X432" s="136">
        <v>2.4761586116750598E-4</v>
      </c>
      <c r="Y432" s="136">
        <v>3.2998295491413701E-4</v>
      </c>
      <c r="Z432" s="136">
        <v>2.3395852871833299E-4</v>
      </c>
      <c r="AA432" s="136">
        <v>3.1307042795991402E-4</v>
      </c>
      <c r="AB432" s="136">
        <v>3.1564332759798102E-4</v>
      </c>
      <c r="AC432" s="136">
        <v>3.02077476024828E-4</v>
      </c>
      <c r="AD432" s="136">
        <v>4.3072245792814601E-4</v>
      </c>
      <c r="AE432" s="136">
        <v>3.2313713602529702E-4</v>
      </c>
      <c r="AF432" s="136">
        <v>3.5382134652371802E-4</v>
      </c>
      <c r="AG432" s="136">
        <v>3.0617886863306402E-4</v>
      </c>
      <c r="AH432" s="136">
        <v>3.26300849654327E-4</v>
      </c>
      <c r="AI432" s="136">
        <v>3.26300849654327E-4</v>
      </c>
    </row>
    <row r="433" spans="2:35">
      <c r="B433" s="135" t="s">
        <v>579</v>
      </c>
      <c r="C433" s="135" t="s">
        <v>347</v>
      </c>
      <c r="D433" s="136">
        <v>30.5575600069449</v>
      </c>
      <c r="E433" s="136">
        <v>30.127240006847099</v>
      </c>
      <c r="F433" s="136">
        <v>24.795760005635401</v>
      </c>
      <c r="G433" s="136">
        <v>21.091400004793499</v>
      </c>
      <c r="H433" s="136">
        <v>18.354600004171498</v>
      </c>
      <c r="I433" s="136">
        <v>21.348800004851999</v>
      </c>
      <c r="J433" s="136">
        <v>17.657200004012999</v>
      </c>
      <c r="K433" s="136">
        <v>18.9653200043103</v>
      </c>
      <c r="L433" s="136">
        <v>20.200400004591</v>
      </c>
      <c r="M433" s="136">
        <v>19.190600004361499</v>
      </c>
      <c r="N433" s="136">
        <v>19.307200004388001</v>
      </c>
      <c r="O433" s="136">
        <v>19.576480004449198</v>
      </c>
      <c r="P433" s="136">
        <v>22.2384800050542</v>
      </c>
      <c r="Q433" s="136">
        <v>24.8564800056492</v>
      </c>
      <c r="R433" s="136">
        <v>25.180760005722899</v>
      </c>
      <c r="S433" s="136">
        <v>32.197440007317603</v>
      </c>
      <c r="T433" s="136">
        <v>38.632880008780198</v>
      </c>
      <c r="U433" s="136">
        <v>38.353480008716701</v>
      </c>
      <c r="V433" s="136">
        <v>35.739000008122503</v>
      </c>
      <c r="W433" s="136">
        <v>25.8183200058678</v>
      </c>
      <c r="X433" s="136">
        <v>28.583280006496199</v>
      </c>
      <c r="Y433" s="136">
        <v>38.091240008657103</v>
      </c>
      <c r="Z433" s="136">
        <v>27.006760006137899</v>
      </c>
      <c r="AA433" s="136">
        <v>36.138960008213402</v>
      </c>
      <c r="AB433" s="136">
        <v>36.435960008280901</v>
      </c>
      <c r="AC433" s="136">
        <v>34.870000007925</v>
      </c>
      <c r="AD433" s="136">
        <v>49.720000011300002</v>
      </c>
      <c r="AE433" s="136">
        <v>37.301000008477502</v>
      </c>
      <c r="AF433" s="136">
        <v>40.843000009282498</v>
      </c>
      <c r="AG433" s="136">
        <v>35.343440008032601</v>
      </c>
      <c r="AH433" s="136">
        <v>37.666200008560502</v>
      </c>
      <c r="AI433" s="136">
        <v>37.666200008560502</v>
      </c>
    </row>
    <row r="434" spans="2:35">
      <c r="B434" s="135" t="s">
        <v>580</v>
      </c>
      <c r="C434" s="135" t="s">
        <v>347</v>
      </c>
      <c r="D434" s="136">
        <v>0</v>
      </c>
      <c r="E434" s="136">
        <v>0</v>
      </c>
      <c r="F434" s="136">
        <v>0</v>
      </c>
      <c r="G434" s="136">
        <v>0</v>
      </c>
      <c r="H434" s="136">
        <v>0</v>
      </c>
      <c r="I434" s="136">
        <v>0</v>
      </c>
      <c r="J434" s="136">
        <v>0</v>
      </c>
      <c r="K434" s="136">
        <v>0</v>
      </c>
      <c r="L434" s="136">
        <v>0</v>
      </c>
      <c r="M434" s="136">
        <v>0</v>
      </c>
      <c r="N434" s="136">
        <v>0</v>
      </c>
      <c r="O434" s="136">
        <v>0</v>
      </c>
      <c r="P434" s="136">
        <v>0</v>
      </c>
      <c r="Q434" s="136">
        <v>0</v>
      </c>
      <c r="R434" s="136">
        <v>0</v>
      </c>
      <c r="S434" s="136">
        <v>0</v>
      </c>
      <c r="T434" s="136">
        <v>0</v>
      </c>
      <c r="U434" s="136">
        <v>0</v>
      </c>
      <c r="V434" s="136">
        <v>0</v>
      </c>
      <c r="W434" s="136">
        <v>0</v>
      </c>
      <c r="X434" s="136">
        <v>0</v>
      </c>
      <c r="Y434" s="136">
        <v>0</v>
      </c>
      <c r="Z434" s="136">
        <v>0</v>
      </c>
      <c r="AA434" s="136">
        <v>0</v>
      </c>
      <c r="AB434" s="136">
        <v>0</v>
      </c>
      <c r="AC434" s="136">
        <v>0</v>
      </c>
      <c r="AD434" s="136">
        <v>0</v>
      </c>
      <c r="AE434" s="136">
        <v>0</v>
      </c>
      <c r="AF434" s="136">
        <v>0</v>
      </c>
      <c r="AG434" s="136">
        <v>0</v>
      </c>
      <c r="AH434" s="136">
        <v>0</v>
      </c>
      <c r="AI434" s="136">
        <v>0</v>
      </c>
    </row>
    <row r="435" spans="2:35">
      <c r="B435" s="135" t="s">
        <v>581</v>
      </c>
      <c r="C435" s="135" t="s">
        <v>348</v>
      </c>
      <c r="D435" s="136">
        <v>0.10003842324059301</v>
      </c>
      <c r="E435" s="136">
        <v>9.5136969085118303E-2</v>
      </c>
      <c r="F435" s="136">
        <v>9.0235514929643407E-2</v>
      </c>
      <c r="G435" s="136">
        <v>8.5334060774168496E-2</v>
      </c>
      <c r="H435" s="136">
        <v>8.04326066186936E-2</v>
      </c>
      <c r="I435" s="136">
        <v>7.5531152463218607E-2</v>
      </c>
      <c r="J435" s="136">
        <v>7.0629698307743696E-2</v>
      </c>
      <c r="K435" s="136">
        <v>6.57282441522688E-2</v>
      </c>
      <c r="L435" s="136">
        <v>6.0826789996793897E-2</v>
      </c>
      <c r="M435" s="136">
        <v>5.5925335841318903E-2</v>
      </c>
      <c r="N435" s="136">
        <v>5.1023881685844E-2</v>
      </c>
      <c r="O435" s="136">
        <v>4.6663720217772903E-2</v>
      </c>
      <c r="P435" s="136">
        <v>4.2303558749701903E-2</v>
      </c>
      <c r="Q435" s="136">
        <v>3.7943397281630799E-2</v>
      </c>
      <c r="R435" s="136">
        <v>3.3583235813559799E-2</v>
      </c>
      <c r="S435" s="136">
        <v>2.9223074345488698E-2</v>
      </c>
      <c r="T435" s="136">
        <v>2.4862912877417698E-2</v>
      </c>
      <c r="U435" s="136">
        <v>2.4894246230169299E-2</v>
      </c>
      <c r="V435" s="136">
        <v>2.4925579582920899E-2</v>
      </c>
      <c r="W435" s="136">
        <v>2.49569129356726E-2</v>
      </c>
      <c r="X435" s="136">
        <v>2.5731718515599099E-2</v>
      </c>
      <c r="Y435" s="136">
        <v>2.6506524095525699E-2</v>
      </c>
      <c r="Z435" s="136">
        <v>2.7281329675452302E-2</v>
      </c>
      <c r="AA435" s="136">
        <v>2.76389055794697E-2</v>
      </c>
      <c r="AB435" s="136">
        <v>2.7996481483487001E-2</v>
      </c>
      <c r="AC435" s="136">
        <v>2.8354057387504399E-2</v>
      </c>
      <c r="AD435" s="136">
        <v>2.8008517673175901E-2</v>
      </c>
      <c r="AE435" s="136">
        <v>2.7662977958847399E-2</v>
      </c>
      <c r="AF435" s="136">
        <v>2.7317438244519002E-2</v>
      </c>
      <c r="AG435" s="136">
        <v>2.69718985301905E-2</v>
      </c>
      <c r="AH435" s="136">
        <v>2.6626358815861999E-2</v>
      </c>
      <c r="AI435" s="136">
        <v>2.5739526414129601E-2</v>
      </c>
    </row>
    <row r="436" spans="2:35">
      <c r="B436" s="135" t="s">
        <v>582</v>
      </c>
      <c r="C436" s="135" t="s">
        <v>347</v>
      </c>
      <c r="D436" s="136">
        <v>3.5119453530718001</v>
      </c>
      <c r="E436" s="136">
        <v>4.5547885591582098</v>
      </c>
      <c r="F436" s="136">
        <v>5.5976317652446204</v>
      </c>
      <c r="G436" s="136">
        <v>6.64047497133103</v>
      </c>
      <c r="H436" s="136">
        <v>7.68331817741743</v>
      </c>
      <c r="I436" s="136">
        <v>8.7261613835038396</v>
      </c>
      <c r="J436" s="136">
        <v>9.7690045895902493</v>
      </c>
      <c r="K436" s="136">
        <v>10.8118477956766</v>
      </c>
      <c r="L436" s="136">
        <v>11.8623362225999</v>
      </c>
      <c r="M436" s="136">
        <v>12.925836342586001</v>
      </c>
      <c r="N436" s="136">
        <v>13.9986037086762</v>
      </c>
      <c r="O436" s="136">
        <v>13.994950129270901</v>
      </c>
      <c r="P436" s="136">
        <v>15.489447916982799</v>
      </c>
      <c r="Q436" s="136">
        <v>16.980930707875601</v>
      </c>
      <c r="R436" s="136">
        <v>18.4731836021665</v>
      </c>
      <c r="S436" s="136">
        <v>19.965436496457301</v>
      </c>
      <c r="T436" s="136">
        <v>21.458380118410101</v>
      </c>
      <c r="U436" s="136">
        <v>33.157181554558299</v>
      </c>
      <c r="V436" s="136">
        <v>33.306652221111698</v>
      </c>
      <c r="W436" s="136">
        <v>33.456122887665103</v>
      </c>
      <c r="X436" s="136">
        <v>4.1760987645538901</v>
      </c>
      <c r="Y436" s="136">
        <v>4.9824258615390402</v>
      </c>
      <c r="Z436" s="136">
        <v>5.7887529585241797</v>
      </c>
      <c r="AA436" s="136">
        <v>-11.8083600685835</v>
      </c>
      <c r="AB436" s="136">
        <v>-10.6298325355808</v>
      </c>
      <c r="AC436" s="136">
        <v>-9.4513050025780405</v>
      </c>
      <c r="AD436" s="136">
        <v>-24.184094405896101</v>
      </c>
      <c r="AE436" s="136">
        <v>-22.607893000979502</v>
      </c>
      <c r="AF436" s="136">
        <v>-21.031691596062799</v>
      </c>
      <c r="AG436" s="136">
        <v>-19.4554901911462</v>
      </c>
      <c r="AH436" s="136">
        <v>-17.879288786229601</v>
      </c>
      <c r="AI436" s="136">
        <v>-16.9307869274583</v>
      </c>
    </row>
    <row r="437" spans="2:35">
      <c r="B437" s="135" t="s">
        <v>583</v>
      </c>
      <c r="C437" s="135" t="s">
        <v>347</v>
      </c>
      <c r="D437" s="136">
        <v>-101.411262142456</v>
      </c>
      <c r="E437" s="136">
        <v>-102.29152436756399</v>
      </c>
      <c r="F437" s="136">
        <v>-103.171786592673</v>
      </c>
      <c r="G437" s="136">
        <v>-104.05204881778199</v>
      </c>
      <c r="H437" s="136">
        <v>-104.932311042891</v>
      </c>
      <c r="I437" s="136">
        <v>-105.81257326799999</v>
      </c>
      <c r="J437" s="136">
        <v>-106.692835493109</v>
      </c>
      <c r="K437" s="136">
        <v>-107.573097718217</v>
      </c>
      <c r="L437" s="136">
        <v>-108.45335994332601</v>
      </c>
      <c r="M437" s="136">
        <v>-109.333622168435</v>
      </c>
      <c r="N437" s="136">
        <v>-110.21388439354401</v>
      </c>
      <c r="O437" s="136">
        <v>-122.293366225106</v>
      </c>
      <c r="P437" s="136">
        <v>-117.65223732750199</v>
      </c>
      <c r="Q437" s="136">
        <v>-113.01110842989701</v>
      </c>
      <c r="R437" s="136">
        <v>-108.369979532293</v>
      </c>
      <c r="S437" s="136">
        <v>-103.728850634689</v>
      </c>
      <c r="T437" s="136">
        <v>-99.087721737085005</v>
      </c>
      <c r="U437" s="136">
        <v>-77.340227284342006</v>
      </c>
      <c r="V437" s="136">
        <v>-80.874508352432301</v>
      </c>
      <c r="W437" s="136">
        <v>-84.408789420522695</v>
      </c>
      <c r="X437" s="136">
        <v>-101.098009240916</v>
      </c>
      <c r="Y437" s="136">
        <v>-97.083050450198698</v>
      </c>
      <c r="Z437" s="136">
        <v>-93.068091659481198</v>
      </c>
      <c r="AA437" s="136">
        <v>-87.821089587528405</v>
      </c>
      <c r="AB437" s="136">
        <v>-84.218618071131203</v>
      </c>
      <c r="AC437" s="136">
        <v>-80.616146554733902</v>
      </c>
      <c r="AD437" s="136">
        <v>-84.363477955285504</v>
      </c>
      <c r="AE437" s="136">
        <v>-77.396001161392704</v>
      </c>
      <c r="AF437" s="136">
        <v>-70.428524367499804</v>
      </c>
      <c r="AG437" s="136">
        <v>-63.461047573606997</v>
      </c>
      <c r="AH437" s="136">
        <v>-56.493570779714098</v>
      </c>
      <c r="AI437" s="136">
        <v>-55.047485108534403</v>
      </c>
    </row>
    <row r="438" spans="2:35">
      <c r="B438" s="135" t="s">
        <v>584</v>
      </c>
      <c r="C438" s="135" t="s">
        <v>347</v>
      </c>
      <c r="D438" s="136">
        <v>-70.597305753038299</v>
      </c>
      <c r="E438" s="136">
        <v>-69.475708804974303</v>
      </c>
      <c r="F438" s="136">
        <v>-68.354111856910293</v>
      </c>
      <c r="G438" s="136">
        <v>-67.232514908846198</v>
      </c>
      <c r="H438" s="136">
        <v>-66.110917960782203</v>
      </c>
      <c r="I438" s="136">
        <v>-64.989321012718193</v>
      </c>
      <c r="J438" s="136">
        <v>-63.867724064654197</v>
      </c>
      <c r="K438" s="136">
        <v>-62.746127116590102</v>
      </c>
      <c r="L438" s="136">
        <v>-61.6245301685261</v>
      </c>
      <c r="M438" s="136">
        <v>-60.502933220462097</v>
      </c>
      <c r="N438" s="136">
        <v>-59.381336272398002</v>
      </c>
      <c r="O438" s="136">
        <v>-60.681826019403402</v>
      </c>
      <c r="P438" s="136">
        <v>-57.9700502698809</v>
      </c>
      <c r="Q438" s="136">
        <v>-55.258274520358498</v>
      </c>
      <c r="R438" s="136">
        <v>-52.546498770836102</v>
      </c>
      <c r="S438" s="136">
        <v>-49.8347230213136</v>
      </c>
      <c r="T438" s="136">
        <v>-47.122947271791197</v>
      </c>
      <c r="U438" s="136">
        <v>-32.875323358534501</v>
      </c>
      <c r="V438" s="136">
        <v>-35.588689087638897</v>
      </c>
      <c r="W438" s="136">
        <v>-38.302054816743301</v>
      </c>
      <c r="X438" s="136">
        <v>-51.872868404199501</v>
      </c>
      <c r="Y438" s="136">
        <v>-51.002102290266997</v>
      </c>
      <c r="Z438" s="136">
        <v>-50.131336176334401</v>
      </c>
      <c r="AA438" s="136">
        <v>-50.9955982396365</v>
      </c>
      <c r="AB438" s="136">
        <v>-49.373618608494198</v>
      </c>
      <c r="AC438" s="136">
        <v>-47.751638977352002</v>
      </c>
      <c r="AD438" s="136">
        <v>-48.616961738277503</v>
      </c>
      <c r="AE438" s="136">
        <v>-45.767941540869799</v>
      </c>
      <c r="AF438" s="136">
        <v>-42.918921343462003</v>
      </c>
      <c r="AG438" s="136">
        <v>-40.069901146054299</v>
      </c>
      <c r="AH438" s="136">
        <v>-37.220880948646503</v>
      </c>
      <c r="AI438" s="136">
        <v>-35.962039552697199</v>
      </c>
    </row>
    <row r="439" spans="2:35">
      <c r="B439" s="135" t="s">
        <v>585</v>
      </c>
      <c r="C439" s="135" t="s">
        <v>347</v>
      </c>
      <c r="D439" s="136">
        <v>-4.1252062499999902E-2</v>
      </c>
      <c r="E439" s="136">
        <v>-8.25041249999999E-2</v>
      </c>
      <c r="F439" s="136">
        <v>-0.123756187499999</v>
      </c>
      <c r="G439" s="136">
        <v>-0.165008249999999</v>
      </c>
      <c r="H439" s="136">
        <v>-0.20626031249999899</v>
      </c>
      <c r="I439" s="136">
        <v>-0.24751237499999901</v>
      </c>
      <c r="J439" s="136">
        <v>-0.28876443749999903</v>
      </c>
      <c r="K439" s="136">
        <v>-0.33001649999999899</v>
      </c>
      <c r="L439" s="136">
        <v>-0.37126856249999901</v>
      </c>
      <c r="M439" s="136">
        <v>-0.41252062499999897</v>
      </c>
      <c r="N439" s="136">
        <v>-0.45377268749999899</v>
      </c>
      <c r="O439" s="136">
        <v>-0.86331298090277697</v>
      </c>
      <c r="P439" s="136">
        <v>-1.2728532743055501</v>
      </c>
      <c r="Q439" s="136">
        <v>-1.6823935677083299</v>
      </c>
      <c r="R439" s="136">
        <v>-2.09193386111111</v>
      </c>
      <c r="S439" s="136">
        <v>-2.5014741545138799</v>
      </c>
      <c r="T439" s="136">
        <v>-2.91101444791666</v>
      </c>
      <c r="U439" s="136">
        <v>-4.9034086597222197</v>
      </c>
      <c r="V439" s="136">
        <v>-6.8958028715277697</v>
      </c>
      <c r="W439" s="136">
        <v>-8.8881970833333295</v>
      </c>
      <c r="X439" s="136">
        <v>-8.8519774444444401</v>
      </c>
      <c r="Y439" s="136">
        <v>-8.8157578055555508</v>
      </c>
      <c r="Z439" s="136">
        <v>-8.7795381666666596</v>
      </c>
      <c r="AA439" s="136">
        <v>-8.8105715347222198</v>
      </c>
      <c r="AB439" s="136">
        <v>-8.8416049027777692</v>
      </c>
      <c r="AC439" s="136">
        <v>-8.8726382708333293</v>
      </c>
      <c r="AD439" s="136">
        <v>-8.8313862083333294</v>
      </c>
      <c r="AE439" s="136">
        <v>-8.7901341458333295</v>
      </c>
      <c r="AF439" s="136">
        <v>-8.7488820833333296</v>
      </c>
      <c r="AG439" s="136">
        <v>-8.7076300208333297</v>
      </c>
      <c r="AH439" s="136">
        <v>-8.6663779583333298</v>
      </c>
      <c r="AI439" s="136">
        <v>-8.2568376649305506</v>
      </c>
    </row>
    <row r="440" spans="2:35">
      <c r="B440" s="135" t="s">
        <v>586</v>
      </c>
      <c r="C440" s="135" t="s">
        <v>347</v>
      </c>
      <c r="D440" s="136">
        <v>-5.1859499999999899E-2</v>
      </c>
      <c r="E440" s="136">
        <v>-4.9130052631578797E-2</v>
      </c>
      <c r="F440" s="136">
        <v>-4.6400605263157799E-2</v>
      </c>
      <c r="G440" s="136">
        <v>-4.3671157894736697E-2</v>
      </c>
      <c r="H440" s="136">
        <v>-4.0941710526315699E-2</v>
      </c>
      <c r="I440" s="136">
        <v>-3.8212263157894603E-2</v>
      </c>
      <c r="J440" s="136">
        <v>-3.5482815789473598E-2</v>
      </c>
      <c r="K440" s="136">
        <v>-3.2753368421052503E-2</v>
      </c>
      <c r="L440" s="136">
        <v>-3.0023921052631498E-2</v>
      </c>
      <c r="M440" s="136">
        <v>-2.72944736842104E-2</v>
      </c>
      <c r="N440" s="136">
        <v>-2.4565026315789398E-2</v>
      </c>
      <c r="O440" s="136">
        <v>-2.3036030336257202E-2</v>
      </c>
      <c r="P440" s="136">
        <v>-2.1507034356725099E-2</v>
      </c>
      <c r="Q440" s="136">
        <v>-1.9978038377192898E-2</v>
      </c>
      <c r="R440" s="136">
        <v>-1.8449042397660698E-2</v>
      </c>
      <c r="S440" s="136">
        <v>-1.6920046418128599E-2</v>
      </c>
      <c r="T440" s="136">
        <v>-1.53910504385964E-2</v>
      </c>
      <c r="U440" s="136">
        <v>-1.2661603070175401E-2</v>
      </c>
      <c r="V440" s="136">
        <v>-9.9321557017543801E-3</v>
      </c>
      <c r="W440" s="136">
        <v>-7.2027083333333301E-3</v>
      </c>
      <c r="X440" s="136">
        <v>-1.22446041666666E-2</v>
      </c>
      <c r="Y440" s="136">
        <v>-1.72865E-2</v>
      </c>
      <c r="Z440" s="136">
        <v>-2.2328395833333299E-2</v>
      </c>
      <c r="AA440" s="136">
        <v>-2.2328395833333299E-2</v>
      </c>
      <c r="AB440" s="136">
        <v>-2.2328395833333299E-2</v>
      </c>
      <c r="AC440" s="136">
        <v>-2.2328395833333299E-2</v>
      </c>
      <c r="AD440" s="136">
        <v>-2.2328395833333299E-2</v>
      </c>
      <c r="AE440" s="136">
        <v>-2.2328395833333299E-2</v>
      </c>
      <c r="AF440" s="136">
        <v>-2.2328395833333299E-2</v>
      </c>
      <c r="AG440" s="136">
        <v>-2.2328395833333299E-2</v>
      </c>
      <c r="AH440" s="136">
        <v>-2.2328395833333299E-2</v>
      </c>
      <c r="AI440" s="136">
        <v>-2.1127944444444401E-2</v>
      </c>
    </row>
    <row r="441" spans="2:35">
      <c r="B441" s="135" t="s">
        <v>587</v>
      </c>
      <c r="C441" s="135" t="s">
        <v>347</v>
      </c>
      <c r="D441" s="136">
        <v>0</v>
      </c>
      <c r="E441" s="136">
        <v>0</v>
      </c>
      <c r="F441" s="136">
        <v>0</v>
      </c>
      <c r="G441" s="136">
        <v>0</v>
      </c>
      <c r="H441" s="136">
        <v>0</v>
      </c>
      <c r="I441" s="136">
        <v>0</v>
      </c>
      <c r="J441" s="136">
        <v>0</v>
      </c>
      <c r="K441" s="136">
        <v>0</v>
      </c>
      <c r="L441" s="136">
        <v>0</v>
      </c>
      <c r="M441" s="136">
        <v>0</v>
      </c>
      <c r="N441" s="136">
        <v>0</v>
      </c>
      <c r="O441" s="136">
        <v>0</v>
      </c>
      <c r="P441" s="136">
        <v>0</v>
      </c>
      <c r="Q441" s="136">
        <v>0</v>
      </c>
      <c r="R441" s="136">
        <v>0</v>
      </c>
      <c r="S441" s="136">
        <v>0</v>
      </c>
      <c r="T441" s="136">
        <v>0</v>
      </c>
      <c r="U441" s="136">
        <v>0</v>
      </c>
      <c r="V441" s="136">
        <v>0</v>
      </c>
      <c r="W441" s="136">
        <v>0</v>
      </c>
      <c r="X441" s="136">
        <v>0</v>
      </c>
      <c r="Y441" s="136">
        <v>0</v>
      </c>
      <c r="Z441" s="136">
        <v>0</v>
      </c>
      <c r="AA441" s="136">
        <v>0</v>
      </c>
      <c r="AB441" s="136">
        <v>0</v>
      </c>
      <c r="AC441" s="136">
        <v>0</v>
      </c>
      <c r="AD441" s="136">
        <v>0</v>
      </c>
      <c r="AE441" s="136">
        <v>0</v>
      </c>
      <c r="AF441" s="136">
        <v>0</v>
      </c>
      <c r="AG441" s="136">
        <v>0</v>
      </c>
      <c r="AH441" s="136">
        <v>0</v>
      </c>
      <c r="AI441" s="136">
        <v>0</v>
      </c>
    </row>
    <row r="442" spans="2:35">
      <c r="B442" s="135" t="s">
        <v>588</v>
      </c>
      <c r="C442" s="135" t="s">
        <v>348</v>
      </c>
      <c r="D442" s="136">
        <v>29.049254697840901</v>
      </c>
      <c r="E442" s="136">
        <v>29.393422817120101</v>
      </c>
      <c r="F442" s="136">
        <v>29.7375909363993</v>
      </c>
      <c r="G442" s="136">
        <v>30.0817590556784</v>
      </c>
      <c r="H442" s="136">
        <v>30.4259271749576</v>
      </c>
      <c r="I442" s="136">
        <v>30.7700952942368</v>
      </c>
      <c r="J442" s="136">
        <v>31.114263413515999</v>
      </c>
      <c r="K442" s="136">
        <v>31.4584315327951</v>
      </c>
      <c r="L442" s="136">
        <v>31.802599652074299</v>
      </c>
      <c r="M442" s="136">
        <v>32.146767771353502</v>
      </c>
      <c r="N442" s="136">
        <v>32.490935890632699</v>
      </c>
      <c r="O442" s="136">
        <v>33.1242352035365</v>
      </c>
      <c r="P442" s="136">
        <v>33.757534516440302</v>
      </c>
      <c r="Q442" s="136">
        <v>34.390833829344103</v>
      </c>
      <c r="R442" s="136">
        <v>35.024133142247898</v>
      </c>
      <c r="S442" s="136">
        <v>35.657432455151699</v>
      </c>
      <c r="T442" s="136">
        <v>36.290731768055501</v>
      </c>
      <c r="U442" s="136">
        <v>42.3700636875868</v>
      </c>
      <c r="V442" s="136">
        <v>48.449395607118198</v>
      </c>
      <c r="W442" s="136">
        <v>54.528727526649597</v>
      </c>
      <c r="X442" s="136">
        <v>58.755411506083199</v>
      </c>
      <c r="Y442" s="136">
        <v>62.982095485516901</v>
      </c>
      <c r="Z442" s="136">
        <v>67.208779464950496</v>
      </c>
      <c r="AA442" s="136">
        <v>67.591158742158399</v>
      </c>
      <c r="AB442" s="136">
        <v>67.973538019366302</v>
      </c>
      <c r="AC442" s="136">
        <v>68.355917296574205</v>
      </c>
      <c r="AD442" s="136">
        <v>69.020452565229107</v>
      </c>
      <c r="AE442" s="136">
        <v>69.684987833883895</v>
      </c>
      <c r="AF442" s="136">
        <v>70.349523102538797</v>
      </c>
      <c r="AG442" s="136">
        <v>71.014058371193698</v>
      </c>
      <c r="AH442" s="136">
        <v>71.678593639848501</v>
      </c>
      <c r="AI442" s="136">
        <v>72.053997714878804</v>
      </c>
    </row>
    <row r="443" spans="2:35">
      <c r="B443" s="135" t="s">
        <v>589</v>
      </c>
      <c r="C443" s="135" t="s">
        <v>347</v>
      </c>
      <c r="D443" s="136">
        <v>217.50255286749399</v>
      </c>
      <c r="E443" s="136">
        <v>220.23492591906199</v>
      </c>
      <c r="F443" s="136">
        <v>222.96729897063</v>
      </c>
      <c r="G443" s="136">
        <v>225.69967202219701</v>
      </c>
      <c r="H443" s="136">
        <v>228.43204507376501</v>
      </c>
      <c r="I443" s="136">
        <v>231.16441812533299</v>
      </c>
      <c r="J443" s="136">
        <v>233.8967911769</v>
      </c>
      <c r="K443" s="136">
        <v>236.629164228468</v>
      </c>
      <c r="L443" s="136">
        <v>239.79134531174401</v>
      </c>
      <c r="M443" s="136">
        <v>243.43655134973901</v>
      </c>
      <c r="N443" s="136">
        <v>247.17659743430201</v>
      </c>
      <c r="O443" s="136">
        <v>384.39148944059002</v>
      </c>
      <c r="P443" s="136">
        <v>392.279630915773</v>
      </c>
      <c r="Q443" s="136">
        <v>400.05111685708403</v>
      </c>
      <c r="R443" s="136">
        <v>407.92325200231301</v>
      </c>
      <c r="S443" s="136">
        <v>415.80800865466398</v>
      </c>
      <c r="T443" s="136">
        <v>423.737097024599</v>
      </c>
      <c r="U443" s="136">
        <v>904.36370666078096</v>
      </c>
      <c r="V443" s="136">
        <v>926.49334019723403</v>
      </c>
      <c r="W443" s="136">
        <v>948.62297373368597</v>
      </c>
      <c r="X443" s="136">
        <v>612.84155220507796</v>
      </c>
      <c r="Y443" s="136">
        <v>624.91860537628497</v>
      </c>
      <c r="Z443" s="136">
        <v>636.99565854749096</v>
      </c>
      <c r="AA443" s="136">
        <v>416.57838587962601</v>
      </c>
      <c r="AB443" s="136">
        <v>422.15681155231698</v>
      </c>
      <c r="AC443" s="136">
        <v>427.73523722500801</v>
      </c>
      <c r="AD443" s="136">
        <v>594.99025710272304</v>
      </c>
      <c r="AE443" s="136">
        <v>604.68461004835103</v>
      </c>
      <c r="AF443" s="136">
        <v>614.37896299397801</v>
      </c>
      <c r="AG443" s="136">
        <v>624.073315939606</v>
      </c>
      <c r="AH443" s="136">
        <v>633.76766888523298</v>
      </c>
      <c r="AI443" s="136">
        <v>641.74401117937202</v>
      </c>
    </row>
    <row r="444" spans="2:35">
      <c r="B444" s="135" t="s">
        <v>590</v>
      </c>
      <c r="C444" s="135" t="s">
        <v>347</v>
      </c>
      <c r="D444" s="136">
        <v>395.12351563818299</v>
      </c>
      <c r="E444" s="136">
        <v>399.13609802042203</v>
      </c>
      <c r="F444" s="136">
        <v>403.148680402661</v>
      </c>
      <c r="G444" s="136">
        <v>407.16126278489998</v>
      </c>
      <c r="H444" s="136">
        <v>411.17384516713997</v>
      </c>
      <c r="I444" s="136">
        <v>415.186427549379</v>
      </c>
      <c r="J444" s="136">
        <v>419.19900993161798</v>
      </c>
      <c r="K444" s="136">
        <v>423.21159231385701</v>
      </c>
      <c r="L444" s="136">
        <v>427.22417469609599</v>
      </c>
      <c r="M444" s="136">
        <v>431.23675707833502</v>
      </c>
      <c r="N444" s="136">
        <v>435.24933946057502</v>
      </c>
      <c r="O444" s="136">
        <v>411.95202197741003</v>
      </c>
      <c r="P444" s="136">
        <v>413.904343903967</v>
      </c>
      <c r="Q444" s="136">
        <v>415.856665830525</v>
      </c>
      <c r="R444" s="136">
        <v>417.80898775708198</v>
      </c>
      <c r="S444" s="136">
        <v>419.76130968363998</v>
      </c>
      <c r="T444" s="136">
        <v>421.71363161019701</v>
      </c>
      <c r="U444" s="136">
        <v>1412.975079606</v>
      </c>
      <c r="V444" s="136">
        <v>1474.23317333098</v>
      </c>
      <c r="W444" s="136">
        <v>1535.4912670559499</v>
      </c>
      <c r="X444" s="136">
        <v>1440.89312525684</v>
      </c>
      <c r="Y444" s="136">
        <v>1489.3768265132901</v>
      </c>
      <c r="Z444" s="136">
        <v>1537.86052776973</v>
      </c>
      <c r="AA444" s="136">
        <v>785.548098039769</v>
      </c>
      <c r="AB444" s="136">
        <v>785.83740219868901</v>
      </c>
      <c r="AC444" s="136">
        <v>786.12670635761003</v>
      </c>
      <c r="AD444" s="136">
        <v>719.90859198587896</v>
      </c>
      <c r="AE444" s="136">
        <v>716.37475678081501</v>
      </c>
      <c r="AF444" s="136">
        <v>712.84092157575105</v>
      </c>
      <c r="AG444" s="136">
        <v>709.30708637068699</v>
      </c>
      <c r="AH444" s="136">
        <v>705.77325116562304</v>
      </c>
      <c r="AI444" s="136">
        <v>704.29967641624103</v>
      </c>
    </row>
    <row r="445" spans="2:35">
      <c r="B445" s="135" t="s">
        <v>591</v>
      </c>
      <c r="C445" s="135" t="s">
        <v>347</v>
      </c>
      <c r="D445" s="136">
        <v>188.057026966032</v>
      </c>
      <c r="E445" s="136">
        <v>188.48030320466299</v>
      </c>
      <c r="F445" s="136">
        <v>188.90357944329301</v>
      </c>
      <c r="G445" s="136">
        <v>189.326855681924</v>
      </c>
      <c r="H445" s="136">
        <v>189.750131920554</v>
      </c>
      <c r="I445" s="136">
        <v>190.17340815918499</v>
      </c>
      <c r="J445" s="136">
        <v>190.59668439781501</v>
      </c>
      <c r="K445" s="136">
        <v>191.019960636446</v>
      </c>
      <c r="L445" s="136">
        <v>191.443236875076</v>
      </c>
      <c r="M445" s="136">
        <v>191.86651311370599</v>
      </c>
      <c r="N445" s="136">
        <v>192.28978935233701</v>
      </c>
      <c r="O445" s="136">
        <v>224.702151005513</v>
      </c>
      <c r="P445" s="136">
        <v>229.29291920035601</v>
      </c>
      <c r="Q445" s="136">
        <v>233.88368739519899</v>
      </c>
      <c r="R445" s="136">
        <v>238.474455590042</v>
      </c>
      <c r="S445" s="136">
        <v>243.06522378488501</v>
      </c>
      <c r="T445" s="136">
        <v>247.65599197972799</v>
      </c>
      <c r="U445" s="136">
        <v>300.466036794545</v>
      </c>
      <c r="V445" s="136">
        <v>312.89568149130702</v>
      </c>
      <c r="W445" s="136">
        <v>325.32532618806903</v>
      </c>
      <c r="X445" s="136">
        <v>294.71812762984098</v>
      </c>
      <c r="Y445" s="136">
        <v>299.75114868966801</v>
      </c>
      <c r="Z445" s="136">
        <v>304.78416974949499</v>
      </c>
      <c r="AA445" s="136">
        <v>305.00284467557799</v>
      </c>
      <c r="AB445" s="136">
        <v>309.13311975443901</v>
      </c>
      <c r="AC445" s="136">
        <v>313.263394833299</v>
      </c>
      <c r="AD445" s="136">
        <v>348.73410791465102</v>
      </c>
      <c r="AE445" s="136">
        <v>356.50370280155801</v>
      </c>
      <c r="AF445" s="136">
        <v>364.27329768846403</v>
      </c>
      <c r="AG445" s="136">
        <v>372.04289257537101</v>
      </c>
      <c r="AH445" s="136">
        <v>379.812487462278</v>
      </c>
      <c r="AI445" s="136">
        <v>383.41459039297303</v>
      </c>
    </row>
    <row r="446" spans="2:35">
      <c r="B446" s="135" t="s">
        <v>592</v>
      </c>
      <c r="C446" s="135" t="s">
        <v>347</v>
      </c>
      <c r="D446" s="136">
        <v>0.122761789583333</v>
      </c>
      <c r="E446" s="136">
        <v>0.128858857675438</v>
      </c>
      <c r="F446" s="136">
        <v>0.13495592576754301</v>
      </c>
      <c r="G446" s="136">
        <v>0.14105299385964801</v>
      </c>
      <c r="H446" s="136">
        <v>0.14715006195175401</v>
      </c>
      <c r="I446" s="136">
        <v>0.15324713004385901</v>
      </c>
      <c r="J446" s="136">
        <v>0.15934419813596401</v>
      </c>
      <c r="K446" s="136">
        <v>0.16544126622807001</v>
      </c>
      <c r="L446" s="136">
        <v>0.17153833432017501</v>
      </c>
      <c r="M446" s="136">
        <v>0.17763540241228001</v>
      </c>
      <c r="N446" s="136">
        <v>0.18373247050438499</v>
      </c>
      <c r="O446" s="136">
        <v>0.18330126567982399</v>
      </c>
      <c r="P446" s="136">
        <v>0.182870060855263</v>
      </c>
      <c r="Q446" s="136">
        <v>0.18243885603070101</v>
      </c>
      <c r="R446" s="136">
        <v>0.18200765120613999</v>
      </c>
      <c r="S446" s="136">
        <v>0.18157644638157799</v>
      </c>
      <c r="T446" s="136">
        <v>0.181145241557017</v>
      </c>
      <c r="U446" s="136">
        <v>0.24390209298245599</v>
      </c>
      <c r="V446" s="136">
        <v>0.30665894440789399</v>
      </c>
      <c r="W446" s="136">
        <v>0.369415795833333</v>
      </c>
      <c r="X446" s="136">
        <v>0.36517268124999902</v>
      </c>
      <c r="Y446" s="136">
        <v>0.36092956666666598</v>
      </c>
      <c r="Z446" s="136">
        <v>0.35668645208333299</v>
      </c>
      <c r="AA446" s="136">
        <v>0.35868138402777699</v>
      </c>
      <c r="AB446" s="136">
        <v>0.360676315972221</v>
      </c>
      <c r="AC446" s="136">
        <v>0.362671247916666</v>
      </c>
      <c r="AD446" s="136">
        <v>0.36448552777777699</v>
      </c>
      <c r="AE446" s="136">
        <v>0.36629980763888798</v>
      </c>
      <c r="AF446" s="136">
        <v>0.36811408749999902</v>
      </c>
      <c r="AG446" s="136">
        <v>0.36992836736111001</v>
      </c>
      <c r="AH446" s="136">
        <v>0.371742647222221</v>
      </c>
      <c r="AI446" s="136">
        <v>0.38008519999999901</v>
      </c>
    </row>
    <row r="447" spans="2:35">
      <c r="B447" s="135" t="s">
        <v>593</v>
      </c>
      <c r="C447" s="135" t="s">
        <v>347</v>
      </c>
      <c r="D447" s="136">
        <v>0</v>
      </c>
      <c r="E447" s="136">
        <v>0</v>
      </c>
      <c r="F447" s="136">
        <v>0</v>
      </c>
      <c r="G447" s="136">
        <v>0</v>
      </c>
      <c r="H447" s="136">
        <v>0</v>
      </c>
      <c r="I447" s="136">
        <v>0</v>
      </c>
      <c r="J447" s="136">
        <v>0</v>
      </c>
      <c r="K447" s="136">
        <v>0</v>
      </c>
      <c r="L447" s="136">
        <v>0</v>
      </c>
      <c r="M447" s="136">
        <v>0</v>
      </c>
      <c r="N447" s="136">
        <v>0</v>
      </c>
      <c r="O447" s="136">
        <v>0</v>
      </c>
      <c r="P447" s="136">
        <v>0</v>
      </c>
      <c r="Q447" s="136">
        <v>0</v>
      </c>
      <c r="R447" s="136">
        <v>0</v>
      </c>
      <c r="S447" s="136">
        <v>0</v>
      </c>
      <c r="T447" s="136">
        <v>0</v>
      </c>
      <c r="U447" s="136">
        <v>0</v>
      </c>
      <c r="V447" s="136">
        <v>0</v>
      </c>
      <c r="W447" s="136">
        <v>0</v>
      </c>
      <c r="X447" s="136">
        <v>0</v>
      </c>
      <c r="Y447" s="136">
        <v>0</v>
      </c>
      <c r="Z447" s="136">
        <v>0</v>
      </c>
      <c r="AA447" s="136">
        <v>0</v>
      </c>
      <c r="AB447" s="136">
        <v>0</v>
      </c>
      <c r="AC447" s="136">
        <v>0</v>
      </c>
      <c r="AD447" s="136">
        <v>0</v>
      </c>
      <c r="AE447" s="136">
        <v>0</v>
      </c>
      <c r="AF447" s="136">
        <v>0</v>
      </c>
      <c r="AG447" s="136">
        <v>0</v>
      </c>
      <c r="AH447" s="136">
        <v>0</v>
      </c>
      <c r="AI447" s="136">
        <v>0</v>
      </c>
    </row>
    <row r="448" spans="2:35">
      <c r="B448" s="135" t="s">
        <v>594</v>
      </c>
      <c r="C448" s="135" t="s">
        <v>347</v>
      </c>
      <c r="D448" s="136">
        <v>0</v>
      </c>
      <c r="E448" s="136">
        <v>0</v>
      </c>
      <c r="F448" s="136">
        <v>0</v>
      </c>
      <c r="G448" s="136">
        <v>0</v>
      </c>
      <c r="H448" s="136">
        <v>0</v>
      </c>
      <c r="I448" s="136">
        <v>0</v>
      </c>
      <c r="J448" s="136">
        <v>0</v>
      </c>
      <c r="K448" s="136">
        <v>0</v>
      </c>
      <c r="L448" s="136">
        <v>0</v>
      </c>
      <c r="M448" s="136">
        <v>0</v>
      </c>
      <c r="N448" s="136">
        <v>0</v>
      </c>
      <c r="O448" s="136">
        <v>0</v>
      </c>
      <c r="P448" s="136">
        <v>0</v>
      </c>
      <c r="Q448" s="136">
        <v>0</v>
      </c>
      <c r="R448" s="136">
        <v>0</v>
      </c>
      <c r="S448" s="136">
        <v>0</v>
      </c>
      <c r="T448" s="136">
        <v>0</v>
      </c>
      <c r="U448" s="136">
        <v>0</v>
      </c>
      <c r="V448" s="136">
        <v>0</v>
      </c>
      <c r="W448" s="136">
        <v>0</v>
      </c>
      <c r="X448" s="136">
        <v>0</v>
      </c>
      <c r="Y448" s="136">
        <v>0</v>
      </c>
      <c r="Z448" s="136">
        <v>0</v>
      </c>
      <c r="AA448" s="136">
        <v>0</v>
      </c>
      <c r="AB448" s="136">
        <v>0</v>
      </c>
      <c r="AC448" s="136">
        <v>0</v>
      </c>
      <c r="AD448" s="136">
        <v>0</v>
      </c>
      <c r="AE448" s="136">
        <v>0</v>
      </c>
      <c r="AF448" s="136">
        <v>0</v>
      </c>
      <c r="AG448" s="136">
        <v>0</v>
      </c>
      <c r="AH448" s="136">
        <v>0</v>
      </c>
      <c r="AI448" s="136">
        <v>0</v>
      </c>
    </row>
    <row r="449" spans="2:35">
      <c r="B449" s="135" t="s">
        <v>595</v>
      </c>
      <c r="C449" s="135" t="s">
        <v>348</v>
      </c>
      <c r="D449" s="136">
        <v>0.26938428396477299</v>
      </c>
      <c r="E449" s="136">
        <v>0.27616060917263602</v>
      </c>
      <c r="F449" s="136">
        <v>0.28293693438049999</v>
      </c>
      <c r="G449" s="136">
        <v>0.28971325958836303</v>
      </c>
      <c r="H449" s="136">
        <v>0.296489584796227</v>
      </c>
      <c r="I449" s="136">
        <v>0.30326591000408998</v>
      </c>
      <c r="J449" s="136">
        <v>0.31004223521195401</v>
      </c>
      <c r="K449" s="136">
        <v>0.31681856041981699</v>
      </c>
      <c r="L449" s="136">
        <v>0.32359488562768102</v>
      </c>
      <c r="M449" s="136">
        <v>0.33037121083554399</v>
      </c>
      <c r="N449" s="136">
        <v>0.33714753604340802</v>
      </c>
      <c r="O449" s="136">
        <v>0.343857947246554</v>
      </c>
      <c r="P449" s="136">
        <v>0.35056835844970102</v>
      </c>
      <c r="Q449" s="136">
        <v>0.35727876965284799</v>
      </c>
      <c r="R449" s="136">
        <v>0.36398918085599402</v>
      </c>
      <c r="S449" s="136">
        <v>0.37069959205914099</v>
      </c>
      <c r="T449" s="136">
        <v>0.37741000326228802</v>
      </c>
      <c r="U449" s="136">
        <v>0.38799137985854898</v>
      </c>
      <c r="V449" s="136">
        <v>0.39857275645481099</v>
      </c>
      <c r="W449" s="136">
        <v>0.40915413305107301</v>
      </c>
      <c r="X449" s="136">
        <v>0.39431794731755998</v>
      </c>
      <c r="Y449" s="136">
        <v>0.37948176158404701</v>
      </c>
      <c r="Z449" s="136">
        <v>0.36464557585053398</v>
      </c>
      <c r="AA449" s="136">
        <v>0.34473885270482502</v>
      </c>
      <c r="AB449" s="136">
        <v>0.324832129559117</v>
      </c>
      <c r="AC449" s="136">
        <v>0.30492540641340798</v>
      </c>
      <c r="AD449" s="136">
        <v>0.31261803160734403</v>
      </c>
      <c r="AE449" s="136">
        <v>0.32031065680128001</v>
      </c>
      <c r="AF449" s="136">
        <v>0.328003281995216</v>
      </c>
      <c r="AG449" s="136">
        <v>0.33569590718915299</v>
      </c>
      <c r="AH449" s="136">
        <v>0.34338853238308897</v>
      </c>
      <c r="AI449" s="136">
        <v>0.35114707158174202</v>
      </c>
    </row>
    <row r="450" spans="2:35">
      <c r="B450" s="135" t="s">
        <v>596</v>
      </c>
      <c r="C450" s="135" t="s">
        <v>347</v>
      </c>
      <c r="D450" s="136">
        <v>1.10168979304423</v>
      </c>
      <c r="E450" s="136">
        <v>1.1543832864448</v>
      </c>
      <c r="F450" s="136">
        <v>1.2070767798453601</v>
      </c>
      <c r="G450" s="136">
        <v>1.2597702732459199</v>
      </c>
      <c r="H450" s="136">
        <v>1.31246376664648</v>
      </c>
      <c r="I450" s="136">
        <v>1.3651572600470401</v>
      </c>
      <c r="J450" s="136">
        <v>1.4178507534476099</v>
      </c>
      <c r="K450" s="136">
        <v>1.47054424684817</v>
      </c>
      <c r="L450" s="136">
        <v>1.52494831477389</v>
      </c>
      <c r="M450" s="136">
        <v>1.58140493761684</v>
      </c>
      <c r="N450" s="136">
        <v>1.6379720294775999</v>
      </c>
      <c r="O450" s="136">
        <v>4.33837292596548</v>
      </c>
      <c r="P450" s="136">
        <v>4.6284978542837001</v>
      </c>
      <c r="Q450" s="136">
        <v>4.9171354543607801</v>
      </c>
      <c r="R450" s="136">
        <v>5.2072606050700099</v>
      </c>
      <c r="S450" s="136">
        <v>5.4976198635175697</v>
      </c>
      <c r="T450" s="136">
        <v>5.7879791219651304</v>
      </c>
      <c r="U450" s="136">
        <v>2.0613994398707698</v>
      </c>
      <c r="V450" s="136">
        <v>2.0422493906269201</v>
      </c>
      <c r="W450" s="136">
        <v>2.0230993413830798</v>
      </c>
      <c r="X450" s="136">
        <v>1.9772888417579</v>
      </c>
      <c r="Y450" s="136">
        <v>1.9191912377264799</v>
      </c>
      <c r="Z450" s="136">
        <v>1.8610936336950501</v>
      </c>
      <c r="AA450" s="136">
        <v>1.7884354399230999</v>
      </c>
      <c r="AB450" s="136">
        <v>1.7290663532363599</v>
      </c>
      <c r="AC450" s="136">
        <v>1.6696972665496199</v>
      </c>
      <c r="AD450" s="136">
        <v>1.87975218996669</v>
      </c>
      <c r="AE450" s="136">
        <v>1.8395708816005101</v>
      </c>
      <c r="AF450" s="136">
        <v>1.7993895732343199</v>
      </c>
      <c r="AG450" s="136">
        <v>1.75920826486813</v>
      </c>
      <c r="AH450" s="136">
        <v>1.71902695650195</v>
      </c>
      <c r="AI450" s="136">
        <v>1.50987483685101</v>
      </c>
    </row>
    <row r="451" spans="2:35">
      <c r="B451" s="135" t="s">
        <v>597</v>
      </c>
      <c r="C451" s="135" t="s">
        <v>347</v>
      </c>
      <c r="D451" s="136">
        <v>1.01734530053436</v>
      </c>
      <c r="E451" s="136">
        <v>1.09932872805519</v>
      </c>
      <c r="F451" s="136">
        <v>1.18131215557603</v>
      </c>
      <c r="G451" s="136">
        <v>1.26329558309686</v>
      </c>
      <c r="H451" s="136">
        <v>1.34527901061769</v>
      </c>
      <c r="I451" s="136">
        <v>1.4272624381385299</v>
      </c>
      <c r="J451" s="136">
        <v>1.5092458656593599</v>
      </c>
      <c r="K451" s="136">
        <v>1.5912292931801999</v>
      </c>
      <c r="L451" s="136">
        <v>1.6732127207010301</v>
      </c>
      <c r="M451" s="136">
        <v>1.7551961482218601</v>
      </c>
      <c r="N451" s="136">
        <v>1.8371795757427001</v>
      </c>
      <c r="O451" s="136">
        <v>1.5055564910231201</v>
      </c>
      <c r="P451" s="136">
        <v>1.47519198269243</v>
      </c>
      <c r="Q451" s="136">
        <v>1.44482747436174</v>
      </c>
      <c r="R451" s="136">
        <v>1.4144629660310499</v>
      </c>
      <c r="S451" s="136">
        <v>1.3840984577003701</v>
      </c>
      <c r="T451" s="136">
        <v>1.3537339493696801</v>
      </c>
      <c r="U451" s="136">
        <v>2.3509542017213398</v>
      </c>
      <c r="V451" s="136">
        <v>2.5772046971285598</v>
      </c>
      <c r="W451" s="136">
        <v>2.8034551925357798</v>
      </c>
      <c r="X451" s="136">
        <v>2.1540054036953</v>
      </c>
      <c r="Y451" s="136">
        <v>2.0985846426325998</v>
      </c>
      <c r="Z451" s="136">
        <v>2.0431638815699</v>
      </c>
      <c r="AA451" s="136">
        <v>1.7494318534539399</v>
      </c>
      <c r="AB451" s="136">
        <v>1.6359065614491</v>
      </c>
      <c r="AC451" s="136">
        <v>1.52238126944426</v>
      </c>
      <c r="AD451" s="136">
        <v>2.7310413858701601</v>
      </c>
      <c r="AE451" s="136">
        <v>2.94299303007385</v>
      </c>
      <c r="AF451" s="136">
        <v>3.15494467427754</v>
      </c>
      <c r="AG451" s="136">
        <v>3.3668963184812299</v>
      </c>
      <c r="AH451" s="136">
        <v>3.5788479626849199</v>
      </c>
      <c r="AI451" s="136">
        <v>3.9031475427401299</v>
      </c>
    </row>
    <row r="452" spans="2:35">
      <c r="B452" s="135" t="s">
        <v>598</v>
      </c>
      <c r="C452" s="135" t="s">
        <v>347</v>
      </c>
      <c r="D452" s="136">
        <v>2.4642206695534301</v>
      </c>
      <c r="E452" s="136">
        <v>2.43571804009285</v>
      </c>
      <c r="F452" s="136">
        <v>2.4072154106322601</v>
      </c>
      <c r="G452" s="136">
        <v>2.3787127811716702</v>
      </c>
      <c r="H452" s="136">
        <v>2.35021015171109</v>
      </c>
      <c r="I452" s="136">
        <v>2.3217075222505001</v>
      </c>
      <c r="J452" s="136">
        <v>2.2932048927899098</v>
      </c>
      <c r="K452" s="136">
        <v>2.2647022633293301</v>
      </c>
      <c r="L452" s="136">
        <v>2.2361996338687402</v>
      </c>
      <c r="M452" s="136">
        <v>2.2076970044081499</v>
      </c>
      <c r="N452" s="136">
        <v>2.1791943749475702</v>
      </c>
      <c r="O452" s="136">
        <v>1.9678851966159501</v>
      </c>
      <c r="P452" s="136">
        <v>1.8633971155065601</v>
      </c>
      <c r="Q452" s="136">
        <v>1.7589090343971701</v>
      </c>
      <c r="R452" s="136">
        <v>1.65442095328778</v>
      </c>
      <c r="S452" s="136">
        <v>1.54993287217839</v>
      </c>
      <c r="T452" s="136">
        <v>1.445444791069</v>
      </c>
      <c r="U452" s="136">
        <v>1.3085517358405201</v>
      </c>
      <c r="V452" s="136">
        <v>1.1901828333898199</v>
      </c>
      <c r="W452" s="136">
        <v>1.0718139309391199</v>
      </c>
      <c r="X452" s="136">
        <v>0.98638625036623595</v>
      </c>
      <c r="Y452" s="136">
        <v>0.89820497951556899</v>
      </c>
      <c r="Z452" s="136">
        <v>0.81002370866490203</v>
      </c>
      <c r="AA452" s="136">
        <v>0.71740384539700996</v>
      </c>
      <c r="AB452" s="136">
        <v>0.62753757240689501</v>
      </c>
      <c r="AC452" s="136">
        <v>0.53767129941678105</v>
      </c>
      <c r="AD452" s="136">
        <v>0.50487037795238798</v>
      </c>
      <c r="AE452" s="136">
        <v>0.43877604676577397</v>
      </c>
      <c r="AF452" s="136">
        <v>0.37268171557915902</v>
      </c>
      <c r="AG452" s="136">
        <v>0.30658738439254501</v>
      </c>
      <c r="AH452" s="136">
        <v>0.24049305320593001</v>
      </c>
      <c r="AI452" s="136">
        <v>0.25038417366811899</v>
      </c>
    </row>
    <row r="453" spans="2:35">
      <c r="B453" s="135" t="s">
        <v>599</v>
      </c>
      <c r="C453" s="135" t="s">
        <v>347</v>
      </c>
      <c r="D453" s="136">
        <v>8.28311458333333E-2</v>
      </c>
      <c r="E453" s="136">
        <v>7.8471611842105299E-2</v>
      </c>
      <c r="F453" s="136">
        <v>7.41120778508772E-2</v>
      </c>
      <c r="G453" s="136">
        <v>6.9752543859649102E-2</v>
      </c>
      <c r="H453" s="136">
        <v>6.5393009868421004E-2</v>
      </c>
      <c r="I453" s="136">
        <v>6.1033475877193002E-2</v>
      </c>
      <c r="J453" s="136">
        <v>5.6673941885964897E-2</v>
      </c>
      <c r="K453" s="136">
        <v>5.2314407894736799E-2</v>
      </c>
      <c r="L453" s="136">
        <v>4.7954873903508798E-2</v>
      </c>
      <c r="M453" s="136">
        <v>4.3595339912280699E-2</v>
      </c>
      <c r="N453" s="136">
        <v>3.9235805921052601E-2</v>
      </c>
      <c r="O453" s="136">
        <v>3.4876271929824502E-2</v>
      </c>
      <c r="P453" s="136">
        <v>3.0516737938596501E-2</v>
      </c>
      <c r="Q453" s="136">
        <v>2.6157203947368399E-2</v>
      </c>
      <c r="R453" s="136">
        <v>2.1797669956140301E-2</v>
      </c>
      <c r="S453" s="136">
        <v>1.7438135964912199E-2</v>
      </c>
      <c r="T453" s="136">
        <v>1.30786019736842E-2</v>
      </c>
      <c r="U453" s="136">
        <v>1.0399699926900499E-2</v>
      </c>
      <c r="V453" s="136">
        <v>7.7207978801169599E-3</v>
      </c>
      <c r="W453" s="136">
        <v>5.0418958333333297E-3</v>
      </c>
      <c r="X453" s="136">
        <v>1.1284243055555501E-2</v>
      </c>
      <c r="Y453" s="136">
        <v>1.7526590277777698E-2</v>
      </c>
      <c r="Z453" s="136">
        <v>2.37689375E-2</v>
      </c>
      <c r="AA453" s="136">
        <v>2.37689375E-2</v>
      </c>
      <c r="AB453" s="136">
        <v>2.37689375E-2</v>
      </c>
      <c r="AC453" s="136">
        <v>2.37689375E-2</v>
      </c>
      <c r="AD453" s="136">
        <v>2.37689375E-2</v>
      </c>
      <c r="AE453" s="136">
        <v>2.37689375E-2</v>
      </c>
      <c r="AF453" s="136">
        <v>2.37689375E-2</v>
      </c>
      <c r="AG453" s="136">
        <v>2.37689375E-2</v>
      </c>
      <c r="AH453" s="136">
        <v>2.37689375E-2</v>
      </c>
      <c r="AI453" s="136">
        <v>2.37689375E-2</v>
      </c>
    </row>
    <row r="454" spans="2:35">
      <c r="B454" s="135" t="s">
        <v>600</v>
      </c>
      <c r="C454" s="135" t="s">
        <v>347</v>
      </c>
      <c r="D454" s="136">
        <v>1.58333333333333E-4</v>
      </c>
      <c r="E454" s="136">
        <v>3.1666666666666697E-4</v>
      </c>
      <c r="F454" s="136">
        <v>4.75E-4</v>
      </c>
      <c r="G454" s="136">
        <v>6.3333333333333395E-4</v>
      </c>
      <c r="H454" s="136">
        <v>7.9166666666666697E-4</v>
      </c>
      <c r="I454" s="136">
        <v>9.5000000000000097E-4</v>
      </c>
      <c r="J454" s="136">
        <v>1.1083333333333301E-3</v>
      </c>
      <c r="K454" s="136">
        <v>1.2666666666666601E-3</v>
      </c>
      <c r="L454" s="136">
        <v>1.4250000000000001E-3</v>
      </c>
      <c r="M454" s="136">
        <v>1.58333333333333E-3</v>
      </c>
      <c r="N454" s="136">
        <v>1.74166666666666E-3</v>
      </c>
      <c r="O454" s="136">
        <v>2.03920138888888E-2</v>
      </c>
      <c r="P454" s="136">
        <v>3.9042361111111097E-2</v>
      </c>
      <c r="Q454" s="136">
        <v>5.7692708333333301E-2</v>
      </c>
      <c r="R454" s="136">
        <v>7.6343055555555497E-2</v>
      </c>
      <c r="S454" s="136">
        <v>9.4993402777777694E-2</v>
      </c>
      <c r="T454" s="136">
        <v>0.11364375</v>
      </c>
      <c r="U454" s="136">
        <v>0.167345138888888</v>
      </c>
      <c r="V454" s="136">
        <v>0.221046527777777</v>
      </c>
      <c r="W454" s="136">
        <v>0.27474791666666598</v>
      </c>
      <c r="X454" s="136">
        <v>0.274589583333333</v>
      </c>
      <c r="Y454" s="136">
        <v>0.27443124999999902</v>
      </c>
      <c r="Z454" s="136">
        <v>0.27427291666666598</v>
      </c>
      <c r="AA454" s="136">
        <v>0.274114583333333</v>
      </c>
      <c r="AB454" s="136">
        <v>0.27395624999999901</v>
      </c>
      <c r="AC454" s="136">
        <v>0.27379791666666597</v>
      </c>
      <c r="AD454" s="136">
        <v>0.27363958333333299</v>
      </c>
      <c r="AE454" s="136">
        <v>0.27348124999999901</v>
      </c>
      <c r="AF454" s="136">
        <v>0.27332291666666603</v>
      </c>
      <c r="AG454" s="136">
        <v>0.27316458333333299</v>
      </c>
      <c r="AH454" s="136">
        <v>0.27300624999999901</v>
      </c>
      <c r="AI454" s="136">
        <v>0.25435590277777698</v>
      </c>
    </row>
    <row r="455" spans="2:35">
      <c r="B455" s="135" t="s">
        <v>601</v>
      </c>
      <c r="C455" s="135" t="s">
        <v>347</v>
      </c>
      <c r="D455" s="136">
        <v>143.615572226951</v>
      </c>
      <c r="E455" s="136">
        <v>-4.2406590621024502</v>
      </c>
      <c r="F455" s="136">
        <v>350.90415666719798</v>
      </c>
      <c r="G455" s="136">
        <v>325.62154178189098</v>
      </c>
      <c r="H455" s="136">
        <v>17.255692593903799</v>
      </c>
      <c r="I455" s="136">
        <v>40.540974235722999</v>
      </c>
      <c r="J455" s="136">
        <v>-33.954387275361398</v>
      </c>
      <c r="K455" s="136">
        <v>296.39337815614903</v>
      </c>
      <c r="L455" s="136">
        <v>772.08479282207202</v>
      </c>
      <c r="M455" s="136">
        <v>-270.43939837932101</v>
      </c>
      <c r="N455" s="136">
        <v>21.577335347206802</v>
      </c>
      <c r="O455" s="136">
        <v>232.169083126792</v>
      </c>
      <c r="P455" s="136">
        <v>-200.202525472979</v>
      </c>
      <c r="Q455" s="136">
        <v>-224.279124311012</v>
      </c>
      <c r="R455" s="136">
        <v>-287.19128020737401</v>
      </c>
      <c r="S455" s="136">
        <v>104.373069231412</v>
      </c>
      <c r="T455" s="136">
        <v>-222.74966268325801</v>
      </c>
      <c r="U455" s="136">
        <v>162.49371856298299</v>
      </c>
      <c r="V455" s="136">
        <v>43.933065382098199</v>
      </c>
      <c r="W455" s="136">
        <v>467.38879782571598</v>
      </c>
      <c r="X455" s="136">
        <v>283.53145744861803</v>
      </c>
      <c r="Y455" s="136">
        <v>86.3792955472789</v>
      </c>
      <c r="Z455" s="136">
        <v>122.92310709554199</v>
      </c>
      <c r="AA455" s="136">
        <v>120.888885636783</v>
      </c>
      <c r="AB455" s="136">
        <v>74.204058848119601</v>
      </c>
      <c r="AC455" s="136">
        <v>-236.49080552989699</v>
      </c>
      <c r="AD455" s="136">
        <v>-32.758517577962799</v>
      </c>
      <c r="AE455" s="136">
        <v>-108.592772075654</v>
      </c>
      <c r="AF455" s="136">
        <v>-134.17325169899499</v>
      </c>
      <c r="AG455" s="136">
        <v>150.06385868632799</v>
      </c>
      <c r="AH455" s="136">
        <v>285.81769893964002</v>
      </c>
      <c r="AI455" s="136">
        <v>202.10363310335501</v>
      </c>
    </row>
    <row r="456" spans="2:35">
      <c r="B456" s="135" t="s">
        <v>602</v>
      </c>
      <c r="C456" s="135" t="s">
        <v>347</v>
      </c>
      <c r="D456" s="136">
        <v>-862.89094777982802</v>
      </c>
      <c r="E456" s="136">
        <v>-800.44815362168299</v>
      </c>
      <c r="F456" s="136">
        <v>-293.073391273938</v>
      </c>
      <c r="G456" s="136">
        <v>-598.42690991254403</v>
      </c>
      <c r="H456" s="136">
        <v>-612.961268287449</v>
      </c>
      <c r="I456" s="136">
        <v>-864.25055298618395</v>
      </c>
      <c r="J456" s="136">
        <v>-738.68742968414801</v>
      </c>
      <c r="K456" s="136">
        <v>-651.47123491785601</v>
      </c>
      <c r="L456" s="136">
        <v>-461.21562038717201</v>
      </c>
      <c r="M456" s="136">
        <v>-598.52493259758899</v>
      </c>
      <c r="N456" s="136">
        <v>-845.47848037183496</v>
      </c>
      <c r="O456" s="136">
        <v>-1123.6823232416</v>
      </c>
      <c r="P456" s="136">
        <v>-752.35482503645005</v>
      </c>
      <c r="Q456" s="136">
        <v>-833.81662188763596</v>
      </c>
      <c r="R456" s="136">
        <v>-964.06098316114696</v>
      </c>
      <c r="S456" s="136">
        <v>-760.64240101431994</v>
      </c>
      <c r="T456" s="136">
        <v>-827.53071685767497</v>
      </c>
      <c r="U456" s="136">
        <v>-412.13274644336798</v>
      </c>
      <c r="V456" s="136">
        <v>-388.91479566089401</v>
      </c>
      <c r="W456" s="136">
        <v>211.80174569176401</v>
      </c>
      <c r="X456" s="136">
        <v>284.96589130939799</v>
      </c>
      <c r="Y456" s="136">
        <v>260.48786133276599</v>
      </c>
      <c r="Z456" s="136">
        <v>294.13546418410101</v>
      </c>
      <c r="AA456" s="136">
        <v>407.54208369818502</v>
      </c>
      <c r="AB456" s="136">
        <v>416.83033112409998</v>
      </c>
      <c r="AC456" s="136">
        <v>410.11247159214003</v>
      </c>
      <c r="AD456" s="136">
        <v>47.7304642794942</v>
      </c>
      <c r="AE456" s="136">
        <v>-416.36340254646097</v>
      </c>
      <c r="AF456" s="136">
        <v>-583.41811367350294</v>
      </c>
      <c r="AG456" s="136">
        <v>-582.63261375984405</v>
      </c>
      <c r="AH456" s="136">
        <v>-396.78894363600602</v>
      </c>
      <c r="AI456" s="136">
        <v>-389.00815446866198</v>
      </c>
    </row>
    <row r="457" spans="2:35">
      <c r="B457" s="135" t="s">
        <v>603</v>
      </c>
      <c r="C457" s="135" t="s">
        <v>347</v>
      </c>
      <c r="D457" s="136">
        <v>-1094.17485321705</v>
      </c>
      <c r="E457" s="136">
        <v>-1019.77769654578</v>
      </c>
      <c r="F457" s="136">
        <v>-783.10881748556699</v>
      </c>
      <c r="G457" s="136">
        <v>-756.44934428687804</v>
      </c>
      <c r="H457" s="136">
        <v>-895.11063747404296</v>
      </c>
      <c r="I457" s="136">
        <v>-1018.70682003636</v>
      </c>
      <c r="J457" s="136">
        <v>-949.31248252052706</v>
      </c>
      <c r="K457" s="136">
        <v>-900.90537179614</v>
      </c>
      <c r="L457" s="136">
        <v>-953.29665142316401</v>
      </c>
      <c r="M457" s="136">
        <v>-1375.72030579937</v>
      </c>
      <c r="N457" s="136">
        <v>-1781.6021976137999</v>
      </c>
      <c r="O457" s="136">
        <v>-1885.39587623225</v>
      </c>
      <c r="P457" s="136">
        <v>-1718.7259123311001</v>
      </c>
      <c r="Q457" s="136">
        <v>-1710.0911797333599</v>
      </c>
      <c r="R457" s="136">
        <v>-1589.0059179596001</v>
      </c>
      <c r="S457" s="136">
        <v>-1568.1534384588499</v>
      </c>
      <c r="T457" s="136">
        <v>-1754.33346853786</v>
      </c>
      <c r="U457" s="136">
        <v>-1442.7481839038301</v>
      </c>
      <c r="V457" s="136">
        <v>-15.162176543345</v>
      </c>
      <c r="W457" s="136">
        <v>436.55671293854499</v>
      </c>
      <c r="X457" s="136">
        <v>359.98087627595402</v>
      </c>
      <c r="Y457" s="136">
        <v>608.09859273435302</v>
      </c>
      <c r="Z457" s="136">
        <v>642.80188915576502</v>
      </c>
      <c r="AA457" s="136">
        <v>265.53190288371297</v>
      </c>
      <c r="AB457" s="136">
        <v>-214.76424542659501</v>
      </c>
      <c r="AC457" s="136">
        <v>-465.00278328696601</v>
      </c>
      <c r="AD457" s="136">
        <v>-551.54926089610206</v>
      </c>
      <c r="AE457" s="136">
        <v>-691.70551700129795</v>
      </c>
      <c r="AF457" s="136">
        <v>-770.54506931078095</v>
      </c>
      <c r="AG457" s="136">
        <v>-721.36453222661396</v>
      </c>
      <c r="AH457" s="136">
        <v>-492.38780373914199</v>
      </c>
      <c r="AI457" s="136">
        <v>-478.92343335234602</v>
      </c>
    </row>
    <row r="458" spans="2:35">
      <c r="B458" s="135" t="s">
        <v>604</v>
      </c>
      <c r="C458" s="135" t="s">
        <v>347</v>
      </c>
      <c r="D458" s="136">
        <v>-32.583510577341798</v>
      </c>
      <c r="E458" s="136">
        <v>-67.545078049311897</v>
      </c>
      <c r="F458" s="136">
        <v>-33.576445617780301</v>
      </c>
      <c r="G458" s="136">
        <v>-122.961730493159</v>
      </c>
      <c r="H458" s="136">
        <v>18.643732681877101</v>
      </c>
      <c r="I458" s="136">
        <v>-39.7991414676533</v>
      </c>
      <c r="J458" s="136">
        <v>36.2295924058255</v>
      </c>
      <c r="K458" s="136">
        <v>-199.59838816484501</v>
      </c>
      <c r="L458" s="136">
        <v>-179.31595973711899</v>
      </c>
      <c r="M458" s="136">
        <v>-277.04084867991702</v>
      </c>
      <c r="N458" s="136">
        <v>-188.701789686994</v>
      </c>
      <c r="O458" s="136">
        <v>-375.85760602167801</v>
      </c>
      <c r="P458" s="136">
        <v>-193.61499531904599</v>
      </c>
      <c r="Q458" s="136">
        <v>-207.82688360505301</v>
      </c>
      <c r="R458" s="136">
        <v>19.164767376064798</v>
      </c>
      <c r="S458" s="136">
        <v>-268.47010418278802</v>
      </c>
      <c r="T458" s="136">
        <v>-412.427638467718</v>
      </c>
      <c r="U458" s="136">
        <v>-151.08868725767701</v>
      </c>
      <c r="V458" s="136">
        <v>-372.47820627287302</v>
      </c>
      <c r="W458" s="136">
        <v>-175.95600487761399</v>
      </c>
      <c r="X458" s="136">
        <v>-54.276918277931202</v>
      </c>
      <c r="Y458" s="136">
        <v>78.670304610884102</v>
      </c>
      <c r="Z458" s="136">
        <v>-3.0497353794842699</v>
      </c>
      <c r="AA458" s="136">
        <v>132.992542837743</v>
      </c>
      <c r="AB458" s="136">
        <v>-30.452308968203202</v>
      </c>
      <c r="AC458" s="136">
        <v>-179.94530215234599</v>
      </c>
      <c r="AD458" s="136">
        <v>41.599969376427097</v>
      </c>
      <c r="AE458" s="136">
        <v>30.9347490928726</v>
      </c>
      <c r="AF458" s="136">
        <v>56.7162393991781</v>
      </c>
      <c r="AG458" s="136">
        <v>204.80090041005201</v>
      </c>
      <c r="AH458" s="136">
        <v>288.13955354165802</v>
      </c>
      <c r="AI458" s="136">
        <v>203.74543223737101</v>
      </c>
    </row>
    <row r="459" spans="2:35">
      <c r="B459" s="135" t="s">
        <v>605</v>
      </c>
      <c r="C459" s="135" t="s">
        <v>347</v>
      </c>
      <c r="D459" s="136">
        <v>-40.9493734616781</v>
      </c>
      <c r="E459" s="136">
        <v>-33.5849935675243</v>
      </c>
      <c r="F459" s="136">
        <v>-4.4239399316905699</v>
      </c>
      <c r="G459" s="136">
        <v>3.1879577948691802</v>
      </c>
      <c r="H459" s="136">
        <v>0.42070618237693902</v>
      </c>
      <c r="I459" s="136">
        <v>14.8598121894762</v>
      </c>
      <c r="J459" s="136">
        <v>-2.84950536874226</v>
      </c>
      <c r="K459" s="136">
        <v>-35.001696144789399</v>
      </c>
      <c r="L459" s="136">
        <v>-26.768370580925801</v>
      </c>
      <c r="M459" s="136">
        <v>0.189133354808948</v>
      </c>
      <c r="N459" s="136">
        <v>-28.5093621649747</v>
      </c>
      <c r="O459" s="136">
        <v>-26.717416497335002</v>
      </c>
      <c r="P459" s="136">
        <v>-32.930333104502701</v>
      </c>
      <c r="Q459" s="136">
        <v>-40.253813855832497</v>
      </c>
      <c r="R459" s="136">
        <v>0.9442696326276</v>
      </c>
      <c r="S459" s="136">
        <v>-6.6756986165159597</v>
      </c>
      <c r="T459" s="136">
        <v>-20.231783399084499</v>
      </c>
      <c r="U459" s="136">
        <v>-30.197668614421801</v>
      </c>
      <c r="V459" s="136">
        <v>-107.70190115654999</v>
      </c>
      <c r="W459" s="136">
        <v>-20.1957392419508</v>
      </c>
      <c r="X459" s="136">
        <v>-45.851776897885102</v>
      </c>
      <c r="Y459" s="136">
        <v>-72.358988502067206</v>
      </c>
      <c r="Z459" s="136">
        <v>-37.743240956141797</v>
      </c>
      <c r="AA459" s="136">
        <v>-42.626128377721599</v>
      </c>
      <c r="AB459" s="136">
        <v>-87.767512864248005</v>
      </c>
      <c r="AC459" s="136">
        <v>-90.727430893741499</v>
      </c>
      <c r="AD459" s="136">
        <v>-107.261620575433</v>
      </c>
      <c r="AE459" s="136">
        <v>-153.886045779125</v>
      </c>
      <c r="AF459" s="136">
        <v>-153.16811883225299</v>
      </c>
      <c r="AG459" s="136">
        <v>-119.039099205775</v>
      </c>
      <c r="AH459" s="136">
        <v>-128.443380747643</v>
      </c>
      <c r="AI459" s="136">
        <v>-125.924684393909</v>
      </c>
    </row>
    <row r="460" spans="2:35">
      <c r="B460" s="135" t="s">
        <v>606</v>
      </c>
      <c r="C460" s="135" t="s">
        <v>347</v>
      </c>
      <c r="D460" s="136">
        <v>-132.74403573099701</v>
      </c>
      <c r="E460" s="136">
        <v>-204.281996817465</v>
      </c>
      <c r="F460" s="136">
        <v>-233.79373177329799</v>
      </c>
      <c r="G460" s="136">
        <v>-477.61085521318699</v>
      </c>
      <c r="H460" s="136">
        <v>-357.37870263058102</v>
      </c>
      <c r="I460" s="136">
        <v>-314.42306764764197</v>
      </c>
      <c r="J460" s="136">
        <v>-383.00019357673801</v>
      </c>
      <c r="K460" s="136">
        <v>-353.87298043996901</v>
      </c>
      <c r="L460" s="136">
        <v>-509.21850039229201</v>
      </c>
      <c r="M460" s="136">
        <v>-446.17033826282</v>
      </c>
      <c r="N460" s="136">
        <v>-573.63246980979898</v>
      </c>
      <c r="O460" s="136">
        <v>-482.97394909296798</v>
      </c>
      <c r="P460" s="136">
        <v>-936.99084871324396</v>
      </c>
      <c r="Q460" s="136">
        <v>-752.45378526043498</v>
      </c>
      <c r="R460" s="136">
        <v>-972.66798504226699</v>
      </c>
      <c r="S460" s="136">
        <v>-808.33472775300095</v>
      </c>
      <c r="T460" s="136">
        <v>-637.06679614541895</v>
      </c>
      <c r="U460" s="136">
        <v>-922.48628806644501</v>
      </c>
      <c r="V460" s="136">
        <v>-1404.5592754522099</v>
      </c>
      <c r="W460" s="136">
        <v>-1314.0526563267799</v>
      </c>
      <c r="X460" s="136">
        <v>-1196.1512434024501</v>
      </c>
      <c r="Y460" s="136">
        <v>-1203.26923028074</v>
      </c>
      <c r="Z460" s="136">
        <v>-1052.3484088361699</v>
      </c>
      <c r="AA460" s="136">
        <v>-926.41016946134198</v>
      </c>
      <c r="AB460" s="136">
        <v>-1025.1052481578899</v>
      </c>
      <c r="AC460" s="136">
        <v>-1274.30230772612</v>
      </c>
      <c r="AD460" s="136">
        <v>-1101.5492986746101</v>
      </c>
      <c r="AE460" s="136">
        <v>-1221.5868724239399</v>
      </c>
      <c r="AF460" s="136">
        <v>-1163.8504597128299</v>
      </c>
      <c r="AG460" s="136">
        <v>-1099.8908936410601</v>
      </c>
      <c r="AH460" s="136">
        <v>-913.89661066576002</v>
      </c>
      <c r="AI460" s="136">
        <v>-888.90605978737096</v>
      </c>
    </row>
    <row r="461" spans="2:35">
      <c r="B461" s="135" t="s">
        <v>607</v>
      </c>
      <c r="C461" s="135" t="s">
        <v>348</v>
      </c>
      <c r="D461" s="136">
        <v>19.943624761758301</v>
      </c>
      <c r="E461" s="136">
        <v>19.896729824085899</v>
      </c>
      <c r="F461" s="136">
        <v>19.8498348864135</v>
      </c>
      <c r="G461" s="136">
        <v>19.802939948741201</v>
      </c>
      <c r="H461" s="136">
        <v>19.7560450110688</v>
      </c>
      <c r="I461" s="136">
        <v>19.709150073396501</v>
      </c>
      <c r="J461" s="136">
        <v>19.662255135724099</v>
      </c>
      <c r="K461" s="136">
        <v>19.6153601980517</v>
      </c>
      <c r="L461" s="136">
        <v>19.568465260379401</v>
      </c>
      <c r="M461" s="136">
        <v>19.521570322706999</v>
      </c>
      <c r="N461" s="136">
        <v>19.474675385034701</v>
      </c>
      <c r="O461" s="136">
        <v>19.2114842013839</v>
      </c>
      <c r="P461" s="136">
        <v>18.894012002229001</v>
      </c>
      <c r="Q461" s="136">
        <v>18.576539803074098</v>
      </c>
      <c r="R461" s="136">
        <v>18.259067603919199</v>
      </c>
      <c r="S461" s="136">
        <v>17.9415954047643</v>
      </c>
      <c r="T461" s="136">
        <v>17.624123205609401</v>
      </c>
      <c r="U461" s="136">
        <v>17.363704869141099</v>
      </c>
      <c r="V461" s="136">
        <v>17.103286532672801</v>
      </c>
      <c r="W461" s="136">
        <v>16.842868196204499</v>
      </c>
      <c r="X461" s="136">
        <v>16.389467257824599</v>
      </c>
      <c r="Y461" s="136">
        <v>15.745297656125601</v>
      </c>
      <c r="Z461" s="136">
        <v>15.101128054426599</v>
      </c>
      <c r="AA461" s="136">
        <v>14.3765138888111</v>
      </c>
      <c r="AB461" s="136">
        <v>13.6518997231956</v>
      </c>
      <c r="AC461" s="136">
        <v>12.927285557580101</v>
      </c>
      <c r="AD461" s="136">
        <v>12.2684718864632</v>
      </c>
      <c r="AE461" s="136">
        <v>11.609658215346199</v>
      </c>
      <c r="AF461" s="136">
        <v>10.9508445442293</v>
      </c>
      <c r="AG461" s="136">
        <v>10.292030873112299</v>
      </c>
      <c r="AH461" s="136">
        <v>9.6332172019953806</v>
      </c>
      <c r="AI461" s="136">
        <v>9.2456101745022199</v>
      </c>
    </row>
    <row r="464" spans="2:35" ht="18.75">
      <c r="B464" s="516" t="s">
        <v>608</v>
      </c>
      <c r="C464" s="516"/>
      <c r="D464" s="516"/>
      <c r="E464" s="516"/>
      <c r="F464" s="516"/>
      <c r="G464" s="516"/>
      <c r="H464" s="516"/>
      <c r="I464" s="516"/>
      <c r="J464" s="516"/>
      <c r="K464" s="516"/>
      <c r="L464" s="516"/>
      <c r="M464" s="516"/>
      <c r="N464" s="516"/>
      <c r="O464" s="516"/>
      <c r="P464" s="516"/>
      <c r="Q464" s="516"/>
      <c r="R464" s="516"/>
      <c r="S464" s="516"/>
      <c r="T464" s="516"/>
      <c r="U464" s="516"/>
      <c r="V464" s="516"/>
      <c r="W464" s="516"/>
      <c r="X464" s="516"/>
      <c r="Y464" s="516"/>
      <c r="Z464" s="516"/>
      <c r="AA464" s="516"/>
      <c r="AB464" s="516"/>
      <c r="AC464" s="516"/>
      <c r="AD464" s="516"/>
      <c r="AE464" s="516"/>
      <c r="AF464" s="516"/>
      <c r="AG464" s="516"/>
      <c r="AH464" s="516"/>
      <c r="AI464" s="516"/>
    </row>
    <row r="466" spans="2:35">
      <c r="B466" s="133" t="s">
        <v>312</v>
      </c>
      <c r="C466" s="133" t="s">
        <v>313</v>
      </c>
      <c r="D466" s="134" t="s">
        <v>314</v>
      </c>
      <c r="E466" s="134" t="s">
        <v>315</v>
      </c>
      <c r="F466" s="134" t="s">
        <v>316</v>
      </c>
      <c r="G466" s="134" t="s">
        <v>317</v>
      </c>
      <c r="H466" s="134" t="s">
        <v>318</v>
      </c>
      <c r="I466" s="134" t="s">
        <v>319</v>
      </c>
      <c r="J466" s="134" t="s">
        <v>320</v>
      </c>
      <c r="K466" s="134" t="s">
        <v>321</v>
      </c>
      <c r="L466" s="134" t="s">
        <v>322</v>
      </c>
      <c r="M466" s="134" t="s">
        <v>323</v>
      </c>
      <c r="N466" s="134" t="s">
        <v>324</v>
      </c>
      <c r="O466" s="134" t="s">
        <v>325</v>
      </c>
      <c r="P466" s="134" t="s">
        <v>326</v>
      </c>
      <c r="Q466" s="134" t="s">
        <v>327</v>
      </c>
      <c r="R466" s="134" t="s">
        <v>328</v>
      </c>
      <c r="S466" s="134" t="s">
        <v>329</v>
      </c>
      <c r="T466" s="134" t="s">
        <v>330</v>
      </c>
      <c r="U466" s="134" t="s">
        <v>331</v>
      </c>
      <c r="V466" s="134" t="s">
        <v>332</v>
      </c>
      <c r="W466" s="134" t="s">
        <v>333</v>
      </c>
      <c r="X466" s="134" t="s">
        <v>334</v>
      </c>
      <c r="Y466" s="134" t="s">
        <v>335</v>
      </c>
      <c r="Z466" s="134" t="s">
        <v>336</v>
      </c>
      <c r="AA466" s="134" t="s">
        <v>337</v>
      </c>
      <c r="AB466" s="134" t="s">
        <v>338</v>
      </c>
      <c r="AC466" s="134" t="s">
        <v>339</v>
      </c>
      <c r="AD466" s="134" t="s">
        <v>340</v>
      </c>
      <c r="AE466" s="134" t="s">
        <v>341</v>
      </c>
      <c r="AF466" s="134" t="s">
        <v>342</v>
      </c>
      <c r="AG466" s="134" t="s">
        <v>343</v>
      </c>
      <c r="AH466" s="134" t="s">
        <v>344</v>
      </c>
      <c r="AI466" s="134" t="s">
        <v>345</v>
      </c>
    </row>
    <row r="467" spans="2:35">
      <c r="B467" s="135" t="s">
        <v>609</v>
      </c>
      <c r="C467" s="135" t="s">
        <v>8</v>
      </c>
      <c r="D467" s="136">
        <v>4842.5249371800001</v>
      </c>
      <c r="E467" s="136">
        <v>5148.9886255640004</v>
      </c>
      <c r="F467" s="136">
        <v>5506.7975660880002</v>
      </c>
      <c r="G467" s="136">
        <v>5854.6658910879996</v>
      </c>
      <c r="H467" s="136">
        <v>6169.6410489560003</v>
      </c>
      <c r="I467" s="136">
        <v>6606.9740287320001</v>
      </c>
      <c r="J467" s="136">
        <v>7003.1577895159999</v>
      </c>
      <c r="K467" s="136">
        <v>7473.74112814</v>
      </c>
      <c r="L467" s="136">
        <v>7888.1717038879997</v>
      </c>
      <c r="M467" s="136">
        <v>8313.6514583360004</v>
      </c>
      <c r="N467" s="136">
        <v>8668.2252164479996</v>
      </c>
      <c r="O467" s="136">
        <v>9110.0855459600007</v>
      </c>
      <c r="P467" s="136">
        <v>9422.4814174120002</v>
      </c>
      <c r="Q467" s="136">
        <v>9284.3833173839994</v>
      </c>
      <c r="R467" s="136">
        <v>8914.7205725479998</v>
      </c>
      <c r="S467" s="136">
        <v>9275.9481563560003</v>
      </c>
      <c r="T467" s="136">
        <v>9623.6685396600005</v>
      </c>
      <c r="U467" s="136">
        <v>9946.7619910960002</v>
      </c>
      <c r="V467" s="136">
        <v>10243.487937452001</v>
      </c>
      <c r="W467" s="136">
        <v>11792.7821907</v>
      </c>
      <c r="X467" s="136">
        <v>10749.674775392001</v>
      </c>
      <c r="Y467" s="136">
        <v>11462.321234112</v>
      </c>
      <c r="Z467" s="136">
        <v>11483.214483719999</v>
      </c>
      <c r="AA467" s="136">
        <v>11195.158684724</v>
      </c>
      <c r="AB467" s="136">
        <v>10255.872586148</v>
      </c>
      <c r="AC467" s="136">
        <v>11137.876789927999</v>
      </c>
      <c r="AD467" s="136">
        <v>10662.323099064</v>
      </c>
      <c r="AE467" s="136">
        <v>10472.009723784</v>
      </c>
      <c r="AF467" s="136">
        <v>10368.119522376001</v>
      </c>
      <c r="AG467" s="136">
        <v>10062.393464452</v>
      </c>
      <c r="AH467" s="136">
        <v>9790.6881985920008</v>
      </c>
      <c r="AI467" s="136">
        <v>9748.680727772</v>
      </c>
    </row>
    <row r="468" spans="2:35">
      <c r="B468" s="135" t="s">
        <v>610</v>
      </c>
      <c r="C468" s="135" t="s">
        <v>8</v>
      </c>
      <c r="D468" s="136">
        <v>1288.135741648</v>
      </c>
      <c r="E468" s="136">
        <v>1387.37225018</v>
      </c>
      <c r="F468" s="136">
        <v>1514.109390416</v>
      </c>
      <c r="G468" s="136">
        <v>1610.303046492</v>
      </c>
      <c r="H468" s="136">
        <v>1669.809542044</v>
      </c>
      <c r="I468" s="136">
        <v>1680.4707794559999</v>
      </c>
      <c r="J468" s="136">
        <v>1650.9912631520001</v>
      </c>
      <c r="K468" s="136">
        <v>1682.6244554</v>
      </c>
      <c r="L468" s="136">
        <v>1698.3584609320001</v>
      </c>
      <c r="M468" s="136">
        <v>1703.8943283880001</v>
      </c>
      <c r="N468" s="136">
        <v>1659.266063308</v>
      </c>
      <c r="O468" s="136">
        <v>1621.1404639919999</v>
      </c>
      <c r="P468" s="136">
        <v>1548.5598334920001</v>
      </c>
      <c r="Q468" s="136">
        <v>1489.1431565360001</v>
      </c>
      <c r="R468" s="136">
        <v>1429.4971227599999</v>
      </c>
      <c r="S468" s="136">
        <v>1374.682362368</v>
      </c>
      <c r="T468" s="136">
        <v>1328.7991152520001</v>
      </c>
      <c r="U468" s="136">
        <v>1281.731308956</v>
      </c>
      <c r="V468" s="136">
        <v>1233.3282676399999</v>
      </c>
      <c r="W468" s="136">
        <v>1177.2438126120001</v>
      </c>
      <c r="X468" s="136">
        <v>1117.8634969320001</v>
      </c>
      <c r="Y468" s="136">
        <v>1061.4620552199999</v>
      </c>
      <c r="Z468" s="136">
        <v>1005.11312916</v>
      </c>
      <c r="AA468" s="136">
        <v>950.57092905599995</v>
      </c>
      <c r="AB468" s="136">
        <v>900.23232135199999</v>
      </c>
      <c r="AC468" s="136">
        <v>853.50646514000005</v>
      </c>
      <c r="AD468" s="136">
        <v>809.93854029199997</v>
      </c>
      <c r="AE468" s="136">
        <v>769.17093201199998</v>
      </c>
      <c r="AF468" s="136">
        <v>730.91640328000005</v>
      </c>
      <c r="AG468" s="136">
        <v>694.93942660799996</v>
      </c>
      <c r="AH468" s="136">
        <v>661.04309137999996</v>
      </c>
      <c r="AI468" s="136">
        <v>629.05983588000004</v>
      </c>
    </row>
    <row r="469" spans="2:35">
      <c r="B469" s="135" t="s">
        <v>611</v>
      </c>
      <c r="C469" s="135" t="s">
        <v>8</v>
      </c>
      <c r="D469" s="136">
        <v>133.46111027200001</v>
      </c>
      <c r="E469" s="136">
        <v>98.780597439999994</v>
      </c>
      <c r="F469" s="136">
        <v>76.39582944</v>
      </c>
      <c r="G469" s="136">
        <v>81.207513407999997</v>
      </c>
      <c r="H469" s="136">
        <v>92.145127508000002</v>
      </c>
      <c r="I469" s="136">
        <v>108.610217576</v>
      </c>
      <c r="J469" s="136">
        <v>124.634327748</v>
      </c>
      <c r="K469" s="136">
        <v>156.37493967200001</v>
      </c>
      <c r="L469" s="136">
        <v>156.88650975199999</v>
      </c>
      <c r="M469" s="136">
        <v>172.80572377600001</v>
      </c>
      <c r="N469" s="136">
        <v>215.02719644000001</v>
      </c>
      <c r="O469" s="136">
        <v>237.10227385600001</v>
      </c>
      <c r="P469" s="136">
        <v>290.56896890000002</v>
      </c>
      <c r="Q469" s="136">
        <v>309.31871087600001</v>
      </c>
      <c r="R469" s="136">
        <v>370.06264204000001</v>
      </c>
      <c r="S469" s="136">
        <v>384.12824119599998</v>
      </c>
      <c r="T469" s="136">
        <v>409.59252849199999</v>
      </c>
      <c r="U469" s="136">
        <v>433.44683046</v>
      </c>
      <c r="V469" s="136">
        <v>472.97666494399999</v>
      </c>
      <c r="W469" s="136">
        <v>490.17225594400003</v>
      </c>
      <c r="X469" s="136">
        <v>507.64481599999999</v>
      </c>
      <c r="Y469" s="136">
        <v>480.87536</v>
      </c>
      <c r="Z469" s="136">
        <v>461.99383999999998</v>
      </c>
      <c r="AA469" s="136">
        <v>425.54635200000001</v>
      </c>
      <c r="AB469" s="136">
        <v>389.04499199999998</v>
      </c>
      <c r="AC469" s="136">
        <v>408.74736000000001</v>
      </c>
      <c r="AD469" s="136">
        <v>401.37283200000002</v>
      </c>
      <c r="AE469" s="136">
        <v>402.05222400000002</v>
      </c>
      <c r="AF469" s="136">
        <v>364.26230399999997</v>
      </c>
      <c r="AG469" s="136">
        <v>332.78716800000001</v>
      </c>
      <c r="AH469" s="136">
        <v>348.92177600000002</v>
      </c>
      <c r="AI469" s="136">
        <v>348.92177600000002</v>
      </c>
    </row>
    <row r="470" spans="2:35">
      <c r="B470" s="135" t="s">
        <v>611</v>
      </c>
      <c r="C470" s="135" t="s">
        <v>348</v>
      </c>
      <c r="D470" s="136">
        <v>75.786844645000002</v>
      </c>
      <c r="E470" s="136">
        <v>56.093267619999999</v>
      </c>
      <c r="F470" s="136">
        <v>43.381917219999998</v>
      </c>
      <c r="G470" s="136">
        <v>46.114266765000004</v>
      </c>
      <c r="H470" s="136">
        <v>52.325268659999999</v>
      </c>
      <c r="I470" s="136">
        <v>61.675087699999999</v>
      </c>
      <c r="J470" s="136">
        <v>70.774493399999997</v>
      </c>
      <c r="K470" s="136">
        <v>88.798626604999995</v>
      </c>
      <c r="L470" s="136">
        <v>89.089124905000006</v>
      </c>
      <c r="M470" s="136">
        <v>98.128964435</v>
      </c>
      <c r="N470" s="136">
        <v>122.10472892999999</v>
      </c>
      <c r="O470" s="136">
        <v>134.64021976500001</v>
      </c>
      <c r="P470" s="136">
        <v>165.00166461500001</v>
      </c>
      <c r="Q470" s="136">
        <v>175.64883965000001</v>
      </c>
      <c r="R470" s="136">
        <v>210.14271464000001</v>
      </c>
      <c r="S470" s="136">
        <v>218.12996622</v>
      </c>
      <c r="T470" s="136">
        <v>232.59004340499999</v>
      </c>
      <c r="U470" s="136">
        <v>246.135879335</v>
      </c>
      <c r="V470" s="136">
        <v>268.58317735999998</v>
      </c>
      <c r="W470" s="136">
        <v>278.34781627000001</v>
      </c>
      <c r="X470" s="136">
        <v>288.26973479999998</v>
      </c>
      <c r="Y470" s="136">
        <v>273.06850800000001</v>
      </c>
      <c r="Z470" s="136">
        <v>262.34650199999999</v>
      </c>
      <c r="AA470" s="136">
        <v>241.64953560000001</v>
      </c>
      <c r="AB470" s="136">
        <v>220.92197759999999</v>
      </c>
      <c r="AC470" s="136">
        <v>232.110108</v>
      </c>
      <c r="AD470" s="136">
        <v>227.92242959999999</v>
      </c>
      <c r="AE470" s="136">
        <v>228.3082272</v>
      </c>
      <c r="AF470" s="136">
        <v>206.84895119999999</v>
      </c>
      <c r="AG470" s="136">
        <v>188.97557040000001</v>
      </c>
      <c r="AH470" s="136">
        <v>198.13772280000001</v>
      </c>
      <c r="AI470" s="136">
        <v>198.13772280000001</v>
      </c>
    </row>
    <row r="471" spans="2:35">
      <c r="B471" s="135" t="s">
        <v>612</v>
      </c>
      <c r="C471" s="135" t="s">
        <v>8</v>
      </c>
      <c r="D471" s="136">
        <v>0</v>
      </c>
      <c r="E471" s="136">
        <v>0</v>
      </c>
      <c r="F471" s="136">
        <v>0</v>
      </c>
      <c r="G471" s="136">
        <v>0</v>
      </c>
      <c r="H471" s="136">
        <v>0</v>
      </c>
      <c r="I471" s="136">
        <v>0</v>
      </c>
      <c r="J471" s="136">
        <v>0</v>
      </c>
      <c r="K471" s="136">
        <v>0</v>
      </c>
      <c r="L471" s="136">
        <v>0</v>
      </c>
      <c r="M471" s="136">
        <v>0</v>
      </c>
      <c r="N471" s="136">
        <v>0</v>
      </c>
      <c r="O471" s="136">
        <v>0</v>
      </c>
      <c r="P471" s="136">
        <v>0.39276159999999999</v>
      </c>
      <c r="Q471" s="136">
        <v>0.93654400000000004</v>
      </c>
      <c r="R471" s="136">
        <v>1.5481088000000001</v>
      </c>
      <c r="S471" s="136">
        <v>1.5445696</v>
      </c>
      <c r="T471" s="136">
        <v>1.1800051199999999</v>
      </c>
      <c r="U471" s="136">
        <v>1.70487744</v>
      </c>
      <c r="V471" s="136">
        <v>3.2245736319999998</v>
      </c>
      <c r="W471" s="136">
        <v>8.4393981280000006</v>
      </c>
      <c r="X471" s="136">
        <v>8.0365378239999998</v>
      </c>
      <c r="Y471" s="136">
        <v>12.470459119999999</v>
      </c>
      <c r="Z471" s="136">
        <v>17.223579407999999</v>
      </c>
      <c r="AA471" s="136">
        <v>30.441538399999999</v>
      </c>
      <c r="AB471" s="136">
        <v>36.918682107999999</v>
      </c>
      <c r="AC471" s="136">
        <v>35.518195411999997</v>
      </c>
      <c r="AD471" s="136">
        <v>25.069257556</v>
      </c>
      <c r="AE471" s="136">
        <v>26.953422467999999</v>
      </c>
      <c r="AF471" s="136">
        <v>28.08598198</v>
      </c>
      <c r="AG471" s="136">
        <v>25.851828072</v>
      </c>
      <c r="AH471" s="136">
        <v>30.685725000000001</v>
      </c>
      <c r="AI471" s="136">
        <v>32.560925656000002</v>
      </c>
    </row>
    <row r="472" spans="2:35">
      <c r="B472" s="135" t="s">
        <v>613</v>
      </c>
      <c r="C472" s="135" t="s">
        <v>8</v>
      </c>
      <c r="D472" s="136">
        <v>4.6545255119999997E-2</v>
      </c>
      <c r="E472" s="136">
        <v>5.5304657520000002E-2</v>
      </c>
      <c r="F472" s="136">
        <v>6.2946226559999999E-2</v>
      </c>
      <c r="G472" s="136">
        <v>7.224809536E-2</v>
      </c>
      <c r="H472" s="136">
        <v>0.1043792372</v>
      </c>
      <c r="I472" s="136">
        <v>0.10825468248</v>
      </c>
      <c r="J472" s="136">
        <v>0.10948261296</v>
      </c>
      <c r="K472" s="136">
        <v>9.9473339280000003E-2</v>
      </c>
      <c r="L472" s="136">
        <v>0.10885473144</v>
      </c>
      <c r="M472" s="136">
        <v>0.10972514168</v>
      </c>
      <c r="N472" s="136">
        <v>0.18983707456000001</v>
      </c>
      <c r="O472" s="136">
        <v>0.1496509952</v>
      </c>
      <c r="P472" s="136">
        <v>0.1875680156</v>
      </c>
      <c r="Q472" s="136">
        <v>0.20882296959999999</v>
      </c>
      <c r="R472" s="136">
        <v>0.10691713928</v>
      </c>
      <c r="S472" s="136">
        <v>0.10840035696</v>
      </c>
      <c r="T472" s="136">
        <v>0.11200052807999999</v>
      </c>
      <c r="U472" s="136">
        <v>0.25040191175999998</v>
      </c>
      <c r="V472" s="136">
        <v>0.24676006151999999</v>
      </c>
      <c r="W472" s="136">
        <v>0.16799379015999999</v>
      </c>
      <c r="X472" s="136">
        <v>0.1721944</v>
      </c>
      <c r="Y472" s="136">
        <v>0.16994048008000001</v>
      </c>
      <c r="Z472" s="136">
        <v>0.20499400039999999</v>
      </c>
      <c r="AA472" s="136">
        <v>0.13525723848000001</v>
      </c>
      <c r="AB472" s="136">
        <v>0.1452871</v>
      </c>
      <c r="AC472" s="136">
        <v>0.15150177056</v>
      </c>
      <c r="AD472" s="136">
        <v>0.14288725360000001</v>
      </c>
      <c r="AE472" s="136">
        <v>0.14180837216</v>
      </c>
      <c r="AF472" s="136">
        <v>0.13908594167999999</v>
      </c>
      <c r="AG472" s="136">
        <v>0.12361261024</v>
      </c>
      <c r="AH472" s="136">
        <v>0.12859697536</v>
      </c>
      <c r="AI472" s="136">
        <v>0.12852884240000001</v>
      </c>
    </row>
    <row r="473" spans="2:35">
      <c r="B473" s="135" t="s">
        <v>613</v>
      </c>
      <c r="C473" s="135" t="s">
        <v>348</v>
      </c>
      <c r="D473" s="136">
        <v>4.6145382799999997</v>
      </c>
      <c r="E473" s="136">
        <v>5.4582590599999996</v>
      </c>
      <c r="F473" s="136">
        <v>6.2080778849999998</v>
      </c>
      <c r="G473" s="136">
        <v>7.1018158250000001</v>
      </c>
      <c r="H473" s="136">
        <v>10.188563915</v>
      </c>
      <c r="I473" s="136">
        <v>10.567203599999999</v>
      </c>
      <c r="J473" s="136">
        <v>10.688916245</v>
      </c>
      <c r="K473" s="136">
        <v>10.501240859999999</v>
      </c>
      <c r="L473" s="136">
        <v>11.275301355</v>
      </c>
      <c r="M473" s="136">
        <v>11.059831975</v>
      </c>
      <c r="N473" s="136">
        <v>18.989696214999999</v>
      </c>
      <c r="O473" s="136">
        <v>15.342626825</v>
      </c>
      <c r="P473" s="136">
        <v>18.651028069999999</v>
      </c>
      <c r="Q473" s="136">
        <v>20.364278509999998</v>
      </c>
      <c r="R473" s="136">
        <v>10.83867543</v>
      </c>
      <c r="S473" s="136">
        <v>10.96596765</v>
      </c>
      <c r="T473" s="136">
        <v>11.265309</v>
      </c>
      <c r="U473" s="136">
        <v>24.767164735000001</v>
      </c>
      <c r="V473" s="136">
        <v>24.40489092</v>
      </c>
      <c r="W473" s="136">
        <v>16.88810179</v>
      </c>
      <c r="X473" s="136">
        <v>17.181529664999999</v>
      </c>
      <c r="Y473" s="136">
        <v>17.028920670000002</v>
      </c>
      <c r="Z473" s="136">
        <v>20.627626764999999</v>
      </c>
      <c r="AA473" s="136">
        <v>13.83135435</v>
      </c>
      <c r="AB473" s="136">
        <v>14.689763285</v>
      </c>
      <c r="AC473" s="136">
        <v>15.143628785000001</v>
      </c>
      <c r="AD473" s="136">
        <v>14.710751285000001</v>
      </c>
      <c r="AE473" s="136">
        <v>14.233536900000001</v>
      </c>
      <c r="AF473" s="136">
        <v>13.91976683</v>
      </c>
      <c r="AG473" s="136">
        <v>12.272733264999999</v>
      </c>
      <c r="AH473" s="136">
        <v>12.842910975000001</v>
      </c>
      <c r="AI473" s="136">
        <v>12.77050317</v>
      </c>
    </row>
    <row r="474" spans="2:35">
      <c r="B474" s="135" t="s">
        <v>614</v>
      </c>
      <c r="C474" s="135" t="s">
        <v>8</v>
      </c>
      <c r="D474" s="136">
        <v>1.324988E-3</v>
      </c>
      <c r="E474" s="136">
        <v>8.8874799999999997E-4</v>
      </c>
      <c r="F474" s="136">
        <v>9.6991999999999998E-4</v>
      </c>
      <c r="G474" s="136">
        <v>7.77756E-4</v>
      </c>
      <c r="H474" s="136">
        <v>8.2669999999999998E-4</v>
      </c>
      <c r="I474" s="136">
        <v>3.8029600000000002E-4</v>
      </c>
      <c r="J474" s="136">
        <v>3.9905600000000001E-4</v>
      </c>
      <c r="K474" s="136">
        <v>1.13176E-4</v>
      </c>
      <c r="L474" s="136">
        <v>1.18132E-4</v>
      </c>
      <c r="M474" s="136">
        <v>1.4019600000000001E-4</v>
      </c>
      <c r="N474" s="136">
        <v>1.3946799999999999E-4</v>
      </c>
      <c r="O474" s="136">
        <v>1.3969199999999999E-4</v>
      </c>
      <c r="P474" s="136">
        <v>1.3957999999999999E-4</v>
      </c>
      <c r="Q474" s="136">
        <v>5.5999999999999999E-5</v>
      </c>
      <c r="R474" s="136">
        <v>0</v>
      </c>
      <c r="S474" s="136">
        <v>0</v>
      </c>
      <c r="T474" s="136">
        <v>0</v>
      </c>
      <c r="U474" s="136">
        <v>0</v>
      </c>
      <c r="V474" s="136">
        <v>0</v>
      </c>
      <c r="W474" s="136">
        <v>0</v>
      </c>
      <c r="X474" s="136">
        <v>0</v>
      </c>
      <c r="Y474" s="136">
        <v>0</v>
      </c>
      <c r="Z474" s="136">
        <v>0</v>
      </c>
      <c r="AA474" s="136">
        <v>0</v>
      </c>
      <c r="AB474" s="136">
        <v>0</v>
      </c>
      <c r="AC474" s="136">
        <v>0</v>
      </c>
      <c r="AD474" s="136">
        <v>0</v>
      </c>
      <c r="AE474" s="136">
        <v>0</v>
      </c>
      <c r="AF474" s="136">
        <v>0</v>
      </c>
      <c r="AG474" s="136">
        <v>0</v>
      </c>
      <c r="AH474" s="136">
        <v>0</v>
      </c>
      <c r="AI474" s="136">
        <v>0</v>
      </c>
    </row>
    <row r="475" spans="2:35">
      <c r="B475" s="135" t="s">
        <v>614</v>
      </c>
      <c r="C475" s="135" t="s">
        <v>347</v>
      </c>
      <c r="D475" s="136">
        <v>81.392120000000006</v>
      </c>
      <c r="E475" s="136">
        <v>54.594520000000003</v>
      </c>
      <c r="F475" s="136">
        <v>59.580112</v>
      </c>
      <c r="G475" s="136">
        <v>47.775407999999999</v>
      </c>
      <c r="H475" s="136">
        <v>50.781967999999999</v>
      </c>
      <c r="I475" s="136">
        <v>23.360696000000001</v>
      </c>
      <c r="J475" s="136">
        <v>24.514472000000001</v>
      </c>
      <c r="K475" s="136">
        <v>6.9525839999999999</v>
      </c>
      <c r="L475" s="136">
        <v>7.255992</v>
      </c>
      <c r="M475" s="136">
        <v>8.6116960000000002</v>
      </c>
      <c r="N475" s="136">
        <v>9.0665119999999995</v>
      </c>
      <c r="O475" s="136">
        <v>9.5535519999999998</v>
      </c>
      <c r="P475" s="136">
        <v>10.045178</v>
      </c>
      <c r="Q475" s="136">
        <v>4.22</v>
      </c>
      <c r="R475" s="136">
        <v>0</v>
      </c>
      <c r="S475" s="136">
        <v>0</v>
      </c>
      <c r="T475" s="136">
        <v>0</v>
      </c>
      <c r="U475" s="136">
        <v>0</v>
      </c>
      <c r="V475" s="136">
        <v>0</v>
      </c>
      <c r="W475" s="136">
        <v>0</v>
      </c>
      <c r="X475" s="136">
        <v>0</v>
      </c>
      <c r="Y475" s="136">
        <v>0</v>
      </c>
      <c r="Z475" s="136">
        <v>0</v>
      </c>
      <c r="AA475" s="136">
        <v>0</v>
      </c>
      <c r="AB475" s="136">
        <v>0</v>
      </c>
      <c r="AC475" s="136">
        <v>0</v>
      </c>
      <c r="AD475" s="136">
        <v>0</v>
      </c>
      <c r="AE475" s="136">
        <v>0</v>
      </c>
      <c r="AF475" s="136">
        <v>0</v>
      </c>
      <c r="AG475" s="136">
        <v>0</v>
      </c>
      <c r="AH475" s="136">
        <v>0</v>
      </c>
      <c r="AI475" s="136">
        <v>0</v>
      </c>
    </row>
    <row r="476" spans="2:35">
      <c r="B476" s="135" t="s">
        <v>614</v>
      </c>
      <c r="C476" s="135" t="s">
        <v>348</v>
      </c>
      <c r="D476" s="136">
        <v>3.1350162500000001</v>
      </c>
      <c r="E476" s="136">
        <v>2.10284125</v>
      </c>
      <c r="F476" s="136">
        <v>2.2948735</v>
      </c>
      <c r="G476" s="136">
        <v>1.8401864999999999</v>
      </c>
      <c r="H476" s="136">
        <v>1.9559915000000001</v>
      </c>
      <c r="I476" s="136">
        <v>0.89979425000000002</v>
      </c>
      <c r="J476" s="136">
        <v>0.94423475000000001</v>
      </c>
      <c r="K476" s="136">
        <v>0.26779575</v>
      </c>
      <c r="L476" s="136">
        <v>0.27948224999999999</v>
      </c>
      <c r="M476" s="136">
        <v>0.33170050000000001</v>
      </c>
      <c r="N476" s="136">
        <v>0.33003100000000002</v>
      </c>
      <c r="O476" s="136">
        <v>0.33050800000000002</v>
      </c>
      <c r="P476" s="136">
        <v>0.33026949999999999</v>
      </c>
      <c r="Q476" s="136">
        <v>0.13250000000000001</v>
      </c>
      <c r="R476" s="136">
        <v>0</v>
      </c>
      <c r="S476" s="136">
        <v>0</v>
      </c>
      <c r="T476" s="136">
        <v>0</v>
      </c>
      <c r="U476" s="136">
        <v>0</v>
      </c>
      <c r="V476" s="136">
        <v>0</v>
      </c>
      <c r="W476" s="136">
        <v>0</v>
      </c>
      <c r="X476" s="136">
        <v>0</v>
      </c>
      <c r="Y476" s="136">
        <v>0</v>
      </c>
      <c r="Z476" s="136">
        <v>0</v>
      </c>
      <c r="AA476" s="136">
        <v>0</v>
      </c>
      <c r="AB476" s="136">
        <v>0</v>
      </c>
      <c r="AC476" s="136">
        <v>0</v>
      </c>
      <c r="AD476" s="136">
        <v>0</v>
      </c>
      <c r="AE476" s="136">
        <v>0</v>
      </c>
      <c r="AF476" s="136">
        <v>0</v>
      </c>
      <c r="AG476" s="136">
        <v>0</v>
      </c>
      <c r="AH476" s="136">
        <v>0</v>
      </c>
      <c r="AI476" s="136">
        <v>0</v>
      </c>
    </row>
    <row r="477" spans="2:35">
      <c r="B477" s="135" t="s">
        <v>615</v>
      </c>
      <c r="C477" s="135" t="s">
        <v>347</v>
      </c>
      <c r="D477" s="136">
        <v>8.2350840000000005</v>
      </c>
      <c r="E477" s="136">
        <v>7.7425940000000004</v>
      </c>
      <c r="F477" s="136">
        <v>7.2495260000000004</v>
      </c>
      <c r="G477" s="136">
        <v>6.7570329999999998</v>
      </c>
      <c r="H477" s="136">
        <v>6.2639719999999999</v>
      </c>
      <c r="I477" s="136">
        <v>5.7714809999999996</v>
      </c>
      <c r="J477" s="136">
        <v>5.2784149999999999</v>
      </c>
      <c r="K477" s="136">
        <v>4.7859239999999996</v>
      </c>
      <c r="L477" s="136">
        <v>4.2928600000000001</v>
      </c>
      <c r="M477" s="136">
        <v>3.8003680000000002</v>
      </c>
      <c r="N477" s="136">
        <v>3.3073039999999998</v>
      </c>
      <c r="O477" s="136">
        <v>2.8148119999999999</v>
      </c>
      <c r="P477" s="136">
        <v>2.3217479999999999</v>
      </c>
      <c r="Q477" s="136">
        <v>1.829256</v>
      </c>
      <c r="R477" s="136">
        <v>1.336192</v>
      </c>
      <c r="S477" s="136">
        <v>0.84141200000000005</v>
      </c>
      <c r="T477" s="136">
        <v>0</v>
      </c>
      <c r="U477" s="136">
        <v>0</v>
      </c>
      <c r="V477" s="136">
        <v>0</v>
      </c>
      <c r="W477" s="136">
        <v>0</v>
      </c>
      <c r="X477" s="136">
        <v>0</v>
      </c>
      <c r="Y477" s="136">
        <v>0</v>
      </c>
      <c r="Z477" s="136">
        <v>0</v>
      </c>
      <c r="AA477" s="136">
        <v>0</v>
      </c>
      <c r="AB477" s="136">
        <v>0</v>
      </c>
      <c r="AC477" s="136">
        <v>0</v>
      </c>
      <c r="AD477" s="136">
        <v>0</v>
      </c>
      <c r="AE477" s="136">
        <v>0</v>
      </c>
      <c r="AF477" s="136">
        <v>0</v>
      </c>
      <c r="AG477" s="136">
        <v>0</v>
      </c>
      <c r="AH477" s="136">
        <v>0</v>
      </c>
      <c r="AI477" s="136">
        <v>0</v>
      </c>
    </row>
    <row r="478" spans="2:35">
      <c r="B478" s="135" t="s">
        <v>615</v>
      </c>
      <c r="C478" s="135" t="s">
        <v>348</v>
      </c>
      <c r="D478" s="136">
        <v>0.22891176999999999</v>
      </c>
      <c r="E478" s="136">
        <v>0.21522213500000001</v>
      </c>
      <c r="F478" s="136">
        <v>0.20151686499999999</v>
      </c>
      <c r="G478" s="136">
        <v>0.18782590499999999</v>
      </c>
      <c r="H478" s="136">
        <v>0.17412037</v>
      </c>
      <c r="I478" s="136">
        <v>0.16043126499999999</v>
      </c>
      <c r="J478" s="136">
        <v>0.1467252</v>
      </c>
      <c r="K478" s="136">
        <v>0.1330353</v>
      </c>
      <c r="L478" s="136">
        <v>0.11932950000000001</v>
      </c>
      <c r="M478" s="136">
        <v>0.1056396</v>
      </c>
      <c r="N478" s="136">
        <v>9.1933799999999996E-2</v>
      </c>
      <c r="O478" s="136">
        <v>7.8243900000000005E-2</v>
      </c>
      <c r="P478" s="136">
        <v>6.4538100000000001E-2</v>
      </c>
      <c r="Q478" s="136">
        <v>5.0848200000000003E-2</v>
      </c>
      <c r="R478" s="136">
        <v>3.7142399999999999E-2</v>
      </c>
      <c r="S478" s="136">
        <v>2.3388900000000001E-2</v>
      </c>
      <c r="T478" s="136">
        <v>0</v>
      </c>
      <c r="U478" s="136">
        <v>0</v>
      </c>
      <c r="V478" s="136">
        <v>0</v>
      </c>
      <c r="W478" s="136">
        <v>0</v>
      </c>
      <c r="X478" s="136">
        <v>0</v>
      </c>
      <c r="Y478" s="136">
        <v>0</v>
      </c>
      <c r="Z478" s="136">
        <v>0</v>
      </c>
      <c r="AA478" s="136">
        <v>0</v>
      </c>
      <c r="AB478" s="136">
        <v>0</v>
      </c>
      <c r="AC478" s="136">
        <v>0</v>
      </c>
      <c r="AD478" s="136">
        <v>0</v>
      </c>
      <c r="AE478" s="136">
        <v>0</v>
      </c>
      <c r="AF478" s="136">
        <v>0</v>
      </c>
      <c r="AG478" s="136">
        <v>0</v>
      </c>
      <c r="AH478" s="136">
        <v>0</v>
      </c>
      <c r="AI478" s="136">
        <v>0</v>
      </c>
    </row>
    <row r="479" spans="2:35">
      <c r="B479" s="135" t="s">
        <v>616</v>
      </c>
      <c r="C479" s="135" t="s">
        <v>8</v>
      </c>
      <c r="D479" s="136">
        <v>199.86361707200001</v>
      </c>
      <c r="E479" s="136">
        <v>180.116455484</v>
      </c>
      <c r="F479" s="136">
        <v>194.45692254799999</v>
      </c>
      <c r="G479" s="136">
        <v>173.48925524000001</v>
      </c>
      <c r="H479" s="136">
        <v>162.08245242000001</v>
      </c>
      <c r="I479" s="136">
        <v>118.229513556</v>
      </c>
      <c r="J479" s="136">
        <v>246.03934194000001</v>
      </c>
      <c r="K479" s="136">
        <v>292.598958428</v>
      </c>
      <c r="L479" s="136">
        <v>229.82615569199999</v>
      </c>
      <c r="M479" s="136">
        <v>208.722948</v>
      </c>
      <c r="N479" s="136">
        <v>265.399896748</v>
      </c>
      <c r="O479" s="136">
        <v>327.41090961600003</v>
      </c>
      <c r="P479" s="136">
        <v>246.54871701600001</v>
      </c>
      <c r="Q479" s="136">
        <v>357.813258684</v>
      </c>
      <c r="R479" s="136">
        <v>270.34531809600003</v>
      </c>
      <c r="S479" s="136">
        <v>229.00433052</v>
      </c>
      <c r="T479" s="136">
        <v>292.84840342799998</v>
      </c>
      <c r="U479" s="136">
        <v>301.30529662800001</v>
      </c>
      <c r="V479" s="136">
        <v>278.33923507600002</v>
      </c>
      <c r="W479" s="136">
        <v>326.62077380800002</v>
      </c>
      <c r="X479" s="136">
        <v>337.46049229200003</v>
      </c>
      <c r="Y479" s="136">
        <v>358.47144667600003</v>
      </c>
      <c r="Z479" s="136">
        <v>216.73198934800001</v>
      </c>
      <c r="AA479" s="136">
        <v>413.87098642400002</v>
      </c>
      <c r="AB479" s="136">
        <v>249.92056532800001</v>
      </c>
      <c r="AC479" s="136">
        <v>343.50520248800001</v>
      </c>
      <c r="AD479" s="136">
        <v>335.438692344</v>
      </c>
      <c r="AE479" s="136">
        <v>316.95706593599999</v>
      </c>
      <c r="AF479" s="136">
        <v>439.35443271999998</v>
      </c>
      <c r="AG479" s="136">
        <v>303.47892993599999</v>
      </c>
      <c r="AH479" s="136">
        <v>381.83263084399999</v>
      </c>
      <c r="AI479" s="136">
        <v>381.83263084399999</v>
      </c>
    </row>
    <row r="480" spans="2:35">
      <c r="B480" s="135" t="s">
        <v>616</v>
      </c>
      <c r="C480" s="135" t="s">
        <v>348</v>
      </c>
      <c r="D480" s="136">
        <v>194.73343554499999</v>
      </c>
      <c r="E480" s="136">
        <v>171.27764000499999</v>
      </c>
      <c r="F480" s="136">
        <v>188.09334883</v>
      </c>
      <c r="G480" s="136">
        <v>165.66117037999999</v>
      </c>
      <c r="H480" s="136">
        <v>149.552367605</v>
      </c>
      <c r="I480" s="136">
        <v>115.95164464</v>
      </c>
      <c r="J480" s="136">
        <v>220.05037034</v>
      </c>
      <c r="K480" s="136">
        <v>258.29018409999998</v>
      </c>
      <c r="L480" s="136">
        <v>208.85212780500001</v>
      </c>
      <c r="M480" s="136">
        <v>197.82292161500001</v>
      </c>
      <c r="N480" s="136">
        <v>240.412502085</v>
      </c>
      <c r="O480" s="136">
        <v>279.09073794</v>
      </c>
      <c r="P480" s="136">
        <v>226.04209825000001</v>
      </c>
      <c r="Q480" s="136">
        <v>310.42334869500002</v>
      </c>
      <c r="R480" s="136">
        <v>242.90065095</v>
      </c>
      <c r="S480" s="136">
        <v>211.92222727000001</v>
      </c>
      <c r="T480" s="136">
        <v>261.878628865</v>
      </c>
      <c r="U480" s="136">
        <v>261.56749660499997</v>
      </c>
      <c r="V480" s="136">
        <v>244.84483935</v>
      </c>
      <c r="W480" s="136">
        <v>278.38791342000002</v>
      </c>
      <c r="X480" s="136">
        <v>287.968770855</v>
      </c>
      <c r="Y480" s="136">
        <v>300.53287347499997</v>
      </c>
      <c r="Z480" s="136">
        <v>197.30117027</v>
      </c>
      <c r="AA480" s="136">
        <v>346.90010261499998</v>
      </c>
      <c r="AB480" s="136">
        <v>226.14808526499999</v>
      </c>
      <c r="AC480" s="136">
        <v>289.70983066000002</v>
      </c>
      <c r="AD480" s="136">
        <v>285.36254965000001</v>
      </c>
      <c r="AE480" s="136">
        <v>269.95034415999999</v>
      </c>
      <c r="AF480" s="136">
        <v>366.94692967499998</v>
      </c>
      <c r="AG480" s="136">
        <v>264.72147413499999</v>
      </c>
      <c r="AH480" s="136">
        <v>326.68270777499998</v>
      </c>
      <c r="AI480" s="136">
        <v>326.68270777499998</v>
      </c>
    </row>
    <row r="481" spans="2:35">
      <c r="B481" s="135" t="s">
        <v>617</v>
      </c>
      <c r="C481" s="135" t="s">
        <v>8</v>
      </c>
      <c r="D481" s="136">
        <v>42.170091571999997</v>
      </c>
      <c r="E481" s="136">
        <v>46.033489320000001</v>
      </c>
      <c r="F481" s="136">
        <v>48.064524452000001</v>
      </c>
      <c r="G481" s="136">
        <v>39.0529881</v>
      </c>
      <c r="H481" s="136">
        <v>28.438761763999999</v>
      </c>
      <c r="I481" s="136">
        <v>18.192977376000002</v>
      </c>
      <c r="J481" s="136">
        <v>10.233381928</v>
      </c>
      <c r="K481" s="136">
        <v>13.236547716</v>
      </c>
      <c r="L481" s="136">
        <v>8.9360657400000001</v>
      </c>
      <c r="M481" s="136">
        <v>5.5042845759999999</v>
      </c>
      <c r="N481" s="136">
        <v>1.64115224</v>
      </c>
      <c r="O481" s="136">
        <v>0</v>
      </c>
      <c r="P481" s="136">
        <v>0</v>
      </c>
      <c r="Q481" s="136">
        <v>0</v>
      </c>
      <c r="R481" s="136">
        <v>0</v>
      </c>
      <c r="S481" s="136">
        <v>0</v>
      </c>
      <c r="T481" s="136">
        <v>0</v>
      </c>
      <c r="U481" s="136">
        <v>0</v>
      </c>
      <c r="V481" s="136">
        <v>0</v>
      </c>
      <c r="W481" s="136">
        <v>0</v>
      </c>
      <c r="X481" s="136">
        <v>0</v>
      </c>
      <c r="Y481" s="136">
        <v>0</v>
      </c>
      <c r="Z481" s="136">
        <v>0</v>
      </c>
      <c r="AA481" s="136">
        <v>0</v>
      </c>
      <c r="AB481" s="136">
        <v>0</v>
      </c>
      <c r="AC481" s="136">
        <v>0</v>
      </c>
      <c r="AD481" s="136">
        <v>0</v>
      </c>
      <c r="AE481" s="136">
        <v>0</v>
      </c>
      <c r="AF481" s="136">
        <v>0</v>
      </c>
      <c r="AG481" s="136">
        <v>0</v>
      </c>
      <c r="AH481" s="136">
        <v>0</v>
      </c>
      <c r="AI481" s="136">
        <v>0</v>
      </c>
    </row>
    <row r="482" spans="2:35">
      <c r="B482" s="135" t="s">
        <v>617</v>
      </c>
      <c r="C482" s="135" t="s">
        <v>347</v>
      </c>
      <c r="D482" s="136">
        <v>34.752282000000001</v>
      </c>
      <c r="E482" s="136">
        <v>38.283034000000001</v>
      </c>
      <c r="F482" s="136">
        <v>49.083061000000001</v>
      </c>
      <c r="G482" s="136">
        <v>47.263911999999998</v>
      </c>
      <c r="H482" s="136">
        <v>34.337513000000001</v>
      </c>
      <c r="I482" s="136">
        <v>21.934676</v>
      </c>
      <c r="J482" s="136">
        <v>12.310871000000001</v>
      </c>
      <c r="K482" s="136">
        <v>15.914263</v>
      </c>
      <c r="L482" s="136">
        <v>10.971329000000001</v>
      </c>
      <c r="M482" s="136">
        <v>6.8990859999999996</v>
      </c>
      <c r="N482" s="136">
        <v>2.0982769999999999</v>
      </c>
      <c r="O482" s="136">
        <v>0</v>
      </c>
      <c r="P482" s="136">
        <v>0</v>
      </c>
      <c r="Q482" s="136">
        <v>0</v>
      </c>
      <c r="R482" s="136">
        <v>0</v>
      </c>
      <c r="S482" s="136">
        <v>0</v>
      </c>
      <c r="T482" s="136">
        <v>0</v>
      </c>
      <c r="U482" s="136">
        <v>0</v>
      </c>
      <c r="V482" s="136">
        <v>0</v>
      </c>
      <c r="W482" s="136">
        <v>0</v>
      </c>
      <c r="X482" s="136">
        <v>0</v>
      </c>
      <c r="Y482" s="136">
        <v>0</v>
      </c>
      <c r="Z482" s="136">
        <v>0</v>
      </c>
      <c r="AA482" s="136">
        <v>0</v>
      </c>
      <c r="AB482" s="136">
        <v>0</v>
      </c>
      <c r="AC482" s="136">
        <v>0</v>
      </c>
      <c r="AD482" s="136">
        <v>0</v>
      </c>
      <c r="AE482" s="136">
        <v>0</v>
      </c>
      <c r="AF482" s="136">
        <v>0</v>
      </c>
      <c r="AG482" s="136">
        <v>0</v>
      </c>
      <c r="AH482" s="136">
        <v>0</v>
      </c>
      <c r="AI482" s="136">
        <v>0</v>
      </c>
    </row>
    <row r="483" spans="2:35">
      <c r="B483" s="135" t="s">
        <v>617</v>
      </c>
      <c r="C483" s="135" t="s">
        <v>348</v>
      </c>
      <c r="D483" s="136">
        <v>5.6872262149999999</v>
      </c>
      <c r="E483" s="136">
        <v>6.2282557799999996</v>
      </c>
      <c r="F483" s="136">
        <v>6.5951623250000004</v>
      </c>
      <c r="G483" s="136">
        <v>5.4329989950000002</v>
      </c>
      <c r="H483" s="136">
        <v>3.9603431150000001</v>
      </c>
      <c r="I483" s="136">
        <v>2.5364159650000002</v>
      </c>
      <c r="J483" s="136">
        <v>1.4282262450000001</v>
      </c>
      <c r="K483" s="136">
        <v>1.848021755</v>
      </c>
      <c r="L483" s="136">
        <v>1.24668932</v>
      </c>
      <c r="M483" s="136">
        <v>0.76733399999999996</v>
      </c>
      <c r="N483" s="136">
        <v>0.22863961499999999</v>
      </c>
      <c r="O483" s="136">
        <v>0</v>
      </c>
      <c r="P483" s="136">
        <v>0</v>
      </c>
      <c r="Q483" s="136">
        <v>0</v>
      </c>
      <c r="R483" s="136">
        <v>0</v>
      </c>
      <c r="S483" s="136">
        <v>0</v>
      </c>
      <c r="T483" s="136">
        <v>0</v>
      </c>
      <c r="U483" s="136">
        <v>0</v>
      </c>
      <c r="V483" s="136">
        <v>0</v>
      </c>
      <c r="W483" s="136">
        <v>0</v>
      </c>
      <c r="X483" s="136">
        <v>0</v>
      </c>
      <c r="Y483" s="136">
        <v>0</v>
      </c>
      <c r="Z483" s="136">
        <v>0</v>
      </c>
      <c r="AA483" s="136">
        <v>0</v>
      </c>
      <c r="AB483" s="136">
        <v>0</v>
      </c>
      <c r="AC483" s="136">
        <v>0</v>
      </c>
      <c r="AD483" s="136">
        <v>0</v>
      </c>
      <c r="AE483" s="136">
        <v>0</v>
      </c>
      <c r="AF483" s="136">
        <v>0</v>
      </c>
      <c r="AG483" s="136">
        <v>0</v>
      </c>
      <c r="AH483" s="136">
        <v>0</v>
      </c>
      <c r="AI483" s="136">
        <v>0</v>
      </c>
    </row>
    <row r="484" spans="2:35">
      <c r="B484" s="135" t="s">
        <v>618</v>
      </c>
      <c r="C484" s="135" t="s">
        <v>8</v>
      </c>
      <c r="D484" s="136">
        <v>3876.213027148</v>
      </c>
      <c r="E484" s="136">
        <v>3738.59290336</v>
      </c>
      <c r="F484" s="136">
        <v>3610.2380251280001</v>
      </c>
      <c r="G484" s="136">
        <v>3343.8795577880001</v>
      </c>
      <c r="H484" s="136">
        <v>3235.0646803999998</v>
      </c>
      <c r="I484" s="136">
        <v>3164.4145771560002</v>
      </c>
      <c r="J484" s="136">
        <v>3047.7626406079999</v>
      </c>
      <c r="K484" s="136">
        <v>2867.9211683640001</v>
      </c>
      <c r="L484" s="136">
        <v>2396.2113340760002</v>
      </c>
      <c r="M484" s="136">
        <v>2103.1850516600002</v>
      </c>
      <c r="N484" s="136">
        <v>1918.383492592</v>
      </c>
      <c r="O484" s="136">
        <v>1605.4826469080001</v>
      </c>
      <c r="P484" s="136">
        <v>1484.779556792</v>
      </c>
      <c r="Q484" s="136">
        <v>1264.160228128</v>
      </c>
      <c r="R484" s="136">
        <v>1100.5965754280001</v>
      </c>
      <c r="S484" s="136">
        <v>1032.6875791120001</v>
      </c>
      <c r="T484" s="136">
        <v>1212.665623456</v>
      </c>
      <c r="U484" s="136">
        <v>1487.65250844</v>
      </c>
      <c r="V484" s="136">
        <v>1326.6398369840001</v>
      </c>
      <c r="W484" s="136">
        <v>1181.8702958440001</v>
      </c>
      <c r="X484" s="136">
        <v>1036.488436956</v>
      </c>
      <c r="Y484" s="136">
        <v>1138.517355472</v>
      </c>
      <c r="Z484" s="136">
        <v>1139.465500796</v>
      </c>
      <c r="AA484" s="136">
        <v>779.06434566799999</v>
      </c>
      <c r="AB484" s="136">
        <v>776.55688370400003</v>
      </c>
      <c r="AC484" s="136">
        <v>801.85095236400002</v>
      </c>
      <c r="AD484" s="136">
        <v>801.65188997600001</v>
      </c>
      <c r="AE484" s="136">
        <v>751.91399340400005</v>
      </c>
      <c r="AF484" s="136">
        <v>749.92243827200002</v>
      </c>
      <c r="AG484" s="136">
        <v>619.32898221599999</v>
      </c>
      <c r="AH484" s="136">
        <v>622.36830138000005</v>
      </c>
      <c r="AI484" s="136">
        <v>403.77782320400001</v>
      </c>
    </row>
    <row r="485" spans="2:35">
      <c r="B485" s="135" t="s">
        <v>618</v>
      </c>
      <c r="C485" s="135" t="s">
        <v>348</v>
      </c>
      <c r="D485" s="136">
        <v>767.28763030000005</v>
      </c>
      <c r="E485" s="136">
        <v>730.97904485000004</v>
      </c>
      <c r="F485" s="136">
        <v>726.6245887</v>
      </c>
      <c r="G485" s="136">
        <v>734.96359810000001</v>
      </c>
      <c r="H485" s="136">
        <v>732.16766259999997</v>
      </c>
      <c r="I485" s="136">
        <v>701.76004415</v>
      </c>
      <c r="J485" s="136">
        <v>698.16108974999997</v>
      </c>
      <c r="K485" s="136">
        <v>732.69681194999998</v>
      </c>
      <c r="L485" s="136">
        <v>740.16615230000002</v>
      </c>
      <c r="M485" s="136">
        <v>820.80218875000003</v>
      </c>
      <c r="N485" s="136">
        <v>856.47052889999998</v>
      </c>
      <c r="O485" s="136">
        <v>886.49825925000005</v>
      </c>
      <c r="P485" s="136">
        <v>916.86759314999995</v>
      </c>
      <c r="Q485" s="136">
        <v>938.81577824999999</v>
      </c>
      <c r="R485" s="136">
        <v>993.62738979999995</v>
      </c>
      <c r="S485" s="136">
        <v>988.08406415000002</v>
      </c>
      <c r="T485" s="136">
        <v>975.25018569999997</v>
      </c>
      <c r="U485" s="136">
        <v>888.69457394999995</v>
      </c>
      <c r="V485" s="136">
        <v>831.36411090000001</v>
      </c>
      <c r="W485" s="136">
        <v>941.12452714999995</v>
      </c>
      <c r="X485" s="136">
        <v>923.62968030000002</v>
      </c>
      <c r="Y485" s="136">
        <v>797.54034830000001</v>
      </c>
      <c r="Z485" s="136">
        <v>798.83242204999999</v>
      </c>
      <c r="AA485" s="136">
        <v>865.04152724999994</v>
      </c>
      <c r="AB485" s="136">
        <v>832.85883279999996</v>
      </c>
      <c r="AC485" s="136">
        <v>821.24813870000003</v>
      </c>
      <c r="AD485" s="136">
        <v>829.65198565000003</v>
      </c>
      <c r="AE485" s="136">
        <v>875.54820219999999</v>
      </c>
      <c r="AF485" s="136">
        <v>878.01453600000002</v>
      </c>
      <c r="AG485" s="136">
        <v>868.61542589999999</v>
      </c>
      <c r="AH485" s="136">
        <v>935.53282309999997</v>
      </c>
      <c r="AI485" s="136">
        <v>848.58155309999995</v>
      </c>
    </row>
    <row r="486" spans="2:35">
      <c r="B486" s="135" t="s">
        <v>619</v>
      </c>
      <c r="C486" s="135" t="s">
        <v>8</v>
      </c>
      <c r="D486" s="136">
        <v>1925.4992591677501</v>
      </c>
      <c r="E486" s="136">
        <v>1863.87816215475</v>
      </c>
      <c r="F486" s="136">
        <v>1764.4162922225</v>
      </c>
      <c r="G486" s="136">
        <v>1756.01677622175</v>
      </c>
      <c r="H486" s="136">
        <v>1872.9560940020001</v>
      </c>
      <c r="I486" s="136">
        <v>1822.5711809322499</v>
      </c>
      <c r="J486" s="136">
        <v>1779.8767058537501</v>
      </c>
      <c r="K486" s="136">
        <v>1856.59215800625</v>
      </c>
      <c r="L486" s="136">
        <v>1884.08977165325</v>
      </c>
      <c r="M486" s="136">
        <v>1851.20450756675</v>
      </c>
      <c r="N486" s="136">
        <v>1778.50557373825</v>
      </c>
      <c r="O486" s="136">
        <v>1742.79288632925</v>
      </c>
      <c r="P486" s="136">
        <v>1739.23333786125</v>
      </c>
      <c r="Q486" s="136">
        <v>1743.6697282707501</v>
      </c>
      <c r="R486" s="136">
        <v>1705.448306821</v>
      </c>
      <c r="S486" s="136">
        <v>1673.3476516820001</v>
      </c>
      <c r="T486" s="136">
        <v>1642.92067864925</v>
      </c>
      <c r="U486" s="136">
        <v>1641.4952063431199</v>
      </c>
      <c r="V486" s="136">
        <v>1526.06166498625</v>
      </c>
      <c r="W486" s="136">
        <v>1440.0209398802499</v>
      </c>
      <c r="X486" s="136">
        <v>1464.9332590987501</v>
      </c>
      <c r="Y486" s="136">
        <v>1439.4255909075</v>
      </c>
      <c r="Z486" s="136">
        <v>1318.3998118479999</v>
      </c>
      <c r="AA486" s="136">
        <v>1259.92306872425</v>
      </c>
      <c r="AB486" s="136">
        <v>1282.8593596804999</v>
      </c>
      <c r="AC486" s="136">
        <v>1290.01562471441</v>
      </c>
      <c r="AD486" s="136">
        <v>1315.0773654934001</v>
      </c>
      <c r="AE486" s="136">
        <v>1330.6988458455</v>
      </c>
      <c r="AF486" s="136">
        <v>1356.8592652619</v>
      </c>
      <c r="AG486" s="136">
        <v>1356.97345827811</v>
      </c>
      <c r="AH486" s="136">
        <v>1301.0767586473301</v>
      </c>
      <c r="AI486" s="136">
        <v>1371.7418176126</v>
      </c>
    </row>
    <row r="487" spans="2:35">
      <c r="B487" s="135" t="s">
        <v>620</v>
      </c>
      <c r="C487" s="135" t="s">
        <v>8</v>
      </c>
      <c r="D487" s="136">
        <v>49.151624087999998</v>
      </c>
      <c r="E487" s="136">
        <v>47.020507995999999</v>
      </c>
      <c r="F487" s="136">
        <v>44.131593995999999</v>
      </c>
      <c r="G487" s="136">
        <v>40.817087444000002</v>
      </c>
      <c r="H487" s="136">
        <v>34.943810636000002</v>
      </c>
      <c r="I487" s="136">
        <v>29.867854044000001</v>
      </c>
      <c r="J487" s="136">
        <v>25.51044482</v>
      </c>
      <c r="K487" s="136">
        <v>21.761876107999999</v>
      </c>
      <c r="L487" s="136">
        <v>18.026802052000001</v>
      </c>
      <c r="M487" s="136">
        <v>18.482401280000001</v>
      </c>
      <c r="N487" s="136">
        <v>18.711739395999999</v>
      </c>
      <c r="O487" s="136">
        <v>19.19918938</v>
      </c>
      <c r="P487" s="136">
        <v>20.842218404</v>
      </c>
      <c r="Q487" s="136">
        <v>21.368671771999999</v>
      </c>
      <c r="R487" s="136">
        <v>21.224233435999999</v>
      </c>
      <c r="S487" s="136">
        <v>19.641901271999998</v>
      </c>
      <c r="T487" s="136">
        <v>19.912280303999999</v>
      </c>
      <c r="U487" s="136">
        <v>21.525690535999999</v>
      </c>
      <c r="V487" s="136">
        <v>21.592785564</v>
      </c>
      <c r="W487" s="136">
        <v>11.742716720000001</v>
      </c>
      <c r="X487" s="136">
        <v>0.88241678000000001</v>
      </c>
      <c r="Y487" s="136">
        <v>0.85990727199999994</v>
      </c>
      <c r="Z487" s="136">
        <v>0.87912742399999999</v>
      </c>
      <c r="AA487" s="136">
        <v>0.36352808800000003</v>
      </c>
      <c r="AB487" s="136">
        <v>0.47299047599999999</v>
      </c>
      <c r="AC487" s="136">
        <v>0.51268319200000001</v>
      </c>
      <c r="AD487" s="136">
        <v>0.51872436</v>
      </c>
      <c r="AE487" s="136">
        <v>0.56280789600000003</v>
      </c>
      <c r="AF487" s="136">
        <v>0.56318710000000005</v>
      </c>
      <c r="AG487" s="136">
        <v>0.59187478000000004</v>
      </c>
      <c r="AH487" s="136">
        <v>0.56302117200000001</v>
      </c>
      <c r="AI487" s="136">
        <v>0.56302117200000001</v>
      </c>
    </row>
    <row r="488" spans="2:35">
      <c r="B488" s="135" t="s">
        <v>621</v>
      </c>
      <c r="C488" s="135" t="s">
        <v>8</v>
      </c>
      <c r="D488" s="136">
        <v>0</v>
      </c>
      <c r="E488" s="136">
        <v>0</v>
      </c>
      <c r="F488" s="136">
        <v>0</v>
      </c>
      <c r="G488" s="136">
        <v>0</v>
      </c>
      <c r="H488" s="136">
        <v>0</v>
      </c>
      <c r="I488" s="136">
        <v>0</v>
      </c>
      <c r="J488" s="136">
        <v>0</v>
      </c>
      <c r="K488" s="136">
        <v>0</v>
      </c>
      <c r="L488" s="136">
        <v>0</v>
      </c>
      <c r="M488" s="136">
        <v>0</v>
      </c>
      <c r="N488" s="136">
        <v>0</v>
      </c>
      <c r="O488" s="136">
        <v>0</v>
      </c>
      <c r="P488" s="136">
        <v>0</v>
      </c>
      <c r="Q488" s="136">
        <v>0</v>
      </c>
      <c r="R488" s="136">
        <v>0</v>
      </c>
      <c r="S488" s="136">
        <v>0</v>
      </c>
      <c r="T488" s="136">
        <v>0</v>
      </c>
      <c r="U488" s="136">
        <v>0</v>
      </c>
      <c r="V488" s="136">
        <v>0</v>
      </c>
      <c r="W488" s="136">
        <v>0</v>
      </c>
      <c r="X488" s="136">
        <v>0</v>
      </c>
      <c r="Y488" s="136">
        <v>0</v>
      </c>
      <c r="Z488" s="136">
        <v>0</v>
      </c>
      <c r="AA488" s="136">
        <v>0</v>
      </c>
      <c r="AB488" s="136">
        <v>0</v>
      </c>
      <c r="AC488" s="136">
        <v>0</v>
      </c>
      <c r="AD488" s="136">
        <v>6.9565113800000002</v>
      </c>
      <c r="AE488" s="136">
        <v>0</v>
      </c>
      <c r="AF488" s="136">
        <v>0</v>
      </c>
      <c r="AG488" s="136">
        <v>0</v>
      </c>
      <c r="AH488" s="136">
        <v>0</v>
      </c>
      <c r="AI488" s="136">
        <v>0</v>
      </c>
    </row>
    <row r="489" spans="2:35">
      <c r="B489" s="135" t="s">
        <v>621</v>
      </c>
      <c r="C489" s="135" t="s">
        <v>347</v>
      </c>
      <c r="D489" s="136">
        <v>0</v>
      </c>
      <c r="E489" s="136">
        <v>0</v>
      </c>
      <c r="F489" s="136">
        <v>0</v>
      </c>
      <c r="G489" s="136">
        <v>0</v>
      </c>
      <c r="H489" s="136">
        <v>0</v>
      </c>
      <c r="I489" s="136">
        <v>0</v>
      </c>
      <c r="J489" s="136">
        <v>0</v>
      </c>
      <c r="K489" s="136">
        <v>0</v>
      </c>
      <c r="L489" s="136">
        <v>0</v>
      </c>
      <c r="M489" s="136">
        <v>0</v>
      </c>
      <c r="N489" s="136">
        <v>0</v>
      </c>
      <c r="O489" s="136">
        <v>0</v>
      </c>
      <c r="P489" s="136">
        <v>0</v>
      </c>
      <c r="Q489" s="136">
        <v>0</v>
      </c>
      <c r="R489" s="136">
        <v>0</v>
      </c>
      <c r="S489" s="136">
        <v>0</v>
      </c>
      <c r="T489" s="136">
        <v>0</v>
      </c>
      <c r="U489" s="136">
        <v>0</v>
      </c>
      <c r="V489" s="136">
        <v>0</v>
      </c>
      <c r="W489" s="136">
        <v>0</v>
      </c>
      <c r="X489" s="136">
        <v>0</v>
      </c>
      <c r="Y489" s="136">
        <v>0</v>
      </c>
      <c r="Z489" s="136">
        <v>0</v>
      </c>
      <c r="AA489" s="136">
        <v>0</v>
      </c>
      <c r="AB489" s="136">
        <v>0</v>
      </c>
      <c r="AC489" s="136">
        <v>0</v>
      </c>
      <c r="AD489" s="136">
        <v>27.596836</v>
      </c>
      <c r="AE489" s="136">
        <v>0</v>
      </c>
      <c r="AF489" s="136">
        <v>0</v>
      </c>
      <c r="AG489" s="136">
        <v>0</v>
      </c>
      <c r="AH489" s="136">
        <v>0</v>
      </c>
      <c r="AI489" s="136">
        <v>0</v>
      </c>
    </row>
    <row r="490" spans="2:35">
      <c r="B490" s="135" t="s">
        <v>621</v>
      </c>
      <c r="C490" s="135" t="s">
        <v>348</v>
      </c>
      <c r="D490" s="136">
        <v>0</v>
      </c>
      <c r="E490" s="136">
        <v>0</v>
      </c>
      <c r="F490" s="136">
        <v>0</v>
      </c>
      <c r="G490" s="136">
        <v>0</v>
      </c>
      <c r="H490" s="136">
        <v>0</v>
      </c>
      <c r="I490" s="136">
        <v>0</v>
      </c>
      <c r="J490" s="136">
        <v>0</v>
      </c>
      <c r="K490" s="136">
        <v>0</v>
      </c>
      <c r="L490" s="136">
        <v>0</v>
      </c>
      <c r="M490" s="136">
        <v>0</v>
      </c>
      <c r="N490" s="136">
        <v>0</v>
      </c>
      <c r="O490" s="136">
        <v>0</v>
      </c>
      <c r="P490" s="136">
        <v>0</v>
      </c>
      <c r="Q490" s="136">
        <v>0</v>
      </c>
      <c r="R490" s="136">
        <v>0</v>
      </c>
      <c r="S490" s="136">
        <v>0</v>
      </c>
      <c r="T490" s="136">
        <v>0</v>
      </c>
      <c r="U490" s="136">
        <v>0</v>
      </c>
      <c r="V490" s="136">
        <v>0</v>
      </c>
      <c r="W490" s="136">
        <v>0</v>
      </c>
      <c r="X490" s="136">
        <v>0</v>
      </c>
      <c r="Y490" s="136">
        <v>0</v>
      </c>
      <c r="Z490" s="136">
        <v>0</v>
      </c>
      <c r="AA490" s="136">
        <v>0</v>
      </c>
      <c r="AB490" s="136">
        <v>0</v>
      </c>
      <c r="AC490" s="136">
        <v>0</v>
      </c>
      <c r="AD490" s="136">
        <v>1.012898635</v>
      </c>
      <c r="AE490" s="136">
        <v>0</v>
      </c>
      <c r="AF490" s="136">
        <v>0</v>
      </c>
      <c r="AG490" s="136">
        <v>0</v>
      </c>
      <c r="AH490" s="136">
        <v>0</v>
      </c>
      <c r="AI490" s="136">
        <v>0</v>
      </c>
    </row>
    <row r="496" spans="2:35">
      <c r="D496" s="53"/>
    </row>
    <row r="497" spans="3:35" ht="16.5">
      <c r="C497" s="33" t="s">
        <v>1956</v>
      </c>
    </row>
    <row r="498" spans="3:35">
      <c r="D498" s="140">
        <v>1990</v>
      </c>
      <c r="E498" s="140" t="s">
        <v>138</v>
      </c>
      <c r="F498" s="140" t="s">
        <v>139</v>
      </c>
      <c r="G498" s="140" t="s">
        <v>140</v>
      </c>
      <c r="H498" s="140" t="s">
        <v>141</v>
      </c>
      <c r="I498" s="140" t="s">
        <v>142</v>
      </c>
      <c r="J498" s="140" t="s">
        <v>143</v>
      </c>
      <c r="K498" s="140" t="s">
        <v>144</v>
      </c>
      <c r="L498" s="140" t="s">
        <v>145</v>
      </c>
      <c r="M498" s="140" t="s">
        <v>146</v>
      </c>
      <c r="N498" s="140" t="s">
        <v>51</v>
      </c>
      <c r="O498" s="140" t="s">
        <v>52</v>
      </c>
      <c r="P498" s="140" t="s">
        <v>53</v>
      </c>
      <c r="Q498" s="140" t="s">
        <v>54</v>
      </c>
      <c r="R498" s="140" t="s">
        <v>55</v>
      </c>
      <c r="S498" s="140" t="s">
        <v>56</v>
      </c>
      <c r="T498" s="140" t="s">
        <v>57</v>
      </c>
      <c r="U498" s="140" t="s">
        <v>58</v>
      </c>
      <c r="V498" s="140" t="s">
        <v>59</v>
      </c>
      <c r="W498" s="140" t="s">
        <v>60</v>
      </c>
      <c r="X498" s="140" t="s">
        <v>61</v>
      </c>
      <c r="Y498" s="140" t="s">
        <v>62</v>
      </c>
      <c r="Z498" s="140" t="s">
        <v>63</v>
      </c>
      <c r="AA498" s="140" t="s">
        <v>64</v>
      </c>
      <c r="AB498" s="140" t="s">
        <v>65</v>
      </c>
      <c r="AC498" s="140" t="s">
        <v>66</v>
      </c>
      <c r="AD498" s="140" t="s">
        <v>67</v>
      </c>
      <c r="AE498" s="140" t="s">
        <v>68</v>
      </c>
      <c r="AF498" s="140" t="s">
        <v>69</v>
      </c>
      <c r="AG498" s="140" t="s">
        <v>70</v>
      </c>
      <c r="AH498" s="140" t="s">
        <v>98</v>
      </c>
      <c r="AI498" s="140" t="s">
        <v>99</v>
      </c>
    </row>
    <row r="499" spans="3:35" ht="18">
      <c r="C499" s="141" t="s">
        <v>622</v>
      </c>
      <c r="D499" s="137">
        <f t="shared" ref="D499:AH499" si="0">SUM(D11:D146)</f>
        <v>213191.25027504639</v>
      </c>
      <c r="E499" s="137">
        <f t="shared" si="0"/>
        <v>223582.06434025939</v>
      </c>
      <c r="F499" s="137">
        <f t="shared" si="0"/>
        <v>233918.21074082365</v>
      </c>
      <c r="G499" s="137">
        <f t="shared" si="0"/>
        <v>225589.11058787248</v>
      </c>
      <c r="H499" s="137">
        <f t="shared" si="0"/>
        <v>235894.49635039867</v>
      </c>
      <c r="I499" s="137">
        <f t="shared" si="0"/>
        <v>249851.26720027649</v>
      </c>
      <c r="J499" s="137">
        <f t="shared" si="0"/>
        <v>237437.71193020366</v>
      </c>
      <c r="K499" s="137">
        <f t="shared" si="0"/>
        <v>248828.97593076702</v>
      </c>
      <c r="L499" s="137">
        <f t="shared" si="0"/>
        <v>255790.97913990665</v>
      </c>
      <c r="M499" s="137">
        <f t="shared" si="0"/>
        <v>278437.7947789242</v>
      </c>
      <c r="N499" s="137">
        <f t="shared" si="0"/>
        <v>289357.15323945211</v>
      </c>
      <c r="O499" s="137">
        <f t="shared" si="0"/>
        <v>290632.41240446235</v>
      </c>
      <c r="P499" s="137">
        <f t="shared" si="0"/>
        <v>310034.89770262694</v>
      </c>
      <c r="Q499" s="137">
        <f t="shared" si="0"/>
        <v>313824.10561012948</v>
      </c>
      <c r="R499" s="137">
        <f t="shared" si="0"/>
        <v>329954.92578041949</v>
      </c>
      <c r="S499" s="137">
        <f t="shared" si="0"/>
        <v>344337.22562583658</v>
      </c>
      <c r="T499" s="137">
        <f t="shared" si="0"/>
        <v>334901.24234185403</v>
      </c>
      <c r="U499" s="137">
        <f t="shared" si="0"/>
        <v>342845.60978479771</v>
      </c>
      <c r="V499" s="137">
        <f t="shared" si="0"/>
        <v>315136.98810845928</v>
      </c>
      <c r="W499" s="137">
        <f t="shared" si="0"/>
        <v>280380.96407414571</v>
      </c>
      <c r="X499" s="137">
        <f t="shared" si="0"/>
        <v>265609.69298889744</v>
      </c>
      <c r="Y499" s="137">
        <f t="shared" si="0"/>
        <v>268251.05977750034</v>
      </c>
      <c r="Z499" s="137">
        <f t="shared" si="0"/>
        <v>264220.07379299897</v>
      </c>
      <c r="AA499" s="137">
        <f t="shared" si="0"/>
        <v>238976.79445661179</v>
      </c>
      <c r="AB499" s="137">
        <f t="shared" si="0"/>
        <v>238675.20735878471</v>
      </c>
      <c r="AC499" s="137">
        <f t="shared" si="0"/>
        <v>254039.61749767265</v>
      </c>
      <c r="AD499" s="137">
        <f t="shared" si="0"/>
        <v>242950.51425722978</v>
      </c>
      <c r="AE499" s="137">
        <f t="shared" si="0"/>
        <v>257749.98674216282</v>
      </c>
      <c r="AF499" s="137">
        <f t="shared" si="0"/>
        <v>252420.46975118629</v>
      </c>
      <c r="AG499" s="137">
        <f t="shared" si="0"/>
        <v>235842.97589176372</v>
      </c>
      <c r="AH499" s="137">
        <f t="shared" si="0"/>
        <v>200019.56538572925</v>
      </c>
      <c r="AI499" s="142">
        <f>SUM(AI11:AI146)</f>
        <v>216048.45124008227</v>
      </c>
    </row>
    <row r="500" spans="3:35">
      <c r="C500" s="141" t="s">
        <v>623</v>
      </c>
      <c r="D500" s="137">
        <f t="shared" ref="D500:AI500" si="1">SUM(D152:D304)</f>
        <v>27963.524545473058</v>
      </c>
      <c r="E500" s="137">
        <f t="shared" si="1"/>
        <v>26637.425725917088</v>
      </c>
      <c r="F500" s="137">
        <f t="shared" si="1"/>
        <v>25314.343768016948</v>
      </c>
      <c r="G500" s="137">
        <f t="shared" si="1"/>
        <v>24347.715174968562</v>
      </c>
      <c r="H500" s="137">
        <f t="shared" si="1"/>
        <v>28316.698347238733</v>
      </c>
      <c r="I500" s="137">
        <f t="shared" si="1"/>
        <v>29873.23283854649</v>
      </c>
      <c r="J500" s="137">
        <f t="shared" si="1"/>
        <v>30789.512808120897</v>
      </c>
      <c r="K500" s="137">
        <f t="shared" si="1"/>
        <v>32966.817774597162</v>
      </c>
      <c r="L500" s="137">
        <f t="shared" si="1"/>
        <v>34761.48536524205</v>
      </c>
      <c r="M500" s="137">
        <f t="shared" si="1"/>
        <v>37494.554137032428</v>
      </c>
      <c r="N500" s="137">
        <f t="shared" si="1"/>
        <v>39386.601567285077</v>
      </c>
      <c r="O500" s="137">
        <f t="shared" si="1"/>
        <v>36972.600569727278</v>
      </c>
      <c r="P500" s="137">
        <f t="shared" si="1"/>
        <v>36614.453883528528</v>
      </c>
      <c r="Q500" s="137">
        <f t="shared" si="1"/>
        <v>39278.199464135454</v>
      </c>
      <c r="R500" s="137">
        <f t="shared" si="1"/>
        <v>40388.692211941867</v>
      </c>
      <c r="S500" s="137">
        <f t="shared" si="1"/>
        <v>43104.394506025506</v>
      </c>
      <c r="T500" s="137">
        <f t="shared" si="1"/>
        <v>46032.631557752284</v>
      </c>
      <c r="U500" s="137">
        <f t="shared" si="1"/>
        <v>47581.342356329835</v>
      </c>
      <c r="V500" s="137">
        <f t="shared" si="1"/>
        <v>44601.284277717212</v>
      </c>
      <c r="W500" s="137">
        <f t="shared" si="1"/>
        <v>38004.353639508736</v>
      </c>
      <c r="X500" s="137">
        <f t="shared" si="1"/>
        <v>39094.183127669443</v>
      </c>
      <c r="Y500" s="137">
        <f t="shared" si="1"/>
        <v>36350.022050208463</v>
      </c>
      <c r="Z500" s="137">
        <f t="shared" si="1"/>
        <v>34743.051912867282</v>
      </c>
      <c r="AA500" s="137">
        <f t="shared" si="1"/>
        <v>33614.933832220668</v>
      </c>
      <c r="AB500" s="137">
        <f t="shared" si="1"/>
        <v>35454.420107973157</v>
      </c>
      <c r="AC500" s="137">
        <f t="shared" si="1"/>
        <v>30117.647659209935</v>
      </c>
      <c r="AD500" s="137">
        <f t="shared" si="1"/>
        <v>29649.124571502198</v>
      </c>
      <c r="AE500" s="137">
        <f t="shared" si="1"/>
        <v>27410.208124806926</v>
      </c>
      <c r="AF500" s="137">
        <f t="shared" si="1"/>
        <v>27009.259597414526</v>
      </c>
      <c r="AG500" s="137">
        <f t="shared" si="1"/>
        <v>25341.78003865372</v>
      </c>
      <c r="AH500" s="137">
        <f t="shared" si="1"/>
        <v>22939.340494496333</v>
      </c>
      <c r="AI500" s="142">
        <f t="shared" si="1"/>
        <v>24126.533352102892</v>
      </c>
    </row>
    <row r="501" spans="3:35" ht="17.25" customHeight="1">
      <c r="C501" s="141" t="s">
        <v>624</v>
      </c>
      <c r="D501" s="137">
        <f t="shared" ref="D501:AI501" si="2">SUM(D310:D383)</f>
        <v>33022.577176109997</v>
      </c>
      <c r="E501" s="137">
        <f t="shared" si="2"/>
        <v>31639.499186830995</v>
      </c>
      <c r="F501" s="137">
        <f t="shared" si="2"/>
        <v>31753.300704193007</v>
      </c>
      <c r="G501" s="137">
        <f t="shared" si="2"/>
        <v>30833.983686132004</v>
      </c>
      <c r="H501" s="137">
        <f t="shared" si="2"/>
        <v>32367.437982374999</v>
      </c>
      <c r="I501" s="137">
        <f t="shared" si="2"/>
        <v>32792.489192087989</v>
      </c>
      <c r="J501" s="137">
        <f t="shared" si="2"/>
        <v>35383.425756258999</v>
      </c>
      <c r="K501" s="137">
        <f t="shared" si="2"/>
        <v>35338.717778353013</v>
      </c>
      <c r="L501" s="137">
        <f t="shared" si="2"/>
        <v>36276.347606229974</v>
      </c>
      <c r="M501" s="137">
        <f t="shared" si="2"/>
        <v>36904.398132794995</v>
      </c>
      <c r="N501" s="137">
        <f t="shared" si="2"/>
        <v>38754.155770438003</v>
      </c>
      <c r="O501" s="137">
        <f t="shared" si="2"/>
        <v>38446.110121389014</v>
      </c>
      <c r="P501" s="137">
        <f t="shared" si="2"/>
        <v>37980.176107041989</v>
      </c>
      <c r="Q501" s="137">
        <f t="shared" si="2"/>
        <v>38903.975511695986</v>
      </c>
      <c r="R501" s="137">
        <f t="shared" si="2"/>
        <v>37973.690648621996</v>
      </c>
      <c r="S501" s="137">
        <f t="shared" si="2"/>
        <v>35896.951937819998</v>
      </c>
      <c r="T501" s="137">
        <f t="shared" si="2"/>
        <v>35150.176093751004</v>
      </c>
      <c r="U501" s="137">
        <f t="shared" si="2"/>
        <v>35867.806859805001</v>
      </c>
      <c r="V501" s="137">
        <f t="shared" si="2"/>
        <v>32961.151011788999</v>
      </c>
      <c r="W501" s="137">
        <f t="shared" si="2"/>
        <v>33482.000345835993</v>
      </c>
      <c r="X501" s="137">
        <f t="shared" si="2"/>
        <v>33208.196999256004</v>
      </c>
      <c r="Y501" s="137">
        <f t="shared" si="2"/>
        <v>32688.327460790002</v>
      </c>
      <c r="Z501" s="137">
        <f t="shared" si="2"/>
        <v>31623.806467525006</v>
      </c>
      <c r="AA501" s="137">
        <f t="shared" si="2"/>
        <v>31338.106995234</v>
      </c>
      <c r="AB501" s="137">
        <f t="shared" si="2"/>
        <v>32621.164560980003</v>
      </c>
      <c r="AC501" s="137">
        <f t="shared" si="2"/>
        <v>33236.246041801009</v>
      </c>
      <c r="AD501" s="137">
        <f t="shared" si="2"/>
        <v>33305.30963983899</v>
      </c>
      <c r="AE501" s="137">
        <f t="shared" si="2"/>
        <v>34084.825013850015</v>
      </c>
      <c r="AF501" s="137">
        <f t="shared" si="2"/>
        <v>33971.411880061009</v>
      </c>
      <c r="AG501" s="137">
        <f t="shared" si="2"/>
        <v>33898.35666105499</v>
      </c>
      <c r="AH501" s="137">
        <f t="shared" si="2"/>
        <v>34674.951976222001</v>
      </c>
      <c r="AI501" s="142">
        <f t="shared" si="2"/>
        <v>34369.391345314005</v>
      </c>
    </row>
    <row r="502" spans="3:35">
      <c r="C502" s="141" t="s">
        <v>625</v>
      </c>
      <c r="D502" s="137">
        <f t="shared" ref="D502:AI502" si="3">SUM(D389:D461)</f>
        <v>-33895.992673356035</v>
      </c>
      <c r="E502" s="137">
        <f t="shared" si="3"/>
        <v>-34072.888183393756</v>
      </c>
      <c r="F502" s="137">
        <f t="shared" si="3"/>
        <v>-34225.250075344389</v>
      </c>
      <c r="G502" s="137">
        <f t="shared" si="3"/>
        <v>-35390.934415395059</v>
      </c>
      <c r="H502" s="137">
        <f t="shared" si="3"/>
        <v>-34152.991513052548</v>
      </c>
      <c r="I502" s="137">
        <f t="shared" si="3"/>
        <v>-36434.795097722505</v>
      </c>
      <c r="J502" s="137">
        <f t="shared" si="3"/>
        <v>-37241.34876411943</v>
      </c>
      <c r="K502" s="137">
        <f t="shared" si="3"/>
        <v>-37183.446230207446</v>
      </c>
      <c r="L502" s="137">
        <f t="shared" si="3"/>
        <v>-37866.279657457453</v>
      </c>
      <c r="M502" s="137">
        <f t="shared" si="3"/>
        <v>-41436.935174726503</v>
      </c>
      <c r="N502" s="137">
        <f t="shared" si="3"/>
        <v>-43396.797664839796</v>
      </c>
      <c r="O502" s="137">
        <f t="shared" si="3"/>
        <v>-45304.751616135458</v>
      </c>
      <c r="P502" s="137">
        <f t="shared" si="3"/>
        <v>-44346.750048940528</v>
      </c>
      <c r="Q502" s="137">
        <f t="shared" si="3"/>
        <v>-43878.29203124284</v>
      </c>
      <c r="R502" s="137">
        <f t="shared" si="3"/>
        <v>-44632.199648630034</v>
      </c>
      <c r="S502" s="137">
        <f t="shared" si="3"/>
        <v>-44381.668974939457</v>
      </c>
      <c r="T502" s="137">
        <f t="shared" si="3"/>
        <v>-46760.388944441023</v>
      </c>
      <c r="U502" s="137">
        <f t="shared" si="3"/>
        <v>-44167.225757143111</v>
      </c>
      <c r="V502" s="137">
        <f t="shared" si="3"/>
        <v>-44057.728518806107</v>
      </c>
      <c r="W502" s="137">
        <f t="shared" si="3"/>
        <v>-41656.00589267983</v>
      </c>
      <c r="X502" s="137">
        <f t="shared" si="3"/>
        <v>-44144.858663543993</v>
      </c>
      <c r="Y502" s="137">
        <f t="shared" si="3"/>
        <v>-43560.830694344986</v>
      </c>
      <c r="Z502" s="137">
        <f t="shared" si="3"/>
        <v>-41045.417328841999</v>
      </c>
      <c r="AA502" s="137">
        <f t="shared" si="3"/>
        <v>-40261.857416118641</v>
      </c>
      <c r="AB502" s="137">
        <f t="shared" si="3"/>
        <v>-42133.177421203443</v>
      </c>
      <c r="AC502" s="137">
        <f t="shared" si="3"/>
        <v>-44558.514801286685</v>
      </c>
      <c r="AD502" s="137">
        <f t="shared" si="3"/>
        <v>-44787.787691870988</v>
      </c>
      <c r="AE502" s="137">
        <f t="shared" si="3"/>
        <v>-45306.6589990785</v>
      </c>
      <c r="AF502" s="137">
        <f t="shared" si="3"/>
        <v>-46139.407243854599</v>
      </c>
      <c r="AG502" s="137">
        <f t="shared" si="3"/>
        <v>-45229.386978821691</v>
      </c>
      <c r="AH502" s="137">
        <f t="shared" si="3"/>
        <v>-44094.757126679964</v>
      </c>
      <c r="AI502" s="142">
        <f t="shared" si="3"/>
        <v>-44521.98593618576</v>
      </c>
    </row>
    <row r="503" spans="3:35" ht="17.25" customHeight="1">
      <c r="C503" s="141" t="s">
        <v>626</v>
      </c>
      <c r="D503" s="137">
        <f t="shared" ref="D503:AI503" si="4">SUM(D467:D490)</f>
        <v>13532.920367395871</v>
      </c>
      <c r="E503" s="137">
        <f t="shared" si="4"/>
        <v>13583.813863604269</v>
      </c>
      <c r="F503" s="137">
        <f t="shared" si="4"/>
        <v>13847.986244762062</v>
      </c>
      <c r="G503" s="137">
        <f t="shared" si="4"/>
        <v>13962.603357103109</v>
      </c>
      <c r="H503" s="137">
        <f t="shared" si="4"/>
        <v>14306.894494432201</v>
      </c>
      <c r="I503" s="137">
        <f t="shared" si="4"/>
        <v>14494.057238376727</v>
      </c>
      <c r="J503" s="137">
        <f t="shared" si="4"/>
        <v>14932.613591164711</v>
      </c>
      <c r="K503" s="137">
        <f t="shared" si="4"/>
        <v>15485.139305669529</v>
      </c>
      <c r="L503" s="137">
        <f t="shared" si="4"/>
        <v>15354.164165083688</v>
      </c>
      <c r="M503" s="137">
        <f t="shared" si="4"/>
        <v>15525.890299795432</v>
      </c>
      <c r="N503" s="137">
        <f t="shared" si="4"/>
        <v>15778.450460997807</v>
      </c>
      <c r="O503" s="137">
        <f t="shared" si="4"/>
        <v>15991.71266640845</v>
      </c>
      <c r="P503" s="137">
        <f t="shared" si="4"/>
        <v>16092.91863675785</v>
      </c>
      <c r="Q503" s="137">
        <f t="shared" si="4"/>
        <v>15922.48734392535</v>
      </c>
      <c r="R503" s="137">
        <f t="shared" si="4"/>
        <v>15272.432562288281</v>
      </c>
      <c r="S503" s="137">
        <f t="shared" si="4"/>
        <v>15421.060218652958</v>
      </c>
      <c r="T503" s="137">
        <f t="shared" si="4"/>
        <v>16012.683341859336</v>
      </c>
      <c r="U503" s="137">
        <f t="shared" si="4"/>
        <v>16537.039226435878</v>
      </c>
      <c r="V503" s="137">
        <f t="shared" si="4"/>
        <v>16475.094744869773</v>
      </c>
      <c r="W503" s="137">
        <f t="shared" si="4"/>
        <v>17943.808736056413</v>
      </c>
      <c r="X503" s="137">
        <f t="shared" si="4"/>
        <v>16740.206141294751</v>
      </c>
      <c r="Y503" s="137">
        <f t="shared" si="4"/>
        <v>17342.74399970458</v>
      </c>
      <c r="Z503" s="137">
        <f t="shared" si="4"/>
        <v>16922.334176789398</v>
      </c>
      <c r="AA503" s="137">
        <f t="shared" si="4"/>
        <v>16522.497210137732</v>
      </c>
      <c r="AB503" s="137">
        <f t="shared" si="4"/>
        <v>15186.642326846502</v>
      </c>
      <c r="AC503" s="137">
        <f t="shared" si="4"/>
        <v>16229.896481153972</v>
      </c>
      <c r="AD503" s="137">
        <f t="shared" si="4"/>
        <v>15744.747250538998</v>
      </c>
      <c r="AE503" s="137">
        <f t="shared" si="4"/>
        <v>15458.501134177657</v>
      </c>
      <c r="AF503" s="137">
        <f t="shared" si="4"/>
        <v>15503.952804636581</v>
      </c>
      <c r="AG503" s="137">
        <f t="shared" si="4"/>
        <v>14731.053948652348</v>
      </c>
      <c r="AH503" s="137">
        <f t="shared" si="4"/>
        <v>14610.504264640689</v>
      </c>
      <c r="AI503" s="142">
        <f t="shared" si="4"/>
        <v>14303.439573828</v>
      </c>
    </row>
    <row r="504" spans="3:35">
      <c r="C504" s="141" t="s">
        <v>627</v>
      </c>
      <c r="D504" s="494">
        <f>SUM(D499:D503)</f>
        <v>253814.2796906693</v>
      </c>
      <c r="E504" s="494">
        <f t="shared" ref="E504:AI504" si="5">SUM(E499:E503)</f>
        <v>261369.91493321798</v>
      </c>
      <c r="F504" s="494">
        <f t="shared" si="5"/>
        <v>270608.5913824513</v>
      </c>
      <c r="G504" s="494">
        <f t="shared" si="5"/>
        <v>259342.47839068109</v>
      </c>
      <c r="H504" s="494">
        <f t="shared" si="5"/>
        <v>276732.53566139203</v>
      </c>
      <c r="I504" s="494">
        <f t="shared" si="5"/>
        <v>290576.25137156522</v>
      </c>
      <c r="J504" s="494">
        <f t="shared" si="5"/>
        <v>281301.9153216288</v>
      </c>
      <c r="K504" s="494">
        <f t="shared" si="5"/>
        <v>295436.20455917926</v>
      </c>
      <c r="L504" s="494">
        <f t="shared" si="5"/>
        <v>304316.69661900488</v>
      </c>
      <c r="M504" s="494">
        <f t="shared" si="5"/>
        <v>326925.70217382058</v>
      </c>
      <c r="N504" s="494">
        <f t="shared" si="5"/>
        <v>339879.56337333325</v>
      </c>
      <c r="O504" s="494">
        <f t="shared" si="5"/>
        <v>336738.08414585161</v>
      </c>
      <c r="P504" s="494">
        <f t="shared" si="5"/>
        <v>356375.69628101477</v>
      </c>
      <c r="Q504" s="494">
        <f t="shared" si="5"/>
        <v>364050.47589864343</v>
      </c>
      <c r="R504" s="494">
        <f t="shared" si="5"/>
        <v>378957.54155464162</v>
      </c>
      <c r="S504" s="494">
        <f t="shared" si="5"/>
        <v>394377.96331339562</v>
      </c>
      <c r="T504" s="494">
        <f t="shared" si="5"/>
        <v>385336.34439077554</v>
      </c>
      <c r="U504" s="494">
        <f t="shared" si="5"/>
        <v>398664.57247022534</v>
      </c>
      <c r="V504" s="494">
        <f t="shared" si="5"/>
        <v>365116.78962402919</v>
      </c>
      <c r="W504" s="494">
        <f t="shared" si="5"/>
        <v>328155.120902867</v>
      </c>
      <c r="X504" s="494">
        <f t="shared" si="5"/>
        <v>310507.4205935736</v>
      </c>
      <c r="Y504" s="494">
        <f t="shared" si="5"/>
        <v>311071.32259385841</v>
      </c>
      <c r="Z504" s="494">
        <f t="shared" si="5"/>
        <v>306463.84902133868</v>
      </c>
      <c r="AA504" s="494">
        <f t="shared" si="5"/>
        <v>280190.4750780855</v>
      </c>
      <c r="AB504" s="494">
        <f t="shared" si="5"/>
        <v>279804.25693338091</v>
      </c>
      <c r="AC504" s="494">
        <f t="shared" si="5"/>
        <v>289064.89287855086</v>
      </c>
      <c r="AD504" s="494">
        <f t="shared" si="5"/>
        <v>276861.90802723897</v>
      </c>
      <c r="AE504" s="494">
        <f t="shared" si="5"/>
        <v>289396.86201591889</v>
      </c>
      <c r="AF504" s="494">
        <f t="shared" si="5"/>
        <v>282765.68678944383</v>
      </c>
      <c r="AG504" s="494">
        <f t="shared" si="5"/>
        <v>264584.77956130309</v>
      </c>
      <c r="AH504" s="494">
        <f t="shared" si="5"/>
        <v>228149.60499440829</v>
      </c>
      <c r="AI504" s="495">
        <f t="shared" si="5"/>
        <v>244325.82957514143</v>
      </c>
    </row>
    <row r="507" spans="3:35">
      <c r="C507" s="31" t="s">
        <v>11</v>
      </c>
    </row>
    <row r="508" spans="3:35">
      <c r="C508" s="152" t="s">
        <v>1955</v>
      </c>
    </row>
    <row r="513" spans="3:3">
      <c r="C513" s="60" t="s">
        <v>1627</v>
      </c>
    </row>
    <row r="530" spans="4:4">
      <c r="D530" s="91"/>
    </row>
  </sheetData>
  <mergeCells count="5">
    <mergeCell ref="B8:AI8"/>
    <mergeCell ref="B149:AI149"/>
    <mergeCell ref="B307:AI307"/>
    <mergeCell ref="B386:AI386"/>
    <mergeCell ref="B464:AI464"/>
  </mergeCells>
  <hyperlinks>
    <hyperlink ref="A1" location="Indice!A1" display="Regresar &lt;-"/>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J141"/>
  <sheetViews>
    <sheetView zoomScale="87" zoomScaleNormal="87" workbookViewId="0"/>
  </sheetViews>
  <sheetFormatPr baseColWidth="10" defaultRowHeight="15"/>
  <cols>
    <col min="1" max="3" width="11.42578125" style="60"/>
    <col min="4" max="4" width="21" style="60" customWidth="1"/>
    <col min="5" max="8" width="11.42578125" style="60"/>
    <col min="9" max="9" width="12.85546875" style="60" bestFit="1" customWidth="1"/>
    <col min="10" max="10" width="24.42578125" style="60" bestFit="1" customWidth="1"/>
    <col min="11" max="16384" width="11.42578125" style="60"/>
  </cols>
  <sheetData>
    <row r="1" spans="1:10">
      <c r="A1" s="1" t="s">
        <v>246</v>
      </c>
    </row>
    <row r="2" spans="1:10" ht="21">
      <c r="B2" s="2" t="s">
        <v>0</v>
      </c>
    </row>
    <row r="3" spans="1:10" ht="21">
      <c r="B3" s="14" t="s">
        <v>309</v>
      </c>
    </row>
    <row r="4" spans="1:10" ht="21">
      <c r="B4" s="14"/>
    </row>
    <row r="5" spans="1:10" ht="15.75">
      <c r="B5" s="19" t="s">
        <v>630</v>
      </c>
    </row>
    <row r="6" spans="1:10" ht="15.75">
      <c r="B6" s="19"/>
    </row>
    <row r="8" spans="1:10">
      <c r="B8" s="33" t="s">
        <v>186</v>
      </c>
    </row>
    <row r="9" spans="1:10">
      <c r="B9" s="65" t="s">
        <v>177</v>
      </c>
      <c r="C9" s="65" t="s">
        <v>178</v>
      </c>
      <c r="D9" s="65" t="s">
        <v>179</v>
      </c>
      <c r="E9" s="65" t="s">
        <v>180</v>
      </c>
      <c r="F9" s="65" t="s">
        <v>181</v>
      </c>
      <c r="G9" s="65" t="s">
        <v>182</v>
      </c>
      <c r="H9" s="65" t="s">
        <v>183</v>
      </c>
      <c r="I9" s="65" t="s">
        <v>184</v>
      </c>
      <c r="J9" s="65" t="s">
        <v>185</v>
      </c>
    </row>
    <row r="10" spans="1:10">
      <c r="B10" s="65">
        <v>1947</v>
      </c>
      <c r="C10" s="35">
        <v>766.1</v>
      </c>
      <c r="D10" s="35">
        <v>450.7</v>
      </c>
      <c r="E10" s="35">
        <v>558.1</v>
      </c>
      <c r="F10" s="35">
        <v>587.6</v>
      </c>
      <c r="G10" s="35">
        <v>640.1</v>
      </c>
      <c r="H10" s="35">
        <v>706.3</v>
      </c>
      <c r="I10" s="35">
        <v>862.1</v>
      </c>
      <c r="J10" s="35">
        <v>1000</v>
      </c>
    </row>
    <row r="11" spans="1:10">
      <c r="B11" s="65">
        <v>1948</v>
      </c>
      <c r="C11" s="35">
        <v>616.4</v>
      </c>
      <c r="D11" s="35">
        <v>450.7</v>
      </c>
      <c r="E11" s="35">
        <v>558.1</v>
      </c>
      <c r="F11" s="35">
        <v>587.6</v>
      </c>
      <c r="G11" s="35">
        <v>640.1</v>
      </c>
      <c r="H11" s="35">
        <v>706.3</v>
      </c>
      <c r="I11" s="35">
        <v>862.1</v>
      </c>
      <c r="J11" s="35">
        <v>1000</v>
      </c>
    </row>
    <row r="12" spans="1:10">
      <c r="B12" s="65">
        <v>1949</v>
      </c>
      <c r="C12" s="35">
        <v>541.4</v>
      </c>
      <c r="D12" s="35">
        <v>450.7</v>
      </c>
      <c r="E12" s="35">
        <v>558.1</v>
      </c>
      <c r="F12" s="35">
        <v>587.6</v>
      </c>
      <c r="G12" s="35">
        <v>640.1</v>
      </c>
      <c r="H12" s="35">
        <v>706.3</v>
      </c>
      <c r="I12" s="35">
        <v>862.1</v>
      </c>
      <c r="J12" s="35">
        <v>1000</v>
      </c>
    </row>
    <row r="13" spans="1:10">
      <c r="B13" s="65">
        <v>1950</v>
      </c>
      <c r="C13" s="35">
        <v>509.5</v>
      </c>
      <c r="D13" s="35">
        <v>450.7</v>
      </c>
      <c r="E13" s="35">
        <v>558.1</v>
      </c>
      <c r="F13" s="35">
        <v>587.6</v>
      </c>
      <c r="G13" s="35">
        <v>640.1</v>
      </c>
      <c r="H13" s="35">
        <v>706.3</v>
      </c>
      <c r="I13" s="35">
        <v>862.1</v>
      </c>
      <c r="J13" s="35">
        <v>1000</v>
      </c>
    </row>
    <row r="14" spans="1:10">
      <c r="B14" s="65">
        <v>1951</v>
      </c>
      <c r="C14" s="35">
        <v>783.4</v>
      </c>
      <c r="D14" s="35">
        <v>450.7</v>
      </c>
      <c r="E14" s="35">
        <v>558.1</v>
      </c>
      <c r="F14" s="35">
        <v>587.6</v>
      </c>
      <c r="G14" s="35">
        <v>640.1</v>
      </c>
      <c r="H14" s="35">
        <v>706.3</v>
      </c>
      <c r="I14" s="35">
        <v>862.1</v>
      </c>
      <c r="J14" s="35">
        <v>1000</v>
      </c>
    </row>
    <row r="15" spans="1:10">
      <c r="B15" s="65">
        <v>1952</v>
      </c>
      <c r="C15" s="35">
        <v>657.8</v>
      </c>
      <c r="D15" s="35">
        <v>450.7</v>
      </c>
      <c r="E15" s="35">
        <v>558.1</v>
      </c>
      <c r="F15" s="35">
        <v>587.6</v>
      </c>
      <c r="G15" s="35">
        <v>640.1</v>
      </c>
      <c r="H15" s="35">
        <v>706.3</v>
      </c>
      <c r="I15" s="35">
        <v>862.1</v>
      </c>
      <c r="J15" s="35">
        <v>1000</v>
      </c>
    </row>
    <row r="16" spans="1:10">
      <c r="B16" s="65">
        <v>1953</v>
      </c>
      <c r="C16" s="35">
        <v>534.29999999999995</v>
      </c>
      <c r="D16" s="35">
        <v>450.7</v>
      </c>
      <c r="E16" s="35">
        <v>558.1</v>
      </c>
      <c r="F16" s="35">
        <v>587.6</v>
      </c>
      <c r="G16" s="35">
        <v>640.1</v>
      </c>
      <c r="H16" s="35">
        <v>706.3</v>
      </c>
      <c r="I16" s="35">
        <v>862.1</v>
      </c>
      <c r="J16" s="35">
        <v>1000</v>
      </c>
    </row>
    <row r="17" spans="2:10">
      <c r="B17" s="65">
        <v>1954</v>
      </c>
      <c r="C17" s="35">
        <v>509.7</v>
      </c>
      <c r="D17" s="35">
        <v>450.7</v>
      </c>
      <c r="E17" s="35">
        <v>558.1</v>
      </c>
      <c r="F17" s="35">
        <v>587.6</v>
      </c>
      <c r="G17" s="35">
        <v>640.1</v>
      </c>
      <c r="H17" s="35">
        <v>706.3</v>
      </c>
      <c r="I17" s="35">
        <v>862.1</v>
      </c>
      <c r="J17" s="35">
        <v>1000</v>
      </c>
    </row>
    <row r="18" spans="2:10">
      <c r="B18" s="65">
        <v>1955</v>
      </c>
      <c r="C18" s="35">
        <v>797.7</v>
      </c>
      <c r="D18" s="35">
        <v>450.7</v>
      </c>
      <c r="E18" s="35">
        <v>558.1</v>
      </c>
      <c r="F18" s="35">
        <v>587.6</v>
      </c>
      <c r="G18" s="35">
        <v>640.1</v>
      </c>
      <c r="H18" s="35">
        <v>706.3</v>
      </c>
      <c r="I18" s="35">
        <v>862.1</v>
      </c>
      <c r="J18" s="35">
        <v>1000</v>
      </c>
    </row>
    <row r="19" spans="2:10">
      <c r="B19" s="65">
        <v>1956</v>
      </c>
      <c r="C19" s="35">
        <v>694</v>
      </c>
      <c r="D19" s="35">
        <v>450.7</v>
      </c>
      <c r="E19" s="35">
        <v>558.1</v>
      </c>
      <c r="F19" s="35">
        <v>587.6</v>
      </c>
      <c r="G19" s="35">
        <v>640.1</v>
      </c>
      <c r="H19" s="35">
        <v>706.3</v>
      </c>
      <c r="I19" s="35">
        <v>862.1</v>
      </c>
      <c r="J19" s="35">
        <v>1000</v>
      </c>
    </row>
    <row r="20" spans="2:10">
      <c r="B20" s="65">
        <v>1957</v>
      </c>
      <c r="C20" s="35">
        <v>623.4</v>
      </c>
      <c r="D20" s="35">
        <v>450.7</v>
      </c>
      <c r="E20" s="35">
        <v>558.1</v>
      </c>
      <c r="F20" s="35">
        <v>587.6</v>
      </c>
      <c r="G20" s="35">
        <v>640.1</v>
      </c>
      <c r="H20" s="35">
        <v>706.3</v>
      </c>
      <c r="I20" s="35">
        <v>862.1</v>
      </c>
      <c r="J20" s="35">
        <v>1000</v>
      </c>
    </row>
    <row r="21" spans="2:10">
      <c r="B21" s="65">
        <v>1958</v>
      </c>
      <c r="C21" s="35">
        <v>728.1</v>
      </c>
      <c r="D21" s="35">
        <v>450.7</v>
      </c>
      <c r="E21" s="35">
        <v>558.1</v>
      </c>
      <c r="F21" s="35">
        <v>587.6</v>
      </c>
      <c r="G21" s="35">
        <v>640.1</v>
      </c>
      <c r="H21" s="35">
        <v>706.3</v>
      </c>
      <c r="I21" s="35">
        <v>862.1</v>
      </c>
      <c r="J21" s="35">
        <v>1000</v>
      </c>
    </row>
    <row r="22" spans="2:10">
      <c r="B22" s="65">
        <v>1959</v>
      </c>
      <c r="C22" s="35">
        <v>871.6</v>
      </c>
      <c r="D22" s="35">
        <v>450.7</v>
      </c>
      <c r="E22" s="35">
        <v>558.1</v>
      </c>
      <c r="F22" s="35">
        <v>587.6</v>
      </c>
      <c r="G22" s="35">
        <v>640.1</v>
      </c>
      <c r="H22" s="35">
        <v>706.3</v>
      </c>
      <c r="I22" s="35">
        <v>862.1</v>
      </c>
      <c r="J22" s="35">
        <v>1000</v>
      </c>
    </row>
    <row r="23" spans="2:10">
      <c r="B23" s="65">
        <v>1960</v>
      </c>
      <c r="C23" s="35">
        <v>969.3</v>
      </c>
      <c r="D23" s="35">
        <v>450.7</v>
      </c>
      <c r="E23" s="35">
        <v>558.1</v>
      </c>
      <c r="F23" s="35">
        <v>587.6</v>
      </c>
      <c r="G23" s="35">
        <v>640.1</v>
      </c>
      <c r="H23" s="35">
        <v>706.3</v>
      </c>
      <c r="I23" s="35">
        <v>862.1</v>
      </c>
      <c r="J23" s="35">
        <v>1000</v>
      </c>
    </row>
    <row r="24" spans="2:10">
      <c r="B24" s="65">
        <v>1961</v>
      </c>
      <c r="C24" s="35">
        <v>704.5</v>
      </c>
      <c r="D24" s="35">
        <v>450.7</v>
      </c>
      <c r="E24" s="35">
        <v>558.1</v>
      </c>
      <c r="F24" s="35">
        <v>587.6</v>
      </c>
      <c r="G24" s="35">
        <v>640.1</v>
      </c>
      <c r="H24" s="35">
        <v>706.3</v>
      </c>
      <c r="I24" s="35">
        <v>862.1</v>
      </c>
      <c r="J24" s="35">
        <v>1000</v>
      </c>
    </row>
    <row r="25" spans="2:10">
      <c r="B25" s="65">
        <v>1962</v>
      </c>
      <c r="C25" s="35">
        <v>723</v>
      </c>
      <c r="D25" s="35">
        <v>450.7</v>
      </c>
      <c r="E25" s="35">
        <v>558.1</v>
      </c>
      <c r="F25" s="35">
        <v>587.6</v>
      </c>
      <c r="G25" s="35">
        <v>640.1</v>
      </c>
      <c r="H25" s="35">
        <v>706.3</v>
      </c>
      <c r="I25" s="35">
        <v>862.1</v>
      </c>
      <c r="J25" s="35">
        <v>1000</v>
      </c>
    </row>
    <row r="26" spans="2:10">
      <c r="B26" s="65">
        <v>1963</v>
      </c>
      <c r="C26" s="35">
        <v>889.7</v>
      </c>
      <c r="D26" s="35">
        <v>450.7</v>
      </c>
      <c r="E26" s="35">
        <v>558.1</v>
      </c>
      <c r="F26" s="35">
        <v>587.6</v>
      </c>
      <c r="G26" s="35">
        <v>640.1</v>
      </c>
      <c r="H26" s="35">
        <v>706.3</v>
      </c>
      <c r="I26" s="35">
        <v>862.1</v>
      </c>
      <c r="J26" s="35">
        <v>1000</v>
      </c>
    </row>
    <row r="27" spans="2:10">
      <c r="B27" s="65">
        <v>1964</v>
      </c>
      <c r="C27" s="35">
        <v>584.70000000000005</v>
      </c>
      <c r="D27" s="35">
        <v>450.7</v>
      </c>
      <c r="E27" s="35">
        <v>558.1</v>
      </c>
      <c r="F27" s="35">
        <v>587.6</v>
      </c>
      <c r="G27" s="35">
        <v>640.1</v>
      </c>
      <c r="H27" s="35">
        <v>706.3</v>
      </c>
      <c r="I27" s="35">
        <v>862.1</v>
      </c>
      <c r="J27" s="35">
        <v>1000</v>
      </c>
    </row>
    <row r="28" spans="2:10">
      <c r="B28" s="65">
        <v>1965</v>
      </c>
      <c r="C28" s="35">
        <v>687.6</v>
      </c>
      <c r="D28" s="35">
        <v>450.7</v>
      </c>
      <c r="E28" s="35">
        <v>558.1</v>
      </c>
      <c r="F28" s="35">
        <v>587.6</v>
      </c>
      <c r="G28" s="35">
        <v>640.1</v>
      </c>
      <c r="H28" s="35">
        <v>706.3</v>
      </c>
      <c r="I28" s="35">
        <v>862.1</v>
      </c>
      <c r="J28" s="35">
        <v>1000</v>
      </c>
    </row>
    <row r="29" spans="2:10">
      <c r="B29" s="65">
        <v>1966</v>
      </c>
      <c r="C29" s="35">
        <v>733.1</v>
      </c>
      <c r="D29" s="35">
        <v>450.7</v>
      </c>
      <c r="E29" s="35">
        <v>558.1</v>
      </c>
      <c r="F29" s="35">
        <v>587.6</v>
      </c>
      <c r="G29" s="35">
        <v>640.1</v>
      </c>
      <c r="H29" s="35">
        <v>706.3</v>
      </c>
      <c r="I29" s="35">
        <v>862.1</v>
      </c>
      <c r="J29" s="35">
        <v>1000</v>
      </c>
    </row>
    <row r="30" spans="2:10">
      <c r="B30" s="65">
        <v>1967</v>
      </c>
      <c r="C30" s="35">
        <v>578.1</v>
      </c>
      <c r="D30" s="35">
        <v>450.7</v>
      </c>
      <c r="E30" s="35">
        <v>558.1</v>
      </c>
      <c r="F30" s="35">
        <v>587.6</v>
      </c>
      <c r="G30" s="35">
        <v>640.1</v>
      </c>
      <c r="H30" s="35">
        <v>706.3</v>
      </c>
      <c r="I30" s="35">
        <v>862.1</v>
      </c>
      <c r="J30" s="35">
        <v>1000</v>
      </c>
    </row>
    <row r="31" spans="2:10">
      <c r="B31" s="65">
        <v>1968</v>
      </c>
      <c r="C31" s="35">
        <v>633.1</v>
      </c>
      <c r="D31" s="35">
        <v>450.7</v>
      </c>
      <c r="E31" s="35">
        <v>558.1</v>
      </c>
      <c r="F31" s="35">
        <v>587.6</v>
      </c>
      <c r="G31" s="35">
        <v>640.1</v>
      </c>
      <c r="H31" s="35">
        <v>706.3</v>
      </c>
      <c r="I31" s="35">
        <v>862.1</v>
      </c>
      <c r="J31" s="35">
        <v>1000</v>
      </c>
    </row>
    <row r="32" spans="2:10">
      <c r="B32" s="65">
        <v>1969</v>
      </c>
      <c r="C32" s="35">
        <v>870.8</v>
      </c>
      <c r="D32" s="35">
        <v>450.7</v>
      </c>
      <c r="E32" s="35">
        <v>558.1</v>
      </c>
      <c r="F32" s="35">
        <v>587.6</v>
      </c>
      <c r="G32" s="35">
        <v>640.1</v>
      </c>
      <c r="H32" s="35">
        <v>706.3</v>
      </c>
      <c r="I32" s="35">
        <v>862.1</v>
      </c>
      <c r="J32" s="35">
        <v>1000</v>
      </c>
    </row>
    <row r="33" spans="2:10">
      <c r="B33" s="65">
        <v>1970</v>
      </c>
      <c r="C33" s="35">
        <v>572.9</v>
      </c>
      <c r="D33" s="35">
        <v>450.7</v>
      </c>
      <c r="E33" s="35">
        <v>558.1</v>
      </c>
      <c r="F33" s="35">
        <v>587.6</v>
      </c>
      <c r="G33" s="35">
        <v>640.1</v>
      </c>
      <c r="H33" s="35">
        <v>706.3</v>
      </c>
      <c r="I33" s="35">
        <v>862.1</v>
      </c>
      <c r="J33" s="35">
        <v>1000</v>
      </c>
    </row>
    <row r="34" spans="2:10">
      <c r="B34" s="65">
        <v>1971</v>
      </c>
      <c r="C34" s="35">
        <v>744.2</v>
      </c>
      <c r="D34" s="35">
        <v>450.7</v>
      </c>
      <c r="E34" s="35">
        <v>558.1</v>
      </c>
      <c r="F34" s="35">
        <v>587.6</v>
      </c>
      <c r="G34" s="35">
        <v>640.1</v>
      </c>
      <c r="H34" s="35">
        <v>706.3</v>
      </c>
      <c r="I34" s="35">
        <v>862.1</v>
      </c>
      <c r="J34" s="35">
        <v>1000</v>
      </c>
    </row>
    <row r="35" spans="2:10">
      <c r="B35" s="65">
        <v>1972</v>
      </c>
      <c r="C35" s="35">
        <v>797.8</v>
      </c>
      <c r="D35" s="35">
        <v>450.7</v>
      </c>
      <c r="E35" s="35">
        <v>558.1</v>
      </c>
      <c r="F35" s="35">
        <v>587.6</v>
      </c>
      <c r="G35" s="35">
        <v>640.1</v>
      </c>
      <c r="H35" s="35">
        <v>706.3</v>
      </c>
      <c r="I35" s="35">
        <v>862.1</v>
      </c>
      <c r="J35" s="35">
        <v>1000</v>
      </c>
    </row>
    <row r="36" spans="2:10">
      <c r="B36" s="65">
        <v>1973</v>
      </c>
      <c r="C36" s="35">
        <v>551.20000000000005</v>
      </c>
      <c r="D36" s="35">
        <v>450.7</v>
      </c>
      <c r="E36" s="35">
        <v>558.1</v>
      </c>
      <c r="F36" s="35">
        <v>587.6</v>
      </c>
      <c r="G36" s="35">
        <v>640.1</v>
      </c>
      <c r="H36" s="35">
        <v>706.3</v>
      </c>
      <c r="I36" s="35">
        <v>862.1</v>
      </c>
      <c r="J36" s="35">
        <v>1000</v>
      </c>
    </row>
    <row r="37" spans="2:10">
      <c r="B37" s="65">
        <v>1974</v>
      </c>
      <c r="C37" s="35">
        <v>589.29999999999995</v>
      </c>
      <c r="D37" s="35">
        <v>450.7</v>
      </c>
      <c r="E37" s="35">
        <v>558.1</v>
      </c>
      <c r="F37" s="35">
        <v>587.6</v>
      </c>
      <c r="G37" s="35">
        <v>640.1</v>
      </c>
      <c r="H37" s="35">
        <v>706.3</v>
      </c>
      <c r="I37" s="35">
        <v>862.1</v>
      </c>
      <c r="J37" s="35">
        <v>1000</v>
      </c>
    </row>
    <row r="38" spans="2:10">
      <c r="B38" s="65">
        <v>1975</v>
      </c>
      <c r="C38" s="35">
        <v>629.70000000000005</v>
      </c>
      <c r="D38" s="35">
        <v>450.7</v>
      </c>
      <c r="E38" s="35">
        <v>558.1</v>
      </c>
      <c r="F38" s="35">
        <v>587.6</v>
      </c>
      <c r="G38" s="35">
        <v>640.1</v>
      </c>
      <c r="H38" s="35">
        <v>706.3</v>
      </c>
      <c r="I38" s="35">
        <v>862.1</v>
      </c>
      <c r="J38" s="35">
        <v>1000</v>
      </c>
    </row>
    <row r="39" spans="2:10">
      <c r="B39" s="65">
        <v>1976</v>
      </c>
      <c r="C39" s="35">
        <v>722.6</v>
      </c>
      <c r="D39" s="35">
        <v>450.7</v>
      </c>
      <c r="E39" s="35">
        <v>558.1</v>
      </c>
      <c r="F39" s="35">
        <v>587.6</v>
      </c>
      <c r="G39" s="35">
        <v>640.1</v>
      </c>
      <c r="H39" s="35">
        <v>706.3</v>
      </c>
      <c r="I39" s="35">
        <v>862.1</v>
      </c>
      <c r="J39" s="35">
        <v>1000</v>
      </c>
    </row>
    <row r="40" spans="2:10">
      <c r="B40" s="65">
        <v>1977</v>
      </c>
      <c r="C40" s="35">
        <v>777.5</v>
      </c>
      <c r="D40" s="35">
        <v>450.7</v>
      </c>
      <c r="E40" s="35">
        <v>558.1</v>
      </c>
      <c r="F40" s="35">
        <v>587.6</v>
      </c>
      <c r="G40" s="35">
        <v>640.1</v>
      </c>
      <c r="H40" s="35">
        <v>706.3</v>
      </c>
      <c r="I40" s="35">
        <v>862.1</v>
      </c>
      <c r="J40" s="35">
        <v>1000</v>
      </c>
    </row>
    <row r="41" spans="2:10">
      <c r="B41" s="65">
        <v>1978</v>
      </c>
      <c r="C41" s="35">
        <v>698.1</v>
      </c>
      <c r="D41" s="35">
        <v>450.7</v>
      </c>
      <c r="E41" s="35">
        <v>558.1</v>
      </c>
      <c r="F41" s="35">
        <v>587.6</v>
      </c>
      <c r="G41" s="35">
        <v>640.1</v>
      </c>
      <c r="H41" s="35">
        <v>706.3</v>
      </c>
      <c r="I41" s="35">
        <v>862.1</v>
      </c>
      <c r="J41" s="35">
        <v>1000</v>
      </c>
    </row>
    <row r="42" spans="2:10">
      <c r="B42" s="65">
        <v>1979</v>
      </c>
      <c r="C42" s="35">
        <v>807.2</v>
      </c>
      <c r="D42" s="35">
        <v>450.7</v>
      </c>
      <c r="E42" s="35">
        <v>558.1</v>
      </c>
      <c r="F42" s="35">
        <v>587.6</v>
      </c>
      <c r="G42" s="35">
        <v>640.1</v>
      </c>
      <c r="H42" s="35">
        <v>706.3</v>
      </c>
      <c r="I42" s="35">
        <v>862.1</v>
      </c>
      <c r="J42" s="35">
        <v>1000</v>
      </c>
    </row>
    <row r="43" spans="2:10">
      <c r="B43" s="65">
        <v>1980</v>
      </c>
      <c r="C43" s="35">
        <v>551.4</v>
      </c>
      <c r="D43" s="35">
        <v>450.7</v>
      </c>
      <c r="E43" s="35">
        <v>558.1</v>
      </c>
      <c r="F43" s="35">
        <v>587.6</v>
      </c>
      <c r="G43" s="35">
        <v>640.1</v>
      </c>
      <c r="H43" s="35">
        <v>706.3</v>
      </c>
      <c r="I43" s="35">
        <v>862.1</v>
      </c>
      <c r="J43" s="35">
        <v>1000</v>
      </c>
    </row>
    <row r="44" spans="2:10">
      <c r="B44" s="65">
        <v>1981</v>
      </c>
      <c r="C44" s="35">
        <v>555.4</v>
      </c>
      <c r="D44" s="35">
        <v>450.7</v>
      </c>
      <c r="E44" s="35">
        <v>558.1</v>
      </c>
      <c r="F44" s="35">
        <v>587.6</v>
      </c>
      <c r="G44" s="35">
        <v>640.1</v>
      </c>
      <c r="H44" s="35">
        <v>706.3</v>
      </c>
      <c r="I44" s="35">
        <v>862.1</v>
      </c>
      <c r="J44" s="35">
        <v>1000</v>
      </c>
    </row>
    <row r="45" spans="2:10">
      <c r="B45" s="65">
        <v>1982</v>
      </c>
      <c r="C45" s="35">
        <v>619.6</v>
      </c>
      <c r="D45" s="35">
        <v>450.7</v>
      </c>
      <c r="E45" s="35">
        <v>558.1</v>
      </c>
      <c r="F45" s="35">
        <v>587.6</v>
      </c>
      <c r="G45" s="35">
        <v>640.1</v>
      </c>
      <c r="H45" s="35">
        <v>706.3</v>
      </c>
      <c r="I45" s="35">
        <v>862.1</v>
      </c>
      <c r="J45" s="35">
        <v>1000</v>
      </c>
    </row>
    <row r="46" spans="2:10">
      <c r="B46" s="65">
        <v>1983</v>
      </c>
      <c r="C46" s="35">
        <v>556.20000000000005</v>
      </c>
      <c r="D46" s="35">
        <v>450.7</v>
      </c>
      <c r="E46" s="35">
        <v>558.1</v>
      </c>
      <c r="F46" s="35">
        <v>587.6</v>
      </c>
      <c r="G46" s="35">
        <v>640.1</v>
      </c>
      <c r="H46" s="35">
        <v>706.3</v>
      </c>
      <c r="I46" s="35">
        <v>862.1</v>
      </c>
      <c r="J46" s="35">
        <v>1000</v>
      </c>
    </row>
    <row r="47" spans="2:10">
      <c r="B47" s="65">
        <v>1984</v>
      </c>
      <c r="C47" s="35">
        <v>690.3</v>
      </c>
      <c r="D47" s="35">
        <v>450.7</v>
      </c>
      <c r="E47" s="35">
        <v>558.1</v>
      </c>
      <c r="F47" s="35">
        <v>587.6</v>
      </c>
      <c r="G47" s="35">
        <v>640.1</v>
      </c>
      <c r="H47" s="35">
        <v>706.3</v>
      </c>
      <c r="I47" s="35">
        <v>862.1</v>
      </c>
      <c r="J47" s="35">
        <v>1000</v>
      </c>
    </row>
    <row r="48" spans="2:10">
      <c r="B48" s="65">
        <v>1985</v>
      </c>
      <c r="C48" s="35">
        <v>581.6</v>
      </c>
      <c r="D48" s="35">
        <v>450.7</v>
      </c>
      <c r="E48" s="35">
        <v>558.1</v>
      </c>
      <c r="F48" s="35">
        <v>587.6</v>
      </c>
      <c r="G48" s="35">
        <v>640.1</v>
      </c>
      <c r="H48" s="35">
        <v>706.3</v>
      </c>
      <c r="I48" s="35">
        <v>862.1</v>
      </c>
      <c r="J48" s="35">
        <v>1000</v>
      </c>
    </row>
    <row r="49" spans="2:10">
      <c r="B49" s="65">
        <v>1986</v>
      </c>
      <c r="C49" s="35">
        <v>578.20000000000005</v>
      </c>
      <c r="D49" s="35">
        <v>450.7</v>
      </c>
      <c r="E49" s="35">
        <v>558.1</v>
      </c>
      <c r="F49" s="35">
        <v>587.6</v>
      </c>
      <c r="G49" s="35">
        <v>640.1</v>
      </c>
      <c r="H49" s="35">
        <v>706.3</v>
      </c>
      <c r="I49" s="35">
        <v>862.1</v>
      </c>
      <c r="J49" s="35">
        <v>1000</v>
      </c>
    </row>
    <row r="50" spans="2:10">
      <c r="B50" s="65">
        <v>1987</v>
      </c>
      <c r="C50" s="35">
        <v>729</v>
      </c>
      <c r="D50" s="35">
        <v>450.7</v>
      </c>
      <c r="E50" s="35">
        <v>558.1</v>
      </c>
      <c r="F50" s="35">
        <v>587.6</v>
      </c>
      <c r="G50" s="35">
        <v>640.1</v>
      </c>
      <c r="H50" s="35">
        <v>706.3</v>
      </c>
      <c r="I50" s="35">
        <v>862.1</v>
      </c>
      <c r="J50" s="35">
        <v>1000</v>
      </c>
    </row>
    <row r="51" spans="2:10">
      <c r="B51" s="65">
        <v>1988</v>
      </c>
      <c r="C51" s="35">
        <v>640.9</v>
      </c>
      <c r="D51" s="35">
        <v>450.7</v>
      </c>
      <c r="E51" s="35">
        <v>558.1</v>
      </c>
      <c r="F51" s="35">
        <v>587.6</v>
      </c>
      <c r="G51" s="35">
        <v>640.1</v>
      </c>
      <c r="H51" s="35">
        <v>706.3</v>
      </c>
      <c r="I51" s="35">
        <v>862.1</v>
      </c>
      <c r="J51" s="35">
        <v>1000</v>
      </c>
    </row>
    <row r="52" spans="2:10">
      <c r="B52" s="65">
        <v>1989</v>
      </c>
      <c r="C52" s="35">
        <v>764.1</v>
      </c>
      <c r="D52" s="35">
        <v>450.7</v>
      </c>
      <c r="E52" s="35">
        <v>558.1</v>
      </c>
      <c r="F52" s="35">
        <v>587.6</v>
      </c>
      <c r="G52" s="35">
        <v>640.1</v>
      </c>
      <c r="H52" s="35">
        <v>706.3</v>
      </c>
      <c r="I52" s="35">
        <v>862.1</v>
      </c>
      <c r="J52" s="35">
        <v>1000</v>
      </c>
    </row>
    <row r="53" spans="2:10">
      <c r="B53" s="65">
        <v>1990</v>
      </c>
      <c r="C53" s="35">
        <v>534.9</v>
      </c>
      <c r="D53" s="35">
        <v>450.7</v>
      </c>
      <c r="E53" s="35">
        <v>558.1</v>
      </c>
      <c r="F53" s="35">
        <v>587.6</v>
      </c>
      <c r="G53" s="35">
        <v>640.1</v>
      </c>
      <c r="H53" s="35">
        <v>706.3</v>
      </c>
      <c r="I53" s="35">
        <v>862.1</v>
      </c>
      <c r="J53" s="35">
        <v>1000</v>
      </c>
    </row>
    <row r="54" spans="2:10">
      <c r="B54" s="65">
        <v>1991</v>
      </c>
      <c r="C54" s="35">
        <v>571.70000000000005</v>
      </c>
      <c r="D54" s="35">
        <v>450.7</v>
      </c>
      <c r="E54" s="35">
        <v>558.1</v>
      </c>
      <c r="F54" s="35">
        <v>587.6</v>
      </c>
      <c r="G54" s="35">
        <v>640.1</v>
      </c>
      <c r="H54" s="35">
        <v>706.3</v>
      </c>
      <c r="I54" s="35">
        <v>862.1</v>
      </c>
      <c r="J54" s="35">
        <v>1000</v>
      </c>
    </row>
    <row r="55" spans="2:10">
      <c r="B55" s="65">
        <v>1992</v>
      </c>
      <c r="C55" s="35">
        <v>600.70000000000005</v>
      </c>
      <c r="D55" s="35">
        <v>450.7</v>
      </c>
      <c r="E55" s="35">
        <v>558.1</v>
      </c>
      <c r="F55" s="35">
        <v>587.6</v>
      </c>
      <c r="G55" s="35">
        <v>640.1</v>
      </c>
      <c r="H55" s="35">
        <v>706.3</v>
      </c>
      <c r="I55" s="35">
        <v>862.1</v>
      </c>
      <c r="J55" s="35">
        <v>1000</v>
      </c>
    </row>
    <row r="56" spans="2:10">
      <c r="B56" s="65">
        <v>1993</v>
      </c>
      <c r="C56" s="35">
        <v>589.1</v>
      </c>
      <c r="D56" s="35">
        <v>450.7</v>
      </c>
      <c r="E56" s="35">
        <v>558.1</v>
      </c>
      <c r="F56" s="35">
        <v>587.6</v>
      </c>
      <c r="G56" s="35">
        <v>640.1</v>
      </c>
      <c r="H56" s="35">
        <v>706.3</v>
      </c>
      <c r="I56" s="35">
        <v>862.1</v>
      </c>
      <c r="J56" s="35">
        <v>1000</v>
      </c>
    </row>
    <row r="57" spans="2:10">
      <c r="B57" s="65">
        <v>1994</v>
      </c>
      <c r="C57" s="35">
        <v>528.4</v>
      </c>
      <c r="D57" s="35">
        <v>450.7</v>
      </c>
      <c r="E57" s="35">
        <v>558.1</v>
      </c>
      <c r="F57" s="35">
        <v>587.6</v>
      </c>
      <c r="G57" s="35">
        <v>640.1</v>
      </c>
      <c r="H57" s="35">
        <v>706.3</v>
      </c>
      <c r="I57" s="35">
        <v>862.1</v>
      </c>
      <c r="J57" s="35">
        <v>1000</v>
      </c>
    </row>
    <row r="58" spans="2:10">
      <c r="B58" s="65">
        <v>1995</v>
      </c>
      <c r="C58" s="35">
        <v>578.5</v>
      </c>
      <c r="D58" s="35">
        <v>450.7</v>
      </c>
      <c r="E58" s="35">
        <v>558.1</v>
      </c>
      <c r="F58" s="35">
        <v>587.6</v>
      </c>
      <c r="G58" s="35">
        <v>640.1</v>
      </c>
      <c r="H58" s="35">
        <v>706.3</v>
      </c>
      <c r="I58" s="35">
        <v>862.1</v>
      </c>
      <c r="J58" s="35">
        <v>1000</v>
      </c>
    </row>
    <row r="59" spans="2:10">
      <c r="B59" s="65">
        <v>1996</v>
      </c>
      <c r="C59" s="35">
        <v>862.1</v>
      </c>
      <c r="D59" s="35">
        <v>450.7</v>
      </c>
      <c r="E59" s="35">
        <v>558.1</v>
      </c>
      <c r="F59" s="35">
        <v>587.6</v>
      </c>
      <c r="G59" s="35">
        <v>640.1</v>
      </c>
      <c r="H59" s="35">
        <v>706.3</v>
      </c>
      <c r="I59" s="35">
        <v>862.1</v>
      </c>
      <c r="J59" s="35">
        <v>1000</v>
      </c>
    </row>
    <row r="60" spans="2:10">
      <c r="B60" s="65">
        <v>1997</v>
      </c>
      <c r="C60" s="35">
        <v>801.1</v>
      </c>
      <c r="D60" s="35">
        <v>450.7</v>
      </c>
      <c r="E60" s="35">
        <v>558.1</v>
      </c>
      <c r="F60" s="35">
        <v>587.6</v>
      </c>
      <c r="G60" s="35">
        <v>640.1</v>
      </c>
      <c r="H60" s="35">
        <v>706.3</v>
      </c>
      <c r="I60" s="35">
        <v>862.1</v>
      </c>
      <c r="J60" s="35">
        <v>1000</v>
      </c>
    </row>
    <row r="61" spans="2:10">
      <c r="B61" s="65">
        <v>1998</v>
      </c>
      <c r="C61" s="35">
        <v>516.6</v>
      </c>
      <c r="D61" s="35">
        <v>450.7</v>
      </c>
      <c r="E61" s="35">
        <v>558.1</v>
      </c>
      <c r="F61" s="35">
        <v>587.6</v>
      </c>
      <c r="G61" s="35">
        <v>640.1</v>
      </c>
      <c r="H61" s="35">
        <v>706.3</v>
      </c>
      <c r="I61" s="35">
        <v>862.1</v>
      </c>
      <c r="J61" s="35">
        <v>1000</v>
      </c>
    </row>
    <row r="62" spans="2:10">
      <c r="B62" s="65">
        <v>1999</v>
      </c>
      <c r="C62" s="35">
        <v>598.79999999999995</v>
      </c>
      <c r="D62" s="35">
        <v>450.7</v>
      </c>
      <c r="E62" s="35">
        <v>558.1</v>
      </c>
      <c r="F62" s="35">
        <v>587.6</v>
      </c>
      <c r="G62" s="35">
        <v>640.1</v>
      </c>
      <c r="H62" s="35">
        <v>706.3</v>
      </c>
      <c r="I62" s="35">
        <v>862.1</v>
      </c>
      <c r="J62" s="35">
        <v>1000</v>
      </c>
    </row>
    <row r="63" spans="2:10">
      <c r="B63" s="65">
        <v>2000</v>
      </c>
      <c r="C63" s="35">
        <v>681.3</v>
      </c>
      <c r="D63" s="35">
        <v>450.7</v>
      </c>
      <c r="E63" s="35">
        <v>558.1</v>
      </c>
      <c r="F63" s="35">
        <v>587.6</v>
      </c>
      <c r="G63" s="35">
        <v>640.1</v>
      </c>
      <c r="H63" s="35">
        <v>706.3</v>
      </c>
      <c r="I63" s="35">
        <v>862.1</v>
      </c>
      <c r="J63" s="35">
        <v>1000</v>
      </c>
    </row>
    <row r="64" spans="2:10">
      <c r="B64" s="65">
        <v>2001</v>
      </c>
      <c r="C64" s="35">
        <v>638.5</v>
      </c>
      <c r="D64" s="35">
        <v>450.7</v>
      </c>
      <c r="E64" s="35">
        <v>558.1</v>
      </c>
      <c r="F64" s="35">
        <v>587.6</v>
      </c>
      <c r="G64" s="35">
        <v>640.1</v>
      </c>
      <c r="H64" s="35">
        <v>706.3</v>
      </c>
      <c r="I64" s="35">
        <v>862.1</v>
      </c>
      <c r="J64" s="35">
        <v>1000</v>
      </c>
    </row>
    <row r="65" spans="2:10">
      <c r="B65" s="65">
        <v>2002</v>
      </c>
      <c r="C65" s="35">
        <v>689.6</v>
      </c>
      <c r="D65" s="35">
        <v>450.7</v>
      </c>
      <c r="E65" s="35">
        <v>558.1</v>
      </c>
      <c r="F65" s="35">
        <v>587.6</v>
      </c>
      <c r="G65" s="35">
        <v>640.1</v>
      </c>
      <c r="H65" s="35">
        <v>706.3</v>
      </c>
      <c r="I65" s="35">
        <v>862.1</v>
      </c>
      <c r="J65" s="35">
        <v>1000</v>
      </c>
    </row>
    <row r="66" spans="2:10">
      <c r="B66" s="65">
        <v>2003</v>
      </c>
      <c r="C66" s="35">
        <v>730.7</v>
      </c>
      <c r="D66" s="35">
        <v>450.7</v>
      </c>
      <c r="E66" s="35">
        <v>558.1</v>
      </c>
      <c r="F66" s="35">
        <v>587.6</v>
      </c>
      <c r="G66" s="35">
        <v>640.1</v>
      </c>
      <c r="H66" s="35">
        <v>706.3</v>
      </c>
      <c r="I66" s="35">
        <v>862.1</v>
      </c>
      <c r="J66" s="35">
        <v>1000</v>
      </c>
    </row>
    <row r="67" spans="2:10">
      <c r="B67" s="65">
        <v>2004</v>
      </c>
      <c r="C67" s="35">
        <v>585.29999999999995</v>
      </c>
      <c r="D67" s="35">
        <v>450.7</v>
      </c>
      <c r="E67" s="35">
        <v>558.1</v>
      </c>
      <c r="F67" s="35">
        <v>587.6</v>
      </c>
      <c r="G67" s="35">
        <v>640.1</v>
      </c>
      <c r="H67" s="35">
        <v>706.3</v>
      </c>
      <c r="I67" s="35">
        <v>862.1</v>
      </c>
      <c r="J67" s="35">
        <v>1000</v>
      </c>
    </row>
    <row r="68" spans="2:10">
      <c r="B68" s="65">
        <v>2005</v>
      </c>
      <c r="C68" s="35">
        <v>450.7</v>
      </c>
      <c r="D68" s="35">
        <v>450.7</v>
      </c>
      <c r="E68" s="35">
        <v>558.1</v>
      </c>
      <c r="F68" s="35">
        <v>587.6</v>
      </c>
      <c r="G68" s="35">
        <v>640.1</v>
      </c>
      <c r="H68" s="35">
        <v>706.3</v>
      </c>
      <c r="I68" s="35">
        <v>862.1</v>
      </c>
      <c r="J68" s="35">
        <v>1000</v>
      </c>
    </row>
    <row r="69" spans="2:10">
      <c r="B69" s="65">
        <v>2006</v>
      </c>
      <c r="C69" s="35">
        <v>639.6</v>
      </c>
      <c r="D69" s="35">
        <v>450.7</v>
      </c>
      <c r="E69" s="35">
        <v>558.1</v>
      </c>
      <c r="F69" s="35">
        <v>587.6</v>
      </c>
      <c r="G69" s="35">
        <v>640.1</v>
      </c>
      <c r="H69" s="35">
        <v>706.3</v>
      </c>
      <c r="I69" s="35">
        <v>862.1</v>
      </c>
      <c r="J69" s="35">
        <v>1000</v>
      </c>
    </row>
    <row r="70" spans="2:10">
      <c r="B70" s="65">
        <v>2007</v>
      </c>
      <c r="C70" s="35">
        <v>558.6</v>
      </c>
      <c r="D70" s="35">
        <v>450.7</v>
      </c>
      <c r="E70" s="35">
        <v>558.1</v>
      </c>
      <c r="F70" s="35">
        <v>587.6</v>
      </c>
      <c r="G70" s="35">
        <v>640.1</v>
      </c>
      <c r="H70" s="35">
        <v>706.3</v>
      </c>
      <c r="I70" s="35">
        <v>862.1</v>
      </c>
      <c r="J70" s="35">
        <v>1000</v>
      </c>
    </row>
    <row r="71" spans="2:10">
      <c r="B71" s="65">
        <v>2008</v>
      </c>
      <c r="C71" s="35">
        <v>700.6</v>
      </c>
      <c r="D71" s="35">
        <v>450.7</v>
      </c>
      <c r="E71" s="35">
        <v>558.1</v>
      </c>
      <c r="F71" s="35">
        <v>587.6</v>
      </c>
      <c r="G71" s="35">
        <v>640.1</v>
      </c>
      <c r="H71" s="35">
        <v>706.3</v>
      </c>
      <c r="I71" s="35">
        <v>862.1</v>
      </c>
      <c r="J71" s="35">
        <v>1000</v>
      </c>
    </row>
    <row r="72" spans="2:10">
      <c r="B72" s="65">
        <v>2009</v>
      </c>
      <c r="C72" s="35">
        <v>646.6</v>
      </c>
      <c r="D72" s="35">
        <v>450.7</v>
      </c>
      <c r="E72" s="35">
        <v>558.1</v>
      </c>
      <c r="F72" s="35">
        <v>587.6</v>
      </c>
      <c r="G72" s="35">
        <v>640.1</v>
      </c>
      <c r="H72" s="35">
        <v>706.3</v>
      </c>
      <c r="I72" s="35">
        <v>862.1</v>
      </c>
      <c r="J72" s="35">
        <v>1000</v>
      </c>
    </row>
    <row r="73" spans="2:10">
      <c r="B73" s="65">
        <v>2010</v>
      </c>
      <c r="C73" s="35">
        <v>832.9</v>
      </c>
      <c r="D73" s="35">
        <v>450.7</v>
      </c>
      <c r="E73" s="35">
        <v>558.1</v>
      </c>
      <c r="F73" s="35">
        <v>587.6</v>
      </c>
      <c r="G73" s="35">
        <v>640.1</v>
      </c>
      <c r="H73" s="35">
        <v>706.3</v>
      </c>
      <c r="I73" s="35">
        <v>862.1</v>
      </c>
      <c r="J73" s="35">
        <v>1000</v>
      </c>
    </row>
    <row r="74" spans="2:10">
      <c r="B74" s="65">
        <v>2011</v>
      </c>
      <c r="C74" s="35">
        <v>555.70000000000005</v>
      </c>
      <c r="D74" s="35">
        <v>450.7</v>
      </c>
      <c r="E74" s="35">
        <v>558.1</v>
      </c>
      <c r="F74" s="35">
        <v>587.6</v>
      </c>
      <c r="G74" s="35">
        <v>640.1</v>
      </c>
      <c r="H74" s="35">
        <v>706.3</v>
      </c>
      <c r="I74" s="35">
        <v>862.1</v>
      </c>
      <c r="J74" s="35">
        <v>1000</v>
      </c>
    </row>
    <row r="75" spans="2:10">
      <c r="B75" s="65">
        <v>2012</v>
      </c>
      <c r="C75" s="35">
        <v>546.20000000000005</v>
      </c>
      <c r="D75" s="35">
        <v>450.7</v>
      </c>
      <c r="E75" s="35">
        <v>558.1</v>
      </c>
      <c r="F75" s="35">
        <v>587.6</v>
      </c>
      <c r="G75" s="35">
        <v>640.1</v>
      </c>
      <c r="H75" s="35">
        <v>706.3</v>
      </c>
      <c r="I75" s="35">
        <v>862.1</v>
      </c>
      <c r="J75" s="35">
        <v>1000</v>
      </c>
    </row>
    <row r="76" spans="2:10">
      <c r="B76" s="65">
        <v>2013</v>
      </c>
      <c r="C76" s="35">
        <v>735.7</v>
      </c>
      <c r="D76" s="35">
        <v>450.7</v>
      </c>
      <c r="E76" s="35">
        <v>558.1</v>
      </c>
      <c r="F76" s="35">
        <v>587.6</v>
      </c>
      <c r="G76" s="35">
        <v>640.1</v>
      </c>
      <c r="H76" s="35">
        <v>706.3</v>
      </c>
      <c r="I76" s="35">
        <v>862.1</v>
      </c>
      <c r="J76" s="35">
        <v>1000</v>
      </c>
    </row>
    <row r="77" spans="2:10">
      <c r="B77" s="65">
        <v>2014</v>
      </c>
      <c r="C77" s="35">
        <v>689.1</v>
      </c>
      <c r="D77" s="35">
        <v>450.7</v>
      </c>
      <c r="E77" s="35">
        <v>558.1</v>
      </c>
      <c r="F77" s="35">
        <v>587.6</v>
      </c>
      <c r="G77" s="35">
        <v>640.1</v>
      </c>
      <c r="H77" s="35">
        <v>706.3</v>
      </c>
      <c r="I77" s="35">
        <v>862.1</v>
      </c>
      <c r="J77" s="35">
        <v>1000</v>
      </c>
    </row>
    <row r="78" spans="2:10">
      <c r="B78" s="65">
        <v>2015</v>
      </c>
      <c r="C78" s="35">
        <v>510.9</v>
      </c>
      <c r="D78" s="35">
        <v>450.7</v>
      </c>
      <c r="E78" s="35">
        <v>558.1</v>
      </c>
      <c r="F78" s="35">
        <v>587.6</v>
      </c>
      <c r="G78" s="35">
        <v>640.1</v>
      </c>
      <c r="H78" s="35">
        <v>706.3</v>
      </c>
      <c r="I78" s="35">
        <v>862.1</v>
      </c>
      <c r="J78" s="35">
        <v>1000</v>
      </c>
    </row>
    <row r="79" spans="2:10">
      <c r="B79" s="65">
        <v>2016</v>
      </c>
      <c r="C79" s="35">
        <v>674.7</v>
      </c>
      <c r="D79" s="35">
        <v>450.7</v>
      </c>
      <c r="E79" s="35">
        <v>558.1</v>
      </c>
      <c r="F79" s="35">
        <v>587.6</v>
      </c>
      <c r="G79" s="35">
        <v>640.1</v>
      </c>
      <c r="H79" s="35">
        <v>706.3</v>
      </c>
      <c r="I79" s="35">
        <v>862.1</v>
      </c>
      <c r="J79" s="35">
        <v>1000</v>
      </c>
    </row>
    <row r="80" spans="2:10">
      <c r="B80" s="65">
        <v>2017</v>
      </c>
      <c r="C80" s="35">
        <v>464.8</v>
      </c>
      <c r="D80" s="35">
        <v>450.7</v>
      </c>
      <c r="E80" s="35">
        <v>558.1</v>
      </c>
      <c r="F80" s="35">
        <v>587.6</v>
      </c>
      <c r="G80" s="35">
        <v>640.1</v>
      </c>
      <c r="H80" s="35">
        <v>706.3</v>
      </c>
      <c r="I80" s="35">
        <v>862.1</v>
      </c>
      <c r="J80" s="35">
        <v>1000</v>
      </c>
    </row>
    <row r="81" spans="2:10">
      <c r="B81" s="65">
        <v>2018</v>
      </c>
      <c r="C81" s="35">
        <v>798.7</v>
      </c>
      <c r="D81" s="35">
        <v>450.7</v>
      </c>
      <c r="E81" s="35">
        <v>558.1</v>
      </c>
      <c r="F81" s="35">
        <v>587.6</v>
      </c>
      <c r="G81" s="35">
        <v>640.1</v>
      </c>
      <c r="H81" s="35">
        <v>706.3</v>
      </c>
      <c r="I81" s="35">
        <v>862.1</v>
      </c>
      <c r="J81" s="35">
        <v>1000</v>
      </c>
    </row>
    <row r="82" spans="2:10">
      <c r="B82" s="65">
        <v>2019</v>
      </c>
      <c r="C82" s="35">
        <v>605.29999999999995</v>
      </c>
      <c r="D82" s="35">
        <v>450.7</v>
      </c>
      <c r="E82" s="35">
        <v>558.1</v>
      </c>
      <c r="F82" s="35">
        <v>587.6</v>
      </c>
      <c r="G82" s="35">
        <v>640.1</v>
      </c>
      <c r="H82" s="35">
        <v>706.3</v>
      </c>
      <c r="I82" s="35">
        <v>862.1</v>
      </c>
      <c r="J82" s="35">
        <v>1000</v>
      </c>
    </row>
    <row r="83" spans="2:10">
      <c r="B83" s="65">
        <v>2020</v>
      </c>
      <c r="C83" s="35">
        <v>639.9</v>
      </c>
      <c r="D83" s="35">
        <v>450.7</v>
      </c>
      <c r="E83" s="35">
        <v>558.1</v>
      </c>
      <c r="F83" s="35">
        <v>587.6</v>
      </c>
      <c r="G83" s="35">
        <v>640.1</v>
      </c>
      <c r="H83" s="35">
        <v>706.3</v>
      </c>
      <c r="I83" s="35">
        <v>862.1</v>
      </c>
      <c r="J83" s="35">
        <v>1000</v>
      </c>
    </row>
    <row r="84" spans="2:10">
      <c r="B84" s="65">
        <v>2021</v>
      </c>
      <c r="C84" s="35">
        <v>564.20000000000005</v>
      </c>
      <c r="D84" s="35">
        <v>450.7</v>
      </c>
      <c r="E84" s="35">
        <v>558.1</v>
      </c>
      <c r="F84" s="35">
        <v>587.6</v>
      </c>
      <c r="G84" s="35">
        <v>640.1</v>
      </c>
      <c r="H84" s="35">
        <v>706.3</v>
      </c>
      <c r="I84" s="35">
        <v>862.1</v>
      </c>
      <c r="J84" s="35">
        <v>1000</v>
      </c>
    </row>
    <row r="85" spans="2:10">
      <c r="B85" s="65">
        <v>2022</v>
      </c>
      <c r="C85" s="35">
        <v>532.5</v>
      </c>
      <c r="D85" s="35">
        <v>450.7</v>
      </c>
      <c r="E85" s="35">
        <v>558.1</v>
      </c>
      <c r="F85" s="35">
        <v>587.6</v>
      </c>
      <c r="G85" s="35">
        <v>640.1</v>
      </c>
      <c r="H85" s="35">
        <v>706.3</v>
      </c>
      <c r="I85" s="35">
        <v>862.1</v>
      </c>
      <c r="J85" s="35">
        <v>1000</v>
      </c>
    </row>
    <row r="88" spans="2:10">
      <c r="B88" s="9" t="s">
        <v>11</v>
      </c>
    </row>
    <row r="89" spans="2:10">
      <c r="B89" s="9" t="s">
        <v>632</v>
      </c>
    </row>
    <row r="93" spans="2:10">
      <c r="B93" s="33" t="s">
        <v>1957</v>
      </c>
    </row>
    <row r="94" spans="2:10">
      <c r="B94" s="468" t="s">
        <v>177</v>
      </c>
      <c r="C94" s="468" t="s">
        <v>1958</v>
      </c>
      <c r="D94" s="468" t="s">
        <v>1959</v>
      </c>
    </row>
    <row r="95" spans="2:10">
      <c r="B95" s="468">
        <v>1980</v>
      </c>
      <c r="C95" s="35">
        <v>13.1</v>
      </c>
      <c r="D95" s="35">
        <v>-0.70000000000000107</v>
      </c>
    </row>
    <row r="96" spans="2:10">
      <c r="B96" s="468">
        <v>1981</v>
      </c>
      <c r="C96" s="35">
        <v>13.8</v>
      </c>
      <c r="D96" s="35">
        <v>0</v>
      </c>
    </row>
    <row r="97" spans="2:4">
      <c r="B97" s="468">
        <v>1982</v>
      </c>
      <c r="C97" s="35">
        <v>13.7</v>
      </c>
      <c r="D97" s="35">
        <v>-0.10000000000000142</v>
      </c>
    </row>
    <row r="98" spans="2:4">
      <c r="B98" s="468">
        <v>1983</v>
      </c>
      <c r="C98" s="35">
        <v>13.9</v>
      </c>
      <c r="D98" s="35">
        <v>9.9999999999999645E-2</v>
      </c>
    </row>
    <row r="99" spans="2:4">
      <c r="B99" s="468">
        <v>1984</v>
      </c>
      <c r="C99" s="35">
        <v>12.8</v>
      </c>
      <c r="D99" s="35">
        <v>-1</v>
      </c>
    </row>
    <row r="100" spans="2:4">
      <c r="B100" s="468">
        <v>1985</v>
      </c>
      <c r="C100" s="35">
        <v>13.7</v>
      </c>
      <c r="D100" s="35">
        <v>-0.10000000000000142</v>
      </c>
    </row>
    <row r="101" spans="2:4">
      <c r="B101" s="468">
        <v>1986</v>
      </c>
      <c r="C101" s="35">
        <v>13.4</v>
      </c>
      <c r="D101" s="35">
        <v>-0.40000000000000036</v>
      </c>
    </row>
    <row r="102" spans="2:4">
      <c r="B102" s="468">
        <v>1987</v>
      </c>
      <c r="C102" s="35">
        <v>14</v>
      </c>
      <c r="D102" s="35">
        <v>0.19999999999999929</v>
      </c>
    </row>
    <row r="103" spans="2:4">
      <c r="B103" s="468">
        <v>1988</v>
      </c>
      <c r="C103" s="35">
        <v>13.6</v>
      </c>
      <c r="D103" s="35">
        <v>-0.20000000000000107</v>
      </c>
    </row>
    <row r="104" spans="2:4">
      <c r="B104" s="468">
        <v>1989</v>
      </c>
      <c r="C104" s="35">
        <v>14.3</v>
      </c>
      <c r="D104" s="35">
        <v>0.5</v>
      </c>
    </row>
    <row r="105" spans="2:4">
      <c r="B105" s="468">
        <v>1990</v>
      </c>
      <c r="C105" s="35">
        <v>14.1</v>
      </c>
      <c r="D105" s="35">
        <v>0.29999999999999893</v>
      </c>
    </row>
    <row r="106" spans="2:4">
      <c r="B106" s="468">
        <v>1991</v>
      </c>
      <c r="C106" s="35">
        <v>13.3</v>
      </c>
      <c r="D106" s="35">
        <v>-0.5</v>
      </c>
    </row>
    <row r="107" spans="2:4">
      <c r="B107" s="468">
        <v>1992</v>
      </c>
      <c r="C107" s="35">
        <v>13.3</v>
      </c>
      <c r="D107" s="35">
        <v>-0.5</v>
      </c>
    </row>
    <row r="108" spans="2:4">
      <c r="B108" s="468">
        <v>1993</v>
      </c>
      <c r="C108" s="35">
        <v>12.8</v>
      </c>
      <c r="D108" s="35">
        <v>-1</v>
      </c>
    </row>
    <row r="109" spans="2:4">
      <c r="B109" s="468">
        <v>1994</v>
      </c>
      <c r="C109" s="35">
        <v>14.1</v>
      </c>
      <c r="D109" s="35">
        <v>0.29999999999999893</v>
      </c>
    </row>
    <row r="110" spans="2:4">
      <c r="B110" s="468">
        <v>1995</v>
      </c>
      <c r="C110" s="35">
        <v>14.4</v>
      </c>
      <c r="D110" s="35">
        <v>0.59999999999999964</v>
      </c>
    </row>
    <row r="111" spans="2:4">
      <c r="B111" s="468">
        <v>1996</v>
      </c>
      <c r="C111" s="35">
        <v>13.4</v>
      </c>
      <c r="D111" s="35">
        <v>-0.40000000000000036</v>
      </c>
    </row>
    <row r="112" spans="2:4">
      <c r="B112" s="468">
        <v>1997</v>
      </c>
      <c r="C112" s="35">
        <v>14.4</v>
      </c>
      <c r="D112" s="35">
        <v>0.59999999999999964</v>
      </c>
    </row>
    <row r="113" spans="2:4">
      <c r="B113" s="468">
        <v>1998</v>
      </c>
      <c r="C113" s="35">
        <v>13.9</v>
      </c>
      <c r="D113" s="35">
        <v>9.9999999999999645E-2</v>
      </c>
    </row>
    <row r="114" spans="2:4">
      <c r="B114" s="468">
        <v>1999</v>
      </c>
      <c r="C114" s="35">
        <v>13.7</v>
      </c>
      <c r="D114" s="35">
        <v>-0.10000000000000142</v>
      </c>
    </row>
    <row r="115" spans="2:4">
      <c r="B115" s="468">
        <v>2000</v>
      </c>
      <c r="C115" s="35">
        <v>13.8</v>
      </c>
      <c r="D115" s="35">
        <v>0</v>
      </c>
    </row>
    <row r="116" spans="2:4">
      <c r="B116" s="468">
        <v>2001</v>
      </c>
      <c r="C116" s="35">
        <v>13.9</v>
      </c>
      <c r="D116" s="35">
        <v>9.9999999999999645E-2</v>
      </c>
    </row>
    <row r="117" spans="2:4">
      <c r="B117" s="468">
        <v>2002</v>
      </c>
      <c r="C117" s="35">
        <v>14</v>
      </c>
      <c r="D117" s="35">
        <v>0.19999999999999929</v>
      </c>
    </row>
    <row r="118" spans="2:4">
      <c r="B118" s="468">
        <v>2003</v>
      </c>
      <c r="C118" s="35">
        <v>14.3</v>
      </c>
      <c r="D118" s="35">
        <v>0.5</v>
      </c>
    </row>
    <row r="119" spans="2:4">
      <c r="B119" s="468">
        <v>2004</v>
      </c>
      <c r="C119" s="35">
        <v>13.7</v>
      </c>
      <c r="D119" s="35">
        <v>-0.10000000000000142</v>
      </c>
    </row>
    <row r="120" spans="2:4">
      <c r="B120" s="468">
        <v>2005</v>
      </c>
      <c r="C120" s="35">
        <v>13.7</v>
      </c>
      <c r="D120" s="35">
        <v>-0.10000000000000142</v>
      </c>
    </row>
    <row r="121" spans="2:4">
      <c r="B121" s="468">
        <v>2006</v>
      </c>
      <c r="C121" s="35">
        <v>14.5</v>
      </c>
      <c r="D121" s="35">
        <v>0.69999999999999929</v>
      </c>
    </row>
    <row r="122" spans="2:4">
      <c r="B122" s="468">
        <v>2007</v>
      </c>
      <c r="C122" s="35">
        <v>13.6</v>
      </c>
      <c r="D122" s="35">
        <v>-0.20000000000000107</v>
      </c>
    </row>
    <row r="123" spans="2:4">
      <c r="B123" s="468">
        <v>2008</v>
      </c>
      <c r="C123" s="35">
        <v>13.5</v>
      </c>
      <c r="D123" s="35">
        <v>-0.30000000000000071</v>
      </c>
    </row>
    <row r="124" spans="2:4">
      <c r="B124" s="468">
        <v>2009</v>
      </c>
      <c r="C124" s="35">
        <v>14.3</v>
      </c>
      <c r="D124" s="35">
        <v>0.5</v>
      </c>
    </row>
    <row r="125" spans="2:4">
      <c r="B125" s="468">
        <v>2010</v>
      </c>
      <c r="C125" s="35">
        <v>13.5</v>
      </c>
      <c r="D125" s="35">
        <v>-0.30000000000000071</v>
      </c>
    </row>
    <row r="126" spans="2:4">
      <c r="B126" s="468">
        <v>2011</v>
      </c>
      <c r="C126" s="35">
        <v>14.6</v>
      </c>
      <c r="D126" s="35">
        <v>0.79999999999999893</v>
      </c>
    </row>
    <row r="127" spans="2:4">
      <c r="B127" s="468">
        <v>2012</v>
      </c>
      <c r="C127" s="35">
        <v>14</v>
      </c>
      <c r="D127" s="35">
        <v>0.19999999999999929</v>
      </c>
    </row>
    <row r="128" spans="2:4">
      <c r="B128" s="468">
        <v>2013</v>
      </c>
      <c r="C128" s="35">
        <v>13.5</v>
      </c>
      <c r="D128" s="35">
        <v>-0.30000000000000071</v>
      </c>
    </row>
    <row r="129" spans="2:4">
      <c r="B129" s="468">
        <v>2014</v>
      </c>
      <c r="C129" s="35">
        <v>14.4</v>
      </c>
      <c r="D129" s="35">
        <v>0.59999999999999964</v>
      </c>
    </row>
    <row r="130" spans="2:4">
      <c r="B130" s="468">
        <v>2015</v>
      </c>
      <c r="C130" s="35">
        <v>14.7</v>
      </c>
      <c r="D130" s="35">
        <v>0.89999999999999858</v>
      </c>
    </row>
    <row r="131" spans="2:4">
      <c r="B131" s="468">
        <v>2016</v>
      </c>
      <c r="C131" s="35">
        <v>14.4</v>
      </c>
      <c r="D131" s="35">
        <v>0.59999999999999964</v>
      </c>
    </row>
    <row r="132" spans="2:4">
      <c r="B132" s="468">
        <v>2017</v>
      </c>
      <c r="C132" s="35">
        <v>14.9</v>
      </c>
      <c r="D132" s="35">
        <v>1.0999999999999996</v>
      </c>
    </row>
    <row r="133" spans="2:4">
      <c r="B133" s="468">
        <v>2018</v>
      </c>
      <c r="C133" s="35">
        <v>14</v>
      </c>
      <c r="D133" s="35">
        <v>0.19999999999999929</v>
      </c>
    </row>
    <row r="134" spans="2:4">
      <c r="B134" s="468">
        <v>2019</v>
      </c>
      <c r="C134" s="35">
        <v>14.5</v>
      </c>
      <c r="D134" s="35">
        <v>0.69999999999999929</v>
      </c>
    </row>
    <row r="135" spans="2:4">
      <c r="B135" s="468">
        <v>2020</v>
      </c>
      <c r="C135" s="35">
        <v>14.8</v>
      </c>
      <c r="D135" s="35">
        <v>1</v>
      </c>
    </row>
    <row r="136" spans="2:4">
      <c r="B136" s="468">
        <v>2021</v>
      </c>
      <c r="C136" s="35">
        <v>14.3</v>
      </c>
      <c r="D136" s="35">
        <v>0.5</v>
      </c>
    </row>
    <row r="137" spans="2:4">
      <c r="B137" s="468">
        <v>2022</v>
      </c>
      <c r="C137" s="35">
        <v>15.4</v>
      </c>
      <c r="D137" s="35">
        <v>1.5999999999999996</v>
      </c>
    </row>
    <row r="140" spans="2:4">
      <c r="B140" s="9" t="s">
        <v>11</v>
      </c>
    </row>
    <row r="141" spans="2:4">
      <c r="B141" s="9" t="s">
        <v>632</v>
      </c>
    </row>
  </sheetData>
  <hyperlinks>
    <hyperlink ref="A1" location="Indice!A1" display="Regresar &lt;-"/>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T26"/>
  <sheetViews>
    <sheetView workbookViewId="0"/>
  </sheetViews>
  <sheetFormatPr baseColWidth="10" defaultRowHeight="15"/>
  <cols>
    <col min="1" max="14" width="11.42578125" style="60"/>
    <col min="15" max="15" width="14.7109375" style="60" customWidth="1"/>
    <col min="16" max="16" width="15.7109375" style="60" customWidth="1"/>
    <col min="17" max="17" width="15.85546875" style="60" customWidth="1"/>
    <col min="18" max="18" width="14.5703125" style="60" customWidth="1"/>
    <col min="19" max="19" width="13.42578125" style="60" customWidth="1"/>
    <col min="20" max="16384" width="11.42578125" style="60"/>
  </cols>
  <sheetData>
    <row r="1" spans="1:7">
      <c r="A1" s="1" t="s">
        <v>246</v>
      </c>
    </row>
    <row r="2" spans="1:7" ht="21">
      <c r="B2" s="2" t="s">
        <v>0</v>
      </c>
    </row>
    <row r="3" spans="1:7" ht="21">
      <c r="B3" s="14" t="s">
        <v>309</v>
      </c>
    </row>
    <row r="4" spans="1:7" ht="21">
      <c r="B4" s="14"/>
    </row>
    <row r="5" spans="1:7" ht="15.75">
      <c r="B5" s="19" t="s">
        <v>187</v>
      </c>
    </row>
    <row r="8" spans="1:7">
      <c r="B8" s="60" t="s">
        <v>188</v>
      </c>
    </row>
    <row r="10" spans="1:7">
      <c r="B10" s="517" t="s">
        <v>189</v>
      </c>
      <c r="C10" s="518"/>
      <c r="D10" s="518"/>
      <c r="E10" s="518"/>
      <c r="F10" s="518"/>
      <c r="G10" s="519"/>
    </row>
    <row r="11" spans="1:7">
      <c r="B11" s="44" t="s">
        <v>190</v>
      </c>
      <c r="C11" s="520" t="s">
        <v>191</v>
      </c>
      <c r="D11" s="520"/>
      <c r="E11" s="520"/>
      <c r="F11" s="520"/>
      <c r="G11" s="520"/>
    </row>
    <row r="12" spans="1:7">
      <c r="B12" s="44" t="s">
        <v>192</v>
      </c>
      <c r="C12" s="520" t="s">
        <v>193</v>
      </c>
      <c r="D12" s="520"/>
      <c r="E12" s="520"/>
      <c r="F12" s="520"/>
      <c r="G12" s="520"/>
    </row>
    <row r="13" spans="1:7">
      <c r="B13" s="44" t="s">
        <v>194</v>
      </c>
      <c r="C13" s="520" t="s">
        <v>195</v>
      </c>
      <c r="D13" s="520"/>
      <c r="E13" s="520"/>
      <c r="F13" s="520"/>
      <c r="G13" s="520"/>
    </row>
    <row r="17" spans="2:20">
      <c r="B17" s="33" t="s">
        <v>633</v>
      </c>
    </row>
    <row r="18" spans="2:20">
      <c r="C18" s="65">
        <v>2014</v>
      </c>
      <c r="D18" s="65">
        <v>2015</v>
      </c>
      <c r="E18" s="65">
        <v>2016</v>
      </c>
      <c r="F18" s="65">
        <v>2017</v>
      </c>
      <c r="G18" s="65">
        <v>2018</v>
      </c>
      <c r="H18" s="65">
        <v>2019</v>
      </c>
      <c r="I18" s="65">
        <v>2020</v>
      </c>
      <c r="J18" s="65">
        <v>2021</v>
      </c>
      <c r="K18" s="65">
        <v>2022</v>
      </c>
      <c r="L18" s="65" t="s">
        <v>196</v>
      </c>
    </row>
    <row r="19" spans="2:20">
      <c r="B19" s="46" t="s">
        <v>190</v>
      </c>
      <c r="C19" s="47">
        <v>101</v>
      </c>
      <c r="D19" s="47">
        <v>280</v>
      </c>
      <c r="E19" s="47">
        <v>333</v>
      </c>
      <c r="F19" s="47">
        <v>473</v>
      </c>
      <c r="G19" s="47">
        <v>570</v>
      </c>
      <c r="H19" s="47">
        <v>766</v>
      </c>
      <c r="I19" s="47">
        <v>1070</v>
      </c>
      <c r="J19" s="47">
        <v>1953</v>
      </c>
      <c r="K19" s="47">
        <v>2860</v>
      </c>
      <c r="L19" s="47">
        <f>SUM(C19:K19)</f>
        <v>8406</v>
      </c>
      <c r="T19" s="31"/>
    </row>
    <row r="20" spans="2:20">
      <c r="B20" s="46" t="s">
        <v>197</v>
      </c>
      <c r="C20" s="47">
        <v>5</v>
      </c>
      <c r="D20" s="47">
        <v>5</v>
      </c>
      <c r="E20" s="47">
        <v>14</v>
      </c>
      <c r="F20" s="47">
        <v>13</v>
      </c>
      <c r="G20" s="47">
        <v>11</v>
      </c>
      <c r="H20" s="47">
        <v>19</v>
      </c>
      <c r="I20" s="47">
        <v>30</v>
      </c>
      <c r="J20" s="47">
        <v>212</v>
      </c>
      <c r="K20" s="47">
        <v>275</v>
      </c>
      <c r="L20" s="47">
        <f>SUM(C20:K20)</f>
        <v>584</v>
      </c>
      <c r="T20" s="31"/>
    </row>
    <row r="21" spans="2:20">
      <c r="B21" s="46" t="s">
        <v>194</v>
      </c>
      <c r="C21" s="47">
        <v>1</v>
      </c>
      <c r="D21" s="47">
        <v>5</v>
      </c>
      <c r="E21" s="47">
        <v>12</v>
      </c>
      <c r="F21" s="47">
        <v>12</v>
      </c>
      <c r="G21" s="47">
        <v>26</v>
      </c>
      <c r="H21" s="47">
        <v>39</v>
      </c>
      <c r="I21" s="47">
        <v>59</v>
      </c>
      <c r="J21" s="47">
        <v>91</v>
      </c>
      <c r="K21" s="47">
        <v>208</v>
      </c>
      <c r="L21" s="47">
        <f>SUM(C21:K21)</f>
        <v>453</v>
      </c>
      <c r="T21" s="31"/>
    </row>
    <row r="22" spans="2:20">
      <c r="B22" s="139" t="s">
        <v>196</v>
      </c>
      <c r="C22" s="47">
        <f>SUM(C19:C21)</f>
        <v>107</v>
      </c>
      <c r="D22" s="47">
        <f t="shared" ref="D22:J22" si="0">SUM(D19:D21)</f>
        <v>290</v>
      </c>
      <c r="E22" s="47">
        <f t="shared" si="0"/>
        <v>359</v>
      </c>
      <c r="F22" s="47">
        <f t="shared" si="0"/>
        <v>498</v>
      </c>
      <c r="G22" s="47">
        <f t="shared" si="0"/>
        <v>607</v>
      </c>
      <c r="H22" s="47">
        <f t="shared" si="0"/>
        <v>824</v>
      </c>
      <c r="I22" s="47">
        <f t="shared" si="0"/>
        <v>1159</v>
      </c>
      <c r="J22" s="47">
        <f t="shared" si="0"/>
        <v>2256</v>
      </c>
      <c r="K22" s="47">
        <v>3343</v>
      </c>
      <c r="L22" s="47">
        <f>SUM(C22:K22)</f>
        <v>9443</v>
      </c>
      <c r="T22" s="31"/>
    </row>
    <row r="23" spans="2:20" ht="16.5" customHeight="1">
      <c r="L23" s="40"/>
      <c r="M23" s="40"/>
      <c r="N23" s="40"/>
      <c r="O23" s="40"/>
      <c r="P23" s="40"/>
      <c r="Q23" s="40"/>
      <c r="R23" s="40"/>
      <c r="S23" s="31"/>
      <c r="T23" s="31"/>
    </row>
    <row r="25" spans="2:20">
      <c r="B25" s="21" t="s">
        <v>11</v>
      </c>
    </row>
    <row r="26" spans="2:20">
      <c r="B26" s="21" t="s">
        <v>634</v>
      </c>
    </row>
  </sheetData>
  <mergeCells count="4">
    <mergeCell ref="B10:G10"/>
    <mergeCell ref="C11:G11"/>
    <mergeCell ref="C12:G12"/>
    <mergeCell ref="C13:G13"/>
  </mergeCells>
  <hyperlinks>
    <hyperlink ref="A1" location="Indice!A1" display="Regresar &lt;-"/>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M16"/>
  <sheetViews>
    <sheetView workbookViewId="0"/>
  </sheetViews>
  <sheetFormatPr baseColWidth="10" defaultRowHeight="15"/>
  <cols>
    <col min="1" max="1" width="11.42578125" style="60"/>
    <col min="2" max="2" width="28" style="60" customWidth="1"/>
    <col min="3" max="12" width="11.42578125" style="60"/>
    <col min="13" max="13" width="14.42578125" style="60" customWidth="1"/>
    <col min="14" max="14" width="15.85546875" style="60" customWidth="1"/>
    <col min="15" max="15" width="14.7109375" style="60" customWidth="1"/>
    <col min="16" max="16" width="15.7109375" style="60" customWidth="1"/>
    <col min="17" max="16384" width="11.42578125" style="60"/>
  </cols>
  <sheetData>
    <row r="1" spans="1:13">
      <c r="A1" s="1" t="s">
        <v>246</v>
      </c>
    </row>
    <row r="2" spans="1:13" ht="21">
      <c r="B2" s="2" t="s">
        <v>0</v>
      </c>
    </row>
    <row r="3" spans="1:13" ht="21">
      <c r="B3" s="14" t="s">
        <v>309</v>
      </c>
    </row>
    <row r="4" spans="1:13" ht="21">
      <c r="B4" s="14"/>
    </row>
    <row r="5" spans="1:13" ht="15.75">
      <c r="B5" s="19" t="s">
        <v>637</v>
      </c>
    </row>
    <row r="8" spans="1:13">
      <c r="B8" s="33" t="s">
        <v>198</v>
      </c>
    </row>
    <row r="9" spans="1:13">
      <c r="B9" s="48" t="s">
        <v>177</v>
      </c>
      <c r="C9" s="65">
        <v>2012</v>
      </c>
      <c r="D9" s="65">
        <v>2013</v>
      </c>
      <c r="E9" s="65">
        <v>2014</v>
      </c>
      <c r="F9" s="65">
        <v>2015</v>
      </c>
      <c r="G9" s="65">
        <v>2016</v>
      </c>
      <c r="H9" s="65">
        <v>2017</v>
      </c>
      <c r="I9" s="65">
        <v>2018</v>
      </c>
      <c r="J9" s="65">
        <v>2019</v>
      </c>
      <c r="K9" s="65">
        <v>2020</v>
      </c>
      <c r="L9" s="65">
        <v>2021</v>
      </c>
      <c r="M9" s="65">
        <v>2022</v>
      </c>
    </row>
    <row r="10" spans="1:13" ht="17.25" customHeight="1">
      <c r="B10" s="50" t="s">
        <v>199</v>
      </c>
      <c r="C10" s="49">
        <v>6.76</v>
      </c>
      <c r="D10" s="49">
        <v>4.4000000000000004</v>
      </c>
      <c r="E10" s="49">
        <v>5.91</v>
      </c>
      <c r="F10" s="49">
        <v>7.61</v>
      </c>
      <c r="G10" s="49">
        <v>5.25</v>
      </c>
      <c r="H10" s="49">
        <v>5.77</v>
      </c>
      <c r="I10" s="49">
        <v>15.68</v>
      </c>
      <c r="J10" s="49">
        <v>24.73</v>
      </c>
      <c r="K10" s="49">
        <v>24.33</v>
      </c>
      <c r="L10" s="49">
        <v>54.18</v>
      </c>
      <c r="M10" s="49">
        <v>80.099999999999994</v>
      </c>
    </row>
    <row r="12" spans="1:13">
      <c r="B12" s="51" t="s">
        <v>200</v>
      </c>
    </row>
    <row r="13" spans="1:13">
      <c r="B13" s="51"/>
    </row>
    <row r="15" spans="1:13">
      <c r="B15" s="31" t="s">
        <v>11</v>
      </c>
    </row>
    <row r="16" spans="1:13">
      <c r="B16" s="60" t="s">
        <v>636</v>
      </c>
    </row>
  </sheetData>
  <hyperlinks>
    <hyperlink ref="A1" location="Indice!A1" display="Regresar &lt;-"/>
  </hyperlink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M42"/>
  <sheetViews>
    <sheetView workbookViewId="0"/>
  </sheetViews>
  <sheetFormatPr baseColWidth="10" defaultRowHeight="15"/>
  <cols>
    <col min="1" max="1" width="11.42578125" style="60"/>
    <col min="2" max="2" width="28" style="60" customWidth="1"/>
    <col min="3" max="12" width="11.42578125" style="60"/>
    <col min="13" max="13" width="14.42578125" style="60" customWidth="1"/>
    <col min="14" max="14" width="15.85546875" style="60" customWidth="1"/>
    <col min="15" max="15" width="14.7109375" style="60" customWidth="1"/>
    <col min="16" max="16" width="15.7109375" style="60" customWidth="1"/>
    <col min="17" max="16384" width="11.42578125" style="60"/>
  </cols>
  <sheetData>
    <row r="1" spans="1:13">
      <c r="A1" s="1" t="s">
        <v>246</v>
      </c>
    </row>
    <row r="2" spans="1:13" ht="21">
      <c r="B2" s="2" t="s">
        <v>639</v>
      </c>
    </row>
    <row r="3" spans="1:13" ht="21">
      <c r="B3" s="14" t="s">
        <v>640</v>
      </c>
    </row>
    <row r="4" spans="1:13" ht="21">
      <c r="A4" s="1"/>
      <c r="B4" s="14"/>
    </row>
    <row r="5" spans="1:13" ht="15.75">
      <c r="B5" s="19" t="s">
        <v>641</v>
      </c>
    </row>
    <row r="8" spans="1:13">
      <c r="B8" s="33" t="s">
        <v>642</v>
      </c>
    </row>
    <row r="9" spans="1:13">
      <c r="C9" s="15">
        <v>2011</v>
      </c>
      <c r="D9" s="15">
        <v>2013</v>
      </c>
      <c r="E9" s="15">
        <v>2015</v>
      </c>
      <c r="F9" s="15">
        <v>2017</v>
      </c>
      <c r="G9" s="15">
        <v>2018</v>
      </c>
      <c r="H9" s="15">
        <v>2019</v>
      </c>
      <c r="I9" s="15">
        <v>2020</v>
      </c>
      <c r="J9" s="15">
        <v>2021</v>
      </c>
      <c r="K9" s="15">
        <v>2022</v>
      </c>
    </row>
    <row r="10" spans="1:13">
      <c r="B10" s="144" t="s">
        <v>643</v>
      </c>
      <c r="C10" s="145">
        <v>15876158</v>
      </c>
      <c r="D10" s="145">
        <v>16368139</v>
      </c>
      <c r="E10" s="145">
        <v>16429853</v>
      </c>
      <c r="F10" s="145">
        <v>16604255</v>
      </c>
      <c r="G10" s="145">
        <v>16613036.672819501</v>
      </c>
      <c r="H10" s="145">
        <v>17030678.739439297</v>
      </c>
      <c r="I10" s="145">
        <v>18313516.360758789</v>
      </c>
      <c r="J10" s="145">
        <v>18546736.814870082</v>
      </c>
      <c r="K10" s="145">
        <v>18566741.043965101</v>
      </c>
    </row>
    <row r="11" spans="1:13" ht="17.25" customHeight="1">
      <c r="B11" s="144" t="s">
        <v>644</v>
      </c>
      <c r="C11" s="145">
        <v>1275513</v>
      </c>
      <c r="D11" s="145">
        <v>1345480</v>
      </c>
      <c r="E11" s="145">
        <v>8524416</v>
      </c>
      <c r="F11" s="145">
        <v>8531199</v>
      </c>
      <c r="G11" s="145">
        <v>12886126.564698201</v>
      </c>
      <c r="H11" s="145">
        <v>13123733.266633283</v>
      </c>
      <c r="I11" s="145">
        <v>13178937.719961252</v>
      </c>
      <c r="J11" s="145">
        <v>13213287.567358101</v>
      </c>
      <c r="K11" s="145">
        <v>13206384.2340299</v>
      </c>
    </row>
    <row r="12" spans="1:13">
      <c r="B12" s="144" t="s">
        <v>645</v>
      </c>
      <c r="C12" s="145">
        <v>17151670</v>
      </c>
      <c r="D12" s="145">
        <v>17713618</v>
      </c>
      <c r="E12" s="145">
        <v>24954268</v>
      </c>
      <c r="F12" s="145">
        <v>25135454</v>
      </c>
      <c r="G12" s="145">
        <v>29499163.2375177</v>
      </c>
      <c r="H12" s="145">
        <v>30154412.006072581</v>
      </c>
      <c r="I12" s="145">
        <v>31492454.080720041</v>
      </c>
      <c r="J12" s="145">
        <v>31760024.382228181</v>
      </c>
      <c r="K12" s="145">
        <v>31773125.277994901</v>
      </c>
    </row>
    <row r="13" spans="1:13">
      <c r="B13" s="153" t="s">
        <v>646</v>
      </c>
      <c r="C13" s="31"/>
      <c r="D13" s="31"/>
      <c r="E13" s="31"/>
      <c r="F13" s="31"/>
      <c r="G13" s="31"/>
      <c r="H13" s="31"/>
      <c r="I13" s="31"/>
      <c r="J13" s="31"/>
      <c r="K13" s="31"/>
      <c r="L13" s="31"/>
      <c r="M13" s="31"/>
    </row>
    <row r="14" spans="1:13">
      <c r="K14" s="146"/>
    </row>
    <row r="17" spans="2:6">
      <c r="B17" s="33" t="s">
        <v>647</v>
      </c>
    </row>
    <row r="18" spans="2:6">
      <c r="C18" s="15" t="s">
        <v>643</v>
      </c>
      <c r="D18" s="15" t="s">
        <v>644</v>
      </c>
      <c r="E18" s="15" t="s">
        <v>196</v>
      </c>
      <c r="F18" s="521" t="s">
        <v>648</v>
      </c>
    </row>
    <row r="19" spans="2:6" ht="30">
      <c r="B19" s="147" t="s">
        <v>649</v>
      </c>
      <c r="C19" s="148">
        <v>18566741.04396506</v>
      </c>
      <c r="D19" s="148">
        <v>13206384.234029861</v>
      </c>
      <c r="E19" s="148">
        <v>31773125.277994923</v>
      </c>
      <c r="F19" s="522"/>
    </row>
    <row r="20" spans="2:6" ht="30">
      <c r="B20" s="144" t="s">
        <v>650</v>
      </c>
      <c r="C20" s="149">
        <v>14223948.049706517</v>
      </c>
      <c r="D20" s="149">
        <v>12895084.758332849</v>
      </c>
      <c r="E20" s="149">
        <v>27119032.808039367</v>
      </c>
      <c r="F20" s="149"/>
    </row>
    <row r="21" spans="2:6">
      <c r="B21" s="144" t="s">
        <v>651</v>
      </c>
      <c r="C21" s="149">
        <v>7481556.2525821421</v>
      </c>
      <c r="D21" s="149">
        <v>5283829.9647889575</v>
      </c>
      <c r="E21" s="149">
        <v>12765386.217371101</v>
      </c>
      <c r="F21" s="150">
        <v>1840</v>
      </c>
    </row>
    <row r="22" spans="2:6">
      <c r="B22" s="144" t="s">
        <v>652</v>
      </c>
      <c r="C22" s="149">
        <v>13868491.7738306</v>
      </c>
      <c r="D22" s="149">
        <v>8458836.2537816782</v>
      </c>
      <c r="E22" s="149">
        <v>22327328.027612198</v>
      </c>
      <c r="F22" s="150"/>
    </row>
    <row r="23" spans="2:6">
      <c r="B23" s="144" t="s">
        <v>653</v>
      </c>
      <c r="C23" s="149">
        <v>11882927.758717729</v>
      </c>
      <c r="D23" s="149">
        <v>5501788.0900718132</v>
      </c>
      <c r="E23" s="149">
        <v>17384715.848789543</v>
      </c>
      <c r="F23" s="150">
        <v>1468</v>
      </c>
    </row>
    <row r="24" spans="2:6">
      <c r="B24" s="144" t="s">
        <v>654</v>
      </c>
      <c r="C24" s="149">
        <v>10276015.067380251</v>
      </c>
      <c r="D24" s="149">
        <v>5198530.5062405737</v>
      </c>
      <c r="E24" s="149">
        <v>15474545.5736208</v>
      </c>
      <c r="F24" s="150">
        <v>662</v>
      </c>
    </row>
    <row r="25" spans="2:6">
      <c r="B25" s="523" t="s">
        <v>655</v>
      </c>
      <c r="C25" s="524"/>
      <c r="D25" s="524"/>
      <c r="E25" s="524"/>
      <c r="F25" s="525"/>
    </row>
    <row r="26" spans="2:6">
      <c r="B26" s="144" t="s">
        <v>656</v>
      </c>
      <c r="C26" s="149">
        <v>6583354.6782346265</v>
      </c>
      <c r="D26" s="149">
        <v>970597.56629360153</v>
      </c>
      <c r="E26" s="149">
        <v>7553952.2445282284</v>
      </c>
      <c r="F26" s="150">
        <v>53</v>
      </c>
    </row>
    <row r="27" spans="2:6">
      <c r="B27" s="144" t="s">
        <v>657</v>
      </c>
      <c r="C27" s="149">
        <v>283856.25227950828</v>
      </c>
      <c r="D27" s="149">
        <v>32748.758743933919</v>
      </c>
      <c r="E27" s="149">
        <v>316605.0110234422</v>
      </c>
      <c r="F27" s="150">
        <v>76</v>
      </c>
    </row>
    <row r="28" spans="2:6">
      <c r="B28" s="144" t="s">
        <v>658</v>
      </c>
      <c r="C28" s="149">
        <v>51941.264895985114</v>
      </c>
      <c r="D28" s="149">
        <v>4746500.7234720569</v>
      </c>
      <c r="E28" s="149">
        <v>4798441.9883680418</v>
      </c>
      <c r="F28" s="150">
        <v>10</v>
      </c>
    </row>
    <row r="29" spans="2:6">
      <c r="B29" s="144" t="s">
        <v>659</v>
      </c>
      <c r="C29" s="149">
        <v>9.5232996449987297E-6</v>
      </c>
      <c r="D29" s="149">
        <v>2060898.0339704247</v>
      </c>
      <c r="E29" s="149">
        <v>2060898.0339799479</v>
      </c>
      <c r="F29" s="150">
        <v>13</v>
      </c>
    </row>
    <row r="30" spans="2:6">
      <c r="B30" s="144" t="s">
        <v>660</v>
      </c>
      <c r="C30" s="149">
        <v>2469311.2243214278</v>
      </c>
      <c r="D30" s="149">
        <v>223122.45454178163</v>
      </c>
      <c r="E30" s="149">
        <v>2692433.6788632092</v>
      </c>
      <c r="F30" s="150">
        <v>15</v>
      </c>
    </row>
    <row r="31" spans="2:6">
      <c r="B31" s="144" t="s">
        <v>661</v>
      </c>
      <c r="C31" s="149"/>
      <c r="D31" s="149"/>
      <c r="E31" s="149"/>
      <c r="F31" s="150">
        <v>1</v>
      </c>
    </row>
    <row r="32" spans="2:6" ht="30">
      <c r="B32" s="144" t="s">
        <v>662</v>
      </c>
      <c r="C32" s="149">
        <v>76719</v>
      </c>
      <c r="D32" s="149">
        <v>0</v>
      </c>
      <c r="E32" s="149">
        <v>76719</v>
      </c>
      <c r="F32" s="150">
        <v>4</v>
      </c>
    </row>
    <row r="33" spans="2:6">
      <c r="F33" s="151"/>
    </row>
    <row r="34" spans="2:6">
      <c r="B34" s="526" t="s">
        <v>663</v>
      </c>
      <c r="C34" s="526"/>
      <c r="D34" s="526"/>
      <c r="E34" s="526"/>
      <c r="F34" s="526"/>
    </row>
    <row r="35" spans="2:6">
      <c r="B35" s="526"/>
      <c r="C35" s="526"/>
      <c r="D35" s="526"/>
      <c r="E35" s="526"/>
      <c r="F35" s="526"/>
    </row>
    <row r="36" spans="2:6">
      <c r="B36" s="526" t="s">
        <v>664</v>
      </c>
      <c r="C36" s="526"/>
      <c r="D36" s="526"/>
      <c r="E36" s="526"/>
      <c r="F36" s="526"/>
    </row>
    <row r="37" spans="2:6">
      <c r="B37" s="526"/>
      <c r="C37" s="526"/>
      <c r="D37" s="526"/>
      <c r="E37" s="526"/>
      <c r="F37" s="526"/>
    </row>
    <row r="41" spans="2:6">
      <c r="B41" s="60" t="s">
        <v>11</v>
      </c>
    </row>
    <row r="42" spans="2:6">
      <c r="B42" s="152" t="s">
        <v>665</v>
      </c>
    </row>
  </sheetData>
  <mergeCells count="4">
    <mergeCell ref="F18:F19"/>
    <mergeCell ref="B25:F25"/>
    <mergeCell ref="B34:F35"/>
    <mergeCell ref="B36:F37"/>
  </mergeCells>
  <hyperlinks>
    <hyperlink ref="A1" location="Indice!A1" display="Regresar &lt;-"/>
  </hyperlink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I54"/>
  <sheetViews>
    <sheetView workbookViewId="0"/>
  </sheetViews>
  <sheetFormatPr baseColWidth="10" defaultRowHeight="15"/>
  <cols>
    <col min="2" max="2" width="53.28515625" customWidth="1"/>
    <col min="3" max="3" width="14.42578125" customWidth="1"/>
    <col min="9" max="9" width="17.28515625" customWidth="1"/>
  </cols>
  <sheetData>
    <row r="1" spans="1:8">
      <c r="A1" s="1" t="s">
        <v>246</v>
      </c>
      <c r="B1" s="60"/>
    </row>
    <row r="2" spans="1:8" ht="21">
      <c r="A2" s="60"/>
      <c r="B2" s="2" t="s">
        <v>639</v>
      </c>
    </row>
    <row r="3" spans="1:8" ht="21">
      <c r="A3" s="60"/>
      <c r="B3" s="14" t="s">
        <v>640</v>
      </c>
    </row>
    <row r="4" spans="1:8" ht="21">
      <c r="A4" s="60"/>
      <c r="B4" s="14"/>
    </row>
    <row r="5" spans="1:8" ht="15.75">
      <c r="A5" s="60"/>
      <c r="B5" s="19" t="s">
        <v>666</v>
      </c>
    </row>
    <row r="6" spans="1:8">
      <c r="A6" s="60"/>
      <c r="B6" s="60"/>
    </row>
    <row r="7" spans="1:8">
      <c r="A7" s="60"/>
      <c r="B7" s="60"/>
    </row>
    <row r="8" spans="1:8">
      <c r="A8" s="60"/>
      <c r="B8" s="33" t="s">
        <v>667</v>
      </c>
    </row>
    <row r="9" spans="1:8">
      <c r="B9" s="28"/>
      <c r="C9" s="528" t="s">
        <v>668</v>
      </c>
      <c r="D9" s="528"/>
      <c r="E9" s="528"/>
      <c r="F9" s="528"/>
      <c r="G9" s="528"/>
      <c r="H9" s="528"/>
    </row>
    <row r="10" spans="1:8">
      <c r="B10" s="28"/>
      <c r="C10" s="15">
        <v>1</v>
      </c>
      <c r="D10" s="15">
        <v>2</v>
      </c>
      <c r="E10" s="15">
        <v>4</v>
      </c>
      <c r="F10" s="15">
        <v>5</v>
      </c>
      <c r="G10" s="15">
        <v>7</v>
      </c>
      <c r="H10" s="15">
        <v>8</v>
      </c>
    </row>
    <row r="11" spans="1:8" ht="30">
      <c r="B11" s="28"/>
      <c r="C11" s="15" t="s">
        <v>669</v>
      </c>
      <c r="D11" s="15" t="s">
        <v>670</v>
      </c>
      <c r="E11" s="15" t="s">
        <v>671</v>
      </c>
      <c r="F11" s="15" t="s">
        <v>672</v>
      </c>
      <c r="G11" s="15" t="s">
        <v>673</v>
      </c>
      <c r="H11" s="15" t="s">
        <v>674</v>
      </c>
    </row>
    <row r="12" spans="1:8">
      <c r="B12" s="155" t="s">
        <v>675</v>
      </c>
      <c r="C12" s="156">
        <v>2.814884178379265E-2</v>
      </c>
      <c r="D12" s="156">
        <v>-1.2925425920881393E-2</v>
      </c>
      <c r="E12" s="156">
        <v>-1.2069371577556046E-4</v>
      </c>
      <c r="F12" s="156">
        <v>5.1818645734569659E-4</v>
      </c>
      <c r="G12" s="156">
        <v>-3.1648926918112323E-2</v>
      </c>
      <c r="H12" s="156">
        <v>1.6028018313630932E-2</v>
      </c>
    </row>
    <row r="13" spans="1:8">
      <c r="B13" s="155" t="s">
        <v>676</v>
      </c>
      <c r="C13" s="156">
        <v>2.8509204060849124E-2</v>
      </c>
      <c r="D13" s="156">
        <v>-2.1047575817473341E-2</v>
      </c>
      <c r="E13" s="156">
        <v>-2.4896392953804882E-5</v>
      </c>
      <c r="F13" s="156">
        <v>5.4092312999967347E-4</v>
      </c>
      <c r="G13" s="156">
        <v>-1.0786483082182352E-2</v>
      </c>
      <c r="H13" s="156">
        <v>2.8088281017607025E-3</v>
      </c>
    </row>
    <row r="15" spans="1:8">
      <c r="B15" t="s">
        <v>11</v>
      </c>
    </row>
    <row r="16" spans="1:8">
      <c r="B16" t="s">
        <v>685</v>
      </c>
    </row>
    <row r="19" spans="2:9">
      <c r="B19" s="33" t="s">
        <v>677</v>
      </c>
      <c r="C19" s="60"/>
      <c r="D19" s="157"/>
      <c r="E19" s="157"/>
      <c r="F19" s="157"/>
      <c r="G19" s="60"/>
      <c r="H19" s="60"/>
      <c r="I19" s="60"/>
    </row>
    <row r="20" spans="2:9">
      <c r="B20" s="60"/>
      <c r="C20" s="60"/>
      <c r="D20" s="60"/>
      <c r="E20" s="60"/>
      <c r="F20" s="60"/>
      <c r="G20" s="60"/>
      <c r="H20" s="60"/>
      <c r="I20" s="60"/>
    </row>
    <row r="21" spans="2:9">
      <c r="B21" s="138" t="s">
        <v>196</v>
      </c>
      <c r="C21" s="138"/>
      <c r="D21" s="160" t="s">
        <v>678</v>
      </c>
      <c r="E21" s="138"/>
      <c r="F21" s="138"/>
      <c r="G21" s="138"/>
      <c r="H21" s="138"/>
      <c r="I21" s="138"/>
    </row>
    <row r="22" spans="2:9">
      <c r="B22" s="60"/>
      <c r="C22" s="60"/>
      <c r="D22" s="529" t="s">
        <v>679</v>
      </c>
      <c r="E22" s="529"/>
      <c r="F22" s="529"/>
      <c r="G22" s="529"/>
      <c r="H22" s="529"/>
      <c r="I22" s="529"/>
    </row>
    <row r="23" spans="2:9">
      <c r="B23" s="60"/>
      <c r="C23" s="60"/>
      <c r="D23" s="60" t="s">
        <v>669</v>
      </c>
      <c r="E23" s="60" t="s">
        <v>670</v>
      </c>
      <c r="F23" s="60" t="s">
        <v>671</v>
      </c>
      <c r="G23" s="60" t="s">
        <v>672</v>
      </c>
      <c r="H23" s="60" t="s">
        <v>673</v>
      </c>
      <c r="I23" s="60" t="s">
        <v>674</v>
      </c>
    </row>
    <row r="24" spans="2:9">
      <c r="B24" s="527" t="s">
        <v>680</v>
      </c>
      <c r="C24" s="60" t="s">
        <v>669</v>
      </c>
      <c r="D24" s="158"/>
      <c r="E24" s="158">
        <v>0.37101795997320625</v>
      </c>
      <c r="F24" s="158">
        <v>7.1264396038658181E-5</v>
      </c>
      <c r="G24" s="158">
        <v>3.2920367019627936E-5</v>
      </c>
      <c r="H24" s="158">
        <v>0.15340010211620358</v>
      </c>
      <c r="I24" s="158">
        <v>2.9766024062223614E-3</v>
      </c>
    </row>
    <row r="25" spans="2:9">
      <c r="B25" s="527"/>
      <c r="C25" s="60" t="s">
        <v>670</v>
      </c>
      <c r="D25" s="158">
        <v>2.3991926227433574E-3</v>
      </c>
      <c r="E25" s="158"/>
      <c r="F25" s="158">
        <v>5.7179692396799485E-5</v>
      </c>
      <c r="G25" s="158">
        <v>1.7986376770110898E-4</v>
      </c>
      <c r="H25" s="158">
        <v>0.18204212478391543</v>
      </c>
      <c r="I25" s="158">
        <v>2.956106009131597E-3</v>
      </c>
    </row>
    <row r="26" spans="2:9">
      <c r="B26" s="527"/>
      <c r="C26" s="60" t="s">
        <v>671</v>
      </c>
      <c r="D26" s="158">
        <v>1.1562070153764602E-6</v>
      </c>
      <c r="E26" s="158">
        <v>1.0048490060908145E-5</v>
      </c>
      <c r="F26" s="158"/>
      <c r="G26" s="158">
        <v>2.1021945734117457E-8</v>
      </c>
      <c r="H26" s="158">
        <v>4.8918067723291325E-5</v>
      </c>
      <c r="I26" s="158">
        <v>8.5559319137858049E-6</v>
      </c>
    </row>
    <row r="27" spans="2:9">
      <c r="B27" s="527"/>
      <c r="C27" s="60" t="s">
        <v>672</v>
      </c>
      <c r="D27" s="158">
        <v>2.2575887962783419E-3</v>
      </c>
      <c r="E27" s="158">
        <v>2.9576616331159216E-3</v>
      </c>
      <c r="F27" s="158">
        <v>4.414608604164666E-7</v>
      </c>
      <c r="G27" s="158"/>
      <c r="H27" s="158">
        <v>3.3891160473629484E-3</v>
      </c>
      <c r="I27" s="158">
        <v>6.3557750732530722E-4</v>
      </c>
    </row>
    <row r="28" spans="2:9">
      <c r="B28" s="527"/>
      <c r="C28" s="60" t="s">
        <v>673</v>
      </c>
      <c r="D28" s="158">
        <v>2.430290387067837E-2</v>
      </c>
      <c r="E28" s="158">
        <v>3.1804143745037768E-2</v>
      </c>
      <c r="F28" s="158">
        <v>3.7334975623792602E-5</v>
      </c>
      <c r="G28" s="158">
        <v>5.1945227909004235E-5</v>
      </c>
      <c r="H28" s="158"/>
      <c r="I28" s="158">
        <v>1.5548251503867954E-3</v>
      </c>
    </row>
    <row r="29" spans="2:9">
      <c r="B29" s="527"/>
      <c r="C29" s="60" t="s">
        <v>674</v>
      </c>
      <c r="D29" s="158">
        <v>1.7506929253752881E-2</v>
      </c>
      <c r="E29" s="158">
        <v>4.079186642420235E-2</v>
      </c>
      <c r="F29" s="158">
        <v>1.499285169757257E-3</v>
      </c>
      <c r="G29" s="158">
        <v>4.3389295995218435E-5</v>
      </c>
      <c r="H29" s="158">
        <v>0.15796497558847575</v>
      </c>
      <c r="I29" s="158"/>
    </row>
    <row r="30" spans="2:9">
      <c r="B30" s="60"/>
      <c r="C30" s="60"/>
      <c r="D30" s="158"/>
      <c r="E30" s="158"/>
      <c r="F30" s="158"/>
      <c r="G30" s="158"/>
      <c r="H30" s="158"/>
      <c r="I30" s="158"/>
    </row>
    <row r="31" spans="2:9">
      <c r="B31" s="138" t="s">
        <v>681</v>
      </c>
      <c r="C31" s="138"/>
      <c r="D31" s="160" t="s">
        <v>682</v>
      </c>
      <c r="E31" s="138"/>
      <c r="F31" s="138"/>
      <c r="G31" s="138"/>
      <c r="H31" s="138"/>
      <c r="I31" s="138"/>
    </row>
    <row r="32" spans="2:9">
      <c r="B32" s="60"/>
      <c r="C32" s="60"/>
      <c r="D32" s="529" t="s">
        <v>679</v>
      </c>
      <c r="E32" s="529"/>
      <c r="F32" s="529"/>
      <c r="G32" s="529"/>
      <c r="H32" s="529"/>
      <c r="I32" s="529"/>
    </row>
    <row r="33" spans="2:9">
      <c r="B33" s="60"/>
      <c r="C33" s="60"/>
      <c r="D33" s="60" t="s">
        <v>669</v>
      </c>
      <c r="E33" s="60" t="s">
        <v>670</v>
      </c>
      <c r="F33" s="60" t="s">
        <v>671</v>
      </c>
      <c r="G33" s="60" t="s">
        <v>672</v>
      </c>
      <c r="H33" s="60" t="s">
        <v>673</v>
      </c>
      <c r="I33" s="60" t="s">
        <v>674</v>
      </c>
    </row>
    <row r="34" spans="2:9">
      <c r="B34" s="527" t="s">
        <v>680</v>
      </c>
      <c r="C34" s="60" t="s">
        <v>669</v>
      </c>
      <c r="D34" s="159"/>
      <c r="E34" s="159">
        <v>0.59880589227660763</v>
      </c>
      <c r="F34" s="159">
        <v>1.1524017551120944E-4</v>
      </c>
      <c r="G34" s="159">
        <v>1.0278748255303845E-4</v>
      </c>
      <c r="H34" s="159">
        <v>0.11978794119205198</v>
      </c>
      <c r="I34" s="159">
        <v>1.9400873503645367E-3</v>
      </c>
    </row>
    <row r="35" spans="2:9">
      <c r="B35" s="527"/>
      <c r="C35" s="60" t="s">
        <v>670</v>
      </c>
      <c r="D35" s="159">
        <v>2.1453457215818467E-3</v>
      </c>
      <c r="E35" s="159"/>
      <c r="F35" s="159">
        <v>1.646288221588706E-5</v>
      </c>
      <c r="G35" s="159">
        <v>7.354476036058777E-4</v>
      </c>
      <c r="H35" s="159">
        <v>0.14246070700480865</v>
      </c>
      <c r="I35" s="159">
        <v>1.9964410625650732E-3</v>
      </c>
    </row>
    <row r="36" spans="2:9">
      <c r="B36" s="527"/>
      <c r="C36" s="60" t="s">
        <v>671</v>
      </c>
      <c r="D36" s="159">
        <v>1.4774381475796082E-6</v>
      </c>
      <c r="E36" s="159">
        <v>2.1000727954881571E-5</v>
      </c>
      <c r="F36" s="159"/>
      <c r="G36" s="159">
        <v>0</v>
      </c>
      <c r="H36" s="159">
        <v>3.5669578134421968E-5</v>
      </c>
      <c r="I36" s="159">
        <v>2.4272198138807847E-6</v>
      </c>
    </row>
    <row r="37" spans="2:9">
      <c r="B37" s="527"/>
      <c r="C37" s="60" t="s">
        <v>672</v>
      </c>
      <c r="D37" s="159">
        <v>4.9984898471505815E-3</v>
      </c>
      <c r="E37" s="159">
        <v>5.320887957211703E-3</v>
      </c>
      <c r="F37" s="159">
        <v>3.1659388876705888E-7</v>
      </c>
      <c r="G37" s="159"/>
      <c r="H37" s="159">
        <v>2.9197343735060726E-3</v>
      </c>
      <c r="I37" s="159">
        <v>9.1917759038702754E-4</v>
      </c>
    </row>
    <row r="38" spans="2:9">
      <c r="B38" s="527"/>
      <c r="C38" s="60" t="s">
        <v>673</v>
      </c>
      <c r="D38" s="159">
        <v>1.8705949917801674E-2</v>
      </c>
      <c r="E38" s="159">
        <v>2.5111171944040552E-2</v>
      </c>
      <c r="F38" s="159">
        <v>1.2980349439449413E-5</v>
      </c>
      <c r="G38" s="159">
        <v>2.0515283992105415E-4</v>
      </c>
      <c r="H38" s="159"/>
      <c r="I38" s="159">
        <v>6.6052038326434046E-4</v>
      </c>
    </row>
    <row r="39" spans="2:9">
      <c r="B39" s="527"/>
      <c r="C39" s="60" t="s">
        <v>674</v>
      </c>
      <c r="D39" s="159">
        <v>1.0190946216819114E-2</v>
      </c>
      <c r="E39" s="159">
        <v>2.3598169749622779E-2</v>
      </c>
      <c r="F39" s="159">
        <v>5.1351528758016951E-4</v>
      </c>
      <c r="G39" s="159">
        <v>1.2378821050792002E-4</v>
      </c>
      <c r="H39" s="159">
        <v>3.8552271022942293E-2</v>
      </c>
      <c r="I39" s="159"/>
    </row>
    <row r="40" spans="2:9">
      <c r="B40" s="60"/>
      <c r="C40" s="60"/>
      <c r="D40" s="60"/>
      <c r="E40" s="60"/>
      <c r="F40" s="60"/>
      <c r="G40" s="60"/>
      <c r="H40" s="60"/>
      <c r="I40" s="60"/>
    </row>
    <row r="41" spans="2:9">
      <c r="B41" s="138" t="s">
        <v>683</v>
      </c>
      <c r="C41" s="138"/>
      <c r="D41" s="160" t="s">
        <v>684</v>
      </c>
      <c r="E41" s="138"/>
      <c r="F41" s="138"/>
      <c r="G41" s="138"/>
      <c r="H41" s="138"/>
      <c r="I41" s="138"/>
    </row>
    <row r="42" spans="2:9">
      <c r="B42" s="60"/>
      <c r="C42" s="60"/>
      <c r="D42" s="529" t="s">
        <v>679</v>
      </c>
      <c r="E42" s="529"/>
      <c r="F42" s="529"/>
      <c r="G42" s="529"/>
      <c r="H42" s="529"/>
      <c r="I42" s="529"/>
    </row>
    <row r="43" spans="2:9">
      <c r="B43" s="60"/>
      <c r="C43" s="60"/>
      <c r="D43" s="60" t="s">
        <v>669</v>
      </c>
      <c r="E43" s="60" t="s">
        <v>670</v>
      </c>
      <c r="F43" s="60" t="s">
        <v>671</v>
      </c>
      <c r="G43" s="60" t="s">
        <v>672</v>
      </c>
      <c r="H43" s="60" t="s">
        <v>673</v>
      </c>
      <c r="I43" s="60" t="s">
        <v>674</v>
      </c>
    </row>
    <row r="44" spans="2:9">
      <c r="B44" s="527" t="s">
        <v>680</v>
      </c>
      <c r="C44" s="60" t="s">
        <v>669</v>
      </c>
      <c r="D44" s="159"/>
      <c r="E44" s="159">
        <v>0.31435505199657032</v>
      </c>
      <c r="F44" s="159">
        <v>6.0325293513529375E-5</v>
      </c>
      <c r="G44" s="159">
        <v>1.5540719651875279E-5</v>
      </c>
      <c r="H44" s="159">
        <v>0.16176122450790389</v>
      </c>
      <c r="I44" s="159">
        <v>3.2344385287621708E-3</v>
      </c>
    </row>
    <row r="45" spans="2:9">
      <c r="B45" s="527"/>
      <c r="C45" s="60" t="s">
        <v>670</v>
      </c>
      <c r="D45" s="159">
        <v>2.4623377747065023E-3</v>
      </c>
      <c r="E45" s="159"/>
      <c r="F45" s="159">
        <v>6.7308116870621985E-5</v>
      </c>
      <c r="G45" s="159">
        <v>4.1660679201902143E-5</v>
      </c>
      <c r="H45" s="159">
        <v>0.19188811710898301</v>
      </c>
      <c r="I45" s="159">
        <v>3.1948254443792657E-3</v>
      </c>
    </row>
    <row r="46" spans="2:9">
      <c r="B46" s="527"/>
      <c r="C46" s="60" t="s">
        <v>671</v>
      </c>
      <c r="D46" s="159">
        <v>1.0762998407548758E-6</v>
      </c>
      <c r="E46" s="159">
        <v>7.3240891602587884E-6</v>
      </c>
      <c r="F46" s="159"/>
      <c r="G46" s="159">
        <v>2.6251215628167701E-8</v>
      </c>
      <c r="H46" s="159">
        <v>5.2213667884425556E-5</v>
      </c>
      <c r="I46" s="159">
        <v>1.0080466801216398E-5</v>
      </c>
    </row>
    <row r="47" spans="2:9">
      <c r="B47" s="527"/>
      <c r="C47" s="60" t="s">
        <v>672</v>
      </c>
      <c r="D47" s="159">
        <v>1.5757817205120227E-3</v>
      </c>
      <c r="E47" s="159">
        <v>2.3698022396172109E-3</v>
      </c>
      <c r="F47" s="159">
        <v>4.7252188130701863E-7</v>
      </c>
      <c r="G47" s="159"/>
      <c r="H47" s="159">
        <v>3.5058760983574249E-3</v>
      </c>
      <c r="I47" s="159">
        <v>5.6503116518068165E-4</v>
      </c>
    </row>
    <row r="48" spans="2:9">
      <c r="B48" s="527"/>
      <c r="C48" s="60" t="s">
        <v>673</v>
      </c>
      <c r="D48" s="159">
        <v>2.5695162378731852E-2</v>
      </c>
      <c r="E48" s="159">
        <v>3.3469039867563666E-2</v>
      </c>
      <c r="F48" s="159">
        <v>4.339325943336121E-5</v>
      </c>
      <c r="G48" s="159">
        <v>1.3834390636044379E-5</v>
      </c>
      <c r="H48" s="159"/>
      <c r="I48" s="159">
        <v>1.7772860516738378E-3</v>
      </c>
    </row>
    <row r="49" spans="2:9">
      <c r="B49" s="527"/>
      <c r="C49" s="60" t="s">
        <v>674</v>
      </c>
      <c r="D49" s="159">
        <v>1.9326801225847765E-2</v>
      </c>
      <c r="E49" s="159">
        <v>4.5068848275691527E-2</v>
      </c>
      <c r="F49" s="159">
        <v>1.7444982833542564E-3</v>
      </c>
      <c r="G49" s="159">
        <v>2.3389833124697424E-5</v>
      </c>
      <c r="H49" s="159">
        <v>0.187669231742949</v>
      </c>
      <c r="I49" s="159"/>
    </row>
    <row r="52" spans="2:9">
      <c r="B52" s="60" t="s">
        <v>11</v>
      </c>
    </row>
    <row r="53" spans="2:9">
      <c r="B53" s="60" t="s">
        <v>1960</v>
      </c>
    </row>
    <row r="54" spans="2:9">
      <c r="B54" t="s">
        <v>1961</v>
      </c>
    </row>
  </sheetData>
  <mergeCells count="7">
    <mergeCell ref="B44:B49"/>
    <mergeCell ref="C9:H9"/>
    <mergeCell ref="D22:I22"/>
    <mergeCell ref="B24:B29"/>
    <mergeCell ref="D32:I32"/>
    <mergeCell ref="B34:B39"/>
    <mergeCell ref="D42:I42"/>
  </mergeCells>
  <hyperlinks>
    <hyperlink ref="A1" location="Indice!A1" display="Regresar &lt;-"/>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P45"/>
  <sheetViews>
    <sheetView zoomScale="85" zoomScaleNormal="85" workbookViewId="0"/>
  </sheetViews>
  <sheetFormatPr baseColWidth="10" defaultRowHeight="15"/>
  <cols>
    <col min="1" max="1" width="11.42578125" style="60"/>
    <col min="2" max="2" width="27.42578125" style="60" customWidth="1"/>
    <col min="3" max="3" width="25.28515625" style="60" customWidth="1"/>
    <col min="4" max="4" width="26" style="60" customWidth="1"/>
    <col min="5" max="5" width="23.85546875" style="60" customWidth="1"/>
    <col min="6" max="7" width="23.28515625" style="60" customWidth="1"/>
    <col min="8" max="8" width="21.7109375" style="60" customWidth="1"/>
    <col min="9" max="9" width="23.42578125" style="60" customWidth="1"/>
    <col min="10" max="10" width="22.7109375" style="60" customWidth="1"/>
    <col min="11" max="11" width="21.5703125" style="60" customWidth="1"/>
    <col min="12" max="12" width="23.28515625" style="60" customWidth="1"/>
    <col min="13" max="13" width="23" style="60" customWidth="1"/>
    <col min="14" max="14" width="22.7109375" style="60" customWidth="1"/>
    <col min="15" max="15" width="22.85546875" style="60" customWidth="1"/>
    <col min="16" max="16" width="23" style="60" customWidth="1"/>
    <col min="17" max="17" width="36.140625" style="60" customWidth="1"/>
    <col min="18" max="16384" width="11.42578125" style="60"/>
  </cols>
  <sheetData>
    <row r="1" spans="1:16">
      <c r="A1" s="1" t="s">
        <v>246</v>
      </c>
      <c r="B1" s="28"/>
    </row>
    <row r="2" spans="1:16" ht="21">
      <c r="A2" s="28"/>
      <c r="B2" s="2" t="s">
        <v>639</v>
      </c>
    </row>
    <row r="3" spans="1:16" ht="21">
      <c r="A3" s="28"/>
      <c r="B3" s="2" t="s">
        <v>686</v>
      </c>
    </row>
    <row r="5" spans="1:16" ht="15.75">
      <c r="B5" s="19" t="s">
        <v>687</v>
      </c>
    </row>
    <row r="8" spans="1:16">
      <c r="B8" s="33" t="s">
        <v>711</v>
      </c>
      <c r="C8" s="166"/>
      <c r="D8" s="167"/>
      <c r="E8" s="167"/>
      <c r="F8" s="167"/>
      <c r="G8" s="167"/>
      <c r="H8" s="167"/>
      <c r="I8" s="167"/>
      <c r="J8" s="167"/>
      <c r="K8" s="167"/>
      <c r="L8" s="167"/>
      <c r="M8" s="167"/>
      <c r="N8" s="167"/>
    </row>
    <row r="9" spans="1:16">
      <c r="C9" s="530">
        <v>2016</v>
      </c>
      <c r="D9" s="531"/>
      <c r="E9" s="530">
        <v>2017</v>
      </c>
      <c r="F9" s="531"/>
      <c r="G9" s="530">
        <v>2018</v>
      </c>
      <c r="H9" s="531"/>
      <c r="I9" s="530">
        <v>2019</v>
      </c>
      <c r="J9" s="531"/>
      <c r="K9" s="530">
        <v>2020</v>
      </c>
      <c r="L9" s="531"/>
      <c r="M9" s="530">
        <v>2021</v>
      </c>
      <c r="N9" s="531"/>
      <c r="O9" s="530">
        <v>2022</v>
      </c>
      <c r="P9" s="531"/>
    </row>
    <row r="10" spans="1:16" ht="75" customHeight="1">
      <c r="C10" s="15" t="s">
        <v>688</v>
      </c>
      <c r="D10" s="15" t="s">
        <v>689</v>
      </c>
      <c r="E10" s="15" t="s">
        <v>688</v>
      </c>
      <c r="F10" s="15" t="s">
        <v>689</v>
      </c>
      <c r="G10" s="15" t="s">
        <v>688</v>
      </c>
      <c r="H10" s="15" t="s">
        <v>689</v>
      </c>
      <c r="I10" s="15" t="s">
        <v>688</v>
      </c>
      <c r="J10" s="15" t="s">
        <v>689</v>
      </c>
      <c r="K10" s="15" t="s">
        <v>688</v>
      </c>
      <c r="L10" s="15" t="s">
        <v>689</v>
      </c>
      <c r="M10" s="15" t="s">
        <v>688</v>
      </c>
      <c r="N10" s="15" t="s">
        <v>689</v>
      </c>
      <c r="O10" s="15" t="s">
        <v>688</v>
      </c>
      <c r="P10" s="15" t="s">
        <v>689</v>
      </c>
    </row>
    <row r="11" spans="1:16">
      <c r="B11" s="50" t="s">
        <v>690</v>
      </c>
      <c r="C11" s="45"/>
      <c r="D11" s="45"/>
      <c r="E11" s="45"/>
      <c r="F11" s="45"/>
      <c r="G11" s="45"/>
      <c r="H11" s="45"/>
      <c r="I11" s="45">
        <v>1</v>
      </c>
      <c r="J11" s="45"/>
      <c r="K11" s="45">
        <v>1</v>
      </c>
      <c r="L11" s="45"/>
      <c r="M11" s="163">
        <v>2</v>
      </c>
      <c r="N11" s="163">
        <v>1</v>
      </c>
      <c r="O11" s="163">
        <v>1</v>
      </c>
      <c r="P11" s="163">
        <v>2</v>
      </c>
    </row>
    <row r="12" spans="1:16">
      <c r="B12" s="50" t="s">
        <v>691</v>
      </c>
      <c r="C12" s="45">
        <v>1</v>
      </c>
      <c r="D12" s="45"/>
      <c r="E12" s="45"/>
      <c r="F12" s="45"/>
      <c r="G12" s="45"/>
      <c r="H12" s="45"/>
      <c r="I12" s="45">
        <v>1</v>
      </c>
      <c r="J12" s="45">
        <v>1</v>
      </c>
      <c r="K12" s="45">
        <v>1</v>
      </c>
      <c r="L12" s="45">
        <v>1</v>
      </c>
      <c r="M12" s="163"/>
      <c r="N12" s="163"/>
      <c r="O12" s="163"/>
      <c r="P12" s="163"/>
    </row>
    <row r="13" spans="1:16">
      <c r="B13" s="50" t="s">
        <v>692</v>
      </c>
      <c r="C13" s="45"/>
      <c r="D13" s="45"/>
      <c r="E13" s="45">
        <v>10</v>
      </c>
      <c r="F13" s="45">
        <v>6</v>
      </c>
      <c r="G13" s="45"/>
      <c r="H13" s="45"/>
      <c r="I13" s="45"/>
      <c r="J13" s="45"/>
      <c r="K13" s="45"/>
      <c r="L13" s="45"/>
      <c r="M13" s="163"/>
      <c r="N13" s="163"/>
      <c r="O13" s="163"/>
      <c r="P13" s="163"/>
    </row>
    <row r="14" spans="1:16">
      <c r="B14" s="50" t="s">
        <v>693</v>
      </c>
      <c r="C14" s="45"/>
      <c r="D14" s="45"/>
      <c r="E14" s="45"/>
      <c r="F14" s="45"/>
      <c r="G14" s="45"/>
      <c r="H14" s="45"/>
      <c r="I14" s="45"/>
      <c r="J14" s="45"/>
      <c r="K14" s="45"/>
      <c r="L14" s="45"/>
      <c r="M14" s="163"/>
      <c r="N14" s="163"/>
      <c r="O14" s="163"/>
      <c r="P14" s="163"/>
    </row>
    <row r="15" spans="1:16">
      <c r="B15" s="50" t="s">
        <v>694</v>
      </c>
      <c r="C15" s="45"/>
      <c r="D15" s="45"/>
      <c r="E15" s="45"/>
      <c r="F15" s="45"/>
      <c r="G15" s="45">
        <v>47</v>
      </c>
      <c r="H15" s="45"/>
      <c r="I15" s="45">
        <v>4</v>
      </c>
      <c r="J15" s="45"/>
      <c r="K15" s="45">
        <v>2</v>
      </c>
      <c r="L15" s="45"/>
      <c r="M15" s="163">
        <v>3</v>
      </c>
      <c r="N15" s="163"/>
      <c r="O15" s="163">
        <v>2</v>
      </c>
      <c r="P15" s="163"/>
    </row>
    <row r="16" spans="1:16">
      <c r="B16" s="50" t="s">
        <v>695</v>
      </c>
      <c r="C16" s="45"/>
      <c r="D16" s="45"/>
      <c r="E16" s="45"/>
      <c r="F16" s="45"/>
      <c r="G16" s="45"/>
      <c r="H16" s="45"/>
      <c r="I16" s="45">
        <v>1</v>
      </c>
      <c r="J16" s="45"/>
      <c r="K16" s="45">
        <v>4</v>
      </c>
      <c r="L16" s="45"/>
      <c r="M16" s="163">
        <v>2</v>
      </c>
      <c r="N16" s="163"/>
      <c r="O16" s="163">
        <v>1</v>
      </c>
      <c r="P16" s="163"/>
    </row>
    <row r="17" spans="2:16">
      <c r="B17" s="50" t="s">
        <v>696</v>
      </c>
      <c r="C17" s="45"/>
      <c r="D17" s="45"/>
      <c r="E17" s="45"/>
      <c r="F17" s="45"/>
      <c r="G17" s="45">
        <v>1</v>
      </c>
      <c r="H17" s="45"/>
      <c r="I17" s="45">
        <v>3</v>
      </c>
      <c r="J17" s="45"/>
      <c r="K17" s="45">
        <v>3</v>
      </c>
      <c r="L17" s="45">
        <v>1</v>
      </c>
      <c r="M17" s="163">
        <v>2</v>
      </c>
      <c r="N17" s="163"/>
      <c r="O17" s="163"/>
      <c r="P17" s="163">
        <v>3</v>
      </c>
    </row>
    <row r="18" spans="2:16">
      <c r="B18" s="50" t="s">
        <v>697</v>
      </c>
      <c r="C18" s="45"/>
      <c r="D18" s="45"/>
      <c r="E18" s="45"/>
      <c r="F18" s="45"/>
      <c r="G18" s="45"/>
      <c r="H18" s="45"/>
      <c r="I18" s="45"/>
      <c r="J18" s="45"/>
      <c r="K18" s="45"/>
      <c r="L18" s="45"/>
      <c r="M18" s="163"/>
      <c r="N18" s="163"/>
      <c r="O18" s="163"/>
      <c r="P18" s="163"/>
    </row>
    <row r="19" spans="2:16">
      <c r="B19" s="50" t="s">
        <v>698</v>
      </c>
      <c r="C19" s="45"/>
      <c r="D19" s="45"/>
      <c r="E19" s="45"/>
      <c r="F19" s="45"/>
      <c r="G19" s="45"/>
      <c r="H19" s="45"/>
      <c r="I19" s="45"/>
      <c r="J19" s="45"/>
      <c r="K19" s="45"/>
      <c r="L19" s="45"/>
      <c r="M19" s="163"/>
      <c r="N19" s="163"/>
      <c r="O19" s="163"/>
      <c r="P19" s="163"/>
    </row>
    <row r="20" spans="2:16">
      <c r="B20" s="50" t="s">
        <v>699</v>
      </c>
      <c r="C20" s="45"/>
      <c r="D20" s="45"/>
      <c r="E20" s="45">
        <v>1</v>
      </c>
      <c r="F20" s="45"/>
      <c r="G20" s="45"/>
      <c r="H20" s="45"/>
      <c r="I20" s="45"/>
      <c r="J20" s="45"/>
      <c r="K20" s="45"/>
      <c r="L20" s="45"/>
      <c r="M20" s="163"/>
      <c r="N20" s="163"/>
      <c r="O20" s="163"/>
      <c r="P20" s="163"/>
    </row>
    <row r="21" spans="2:16">
      <c r="B21" s="50" t="s">
        <v>700</v>
      </c>
      <c r="C21" s="45"/>
      <c r="D21" s="45"/>
      <c r="E21" s="45"/>
      <c r="F21" s="45"/>
      <c r="G21" s="45"/>
      <c r="H21" s="45"/>
      <c r="I21" s="45">
        <v>2</v>
      </c>
      <c r="J21" s="45">
        <v>1</v>
      </c>
      <c r="K21" s="45">
        <v>3</v>
      </c>
      <c r="L21" s="45">
        <v>1</v>
      </c>
      <c r="M21" s="163">
        <v>3</v>
      </c>
      <c r="N21" s="163"/>
      <c r="P21" s="163">
        <v>1</v>
      </c>
    </row>
    <row r="22" spans="2:16">
      <c r="B22" s="50" t="s">
        <v>701</v>
      </c>
      <c r="C22" s="45"/>
      <c r="D22" s="45">
        <v>1</v>
      </c>
      <c r="E22" s="45"/>
      <c r="F22" s="45">
        <v>2</v>
      </c>
      <c r="G22" s="45"/>
      <c r="H22" s="45"/>
      <c r="I22" s="45"/>
      <c r="J22" s="45"/>
      <c r="K22" s="45"/>
      <c r="L22" s="45">
        <v>1</v>
      </c>
      <c r="M22" s="163"/>
      <c r="N22" s="163"/>
      <c r="O22" s="163">
        <v>1</v>
      </c>
      <c r="P22" s="163"/>
    </row>
    <row r="23" spans="2:16">
      <c r="B23" s="50" t="s">
        <v>702</v>
      </c>
      <c r="C23" s="45">
        <v>2</v>
      </c>
      <c r="D23" s="45"/>
      <c r="E23" s="45">
        <v>1</v>
      </c>
      <c r="F23" s="45"/>
      <c r="G23" s="45">
        <v>4</v>
      </c>
      <c r="H23" s="45"/>
      <c r="I23" s="45">
        <v>4</v>
      </c>
      <c r="J23" s="45"/>
      <c r="K23" s="45">
        <v>4</v>
      </c>
      <c r="L23" s="45">
        <v>1</v>
      </c>
      <c r="M23" s="163">
        <v>4</v>
      </c>
      <c r="N23" s="163"/>
      <c r="O23" s="163">
        <v>7</v>
      </c>
      <c r="P23" s="163"/>
    </row>
    <row r="24" spans="2:16">
      <c r="B24" s="50" t="s">
        <v>703</v>
      </c>
      <c r="C24" s="45"/>
      <c r="D24" s="45"/>
      <c r="E24" s="45"/>
      <c r="F24" s="45">
        <v>1</v>
      </c>
      <c r="G24" s="45"/>
      <c r="H24" s="45"/>
      <c r="I24" s="45"/>
      <c r="J24" s="45"/>
      <c r="K24" s="45"/>
      <c r="L24" s="45">
        <v>1</v>
      </c>
      <c r="M24" s="163"/>
      <c r="N24" s="163"/>
      <c r="O24" s="163"/>
      <c r="P24" s="163"/>
    </row>
    <row r="25" spans="2:16">
      <c r="B25" s="50" t="s">
        <v>704</v>
      </c>
      <c r="C25" s="45">
        <v>1</v>
      </c>
      <c r="D25" s="45"/>
      <c r="E25" s="45"/>
      <c r="F25" s="45"/>
      <c r="G25" s="45"/>
      <c r="H25" s="45"/>
      <c r="I25" s="45"/>
      <c r="J25" s="45"/>
      <c r="K25" s="45"/>
      <c r="L25" s="45"/>
      <c r="M25" s="163"/>
      <c r="N25" s="163"/>
      <c r="O25" s="163"/>
      <c r="P25" s="163"/>
    </row>
    <row r="26" spans="2:16">
      <c r="B26" s="50" t="s">
        <v>705</v>
      </c>
      <c r="C26" s="45"/>
      <c r="D26" s="45"/>
      <c r="E26" s="45">
        <v>1</v>
      </c>
      <c r="F26" s="45"/>
      <c r="G26" s="45"/>
      <c r="H26" s="45"/>
      <c r="I26" s="45"/>
      <c r="J26" s="45">
        <v>2</v>
      </c>
      <c r="K26" s="45">
        <v>2</v>
      </c>
      <c r="L26" s="45"/>
      <c r="M26" s="163"/>
      <c r="N26" s="163"/>
      <c r="O26" s="163"/>
      <c r="P26" s="163"/>
    </row>
    <row r="27" spans="2:16">
      <c r="B27" s="50" t="s">
        <v>706</v>
      </c>
      <c r="C27" s="45"/>
      <c r="D27" s="45"/>
      <c r="E27" s="45"/>
      <c r="F27" s="45"/>
      <c r="G27" s="45">
        <v>1</v>
      </c>
      <c r="H27" s="45"/>
      <c r="I27" s="45">
        <v>1</v>
      </c>
      <c r="J27" s="45"/>
      <c r="K27" s="45"/>
      <c r="L27" s="45"/>
      <c r="M27" s="163"/>
      <c r="N27" s="163"/>
      <c r="O27" s="163"/>
      <c r="P27" s="163"/>
    </row>
    <row r="28" spans="2:16">
      <c r="B28" s="50" t="s">
        <v>707</v>
      </c>
      <c r="C28" s="45">
        <v>1</v>
      </c>
      <c r="D28" s="45"/>
      <c r="E28" s="45">
        <v>1</v>
      </c>
      <c r="F28" s="45"/>
      <c r="G28" s="45"/>
      <c r="H28" s="45"/>
      <c r="I28" s="45">
        <v>1</v>
      </c>
      <c r="J28" s="45"/>
      <c r="K28" s="45">
        <v>1</v>
      </c>
      <c r="L28" s="45"/>
      <c r="M28" s="163"/>
      <c r="N28" s="163"/>
      <c r="O28" s="163">
        <v>1</v>
      </c>
      <c r="P28" s="29"/>
    </row>
    <row r="29" spans="2:16">
      <c r="B29" s="50" t="s">
        <v>708</v>
      </c>
      <c r="C29" s="45">
        <v>1</v>
      </c>
      <c r="D29" s="45"/>
      <c r="E29" s="45">
        <v>1</v>
      </c>
      <c r="F29" s="45"/>
      <c r="G29" s="45"/>
      <c r="H29" s="45"/>
      <c r="I29" s="45"/>
      <c r="J29" s="45"/>
      <c r="K29" s="45"/>
      <c r="L29" s="45"/>
      <c r="M29" s="163"/>
      <c r="N29" s="163"/>
      <c r="O29" s="163"/>
      <c r="P29" s="163"/>
    </row>
    <row r="30" spans="2:16">
      <c r="B30" s="50" t="s">
        <v>196</v>
      </c>
      <c r="C30" s="45">
        <v>6</v>
      </c>
      <c r="D30" s="45">
        <v>1</v>
      </c>
      <c r="E30" s="45">
        <v>15</v>
      </c>
      <c r="F30" s="45">
        <v>9</v>
      </c>
      <c r="G30" s="45">
        <v>53</v>
      </c>
      <c r="H30" s="45"/>
      <c r="I30" s="45">
        <v>18</v>
      </c>
      <c r="J30" s="45">
        <v>4</v>
      </c>
      <c r="K30" s="45">
        <v>21</v>
      </c>
      <c r="L30" s="45">
        <v>6</v>
      </c>
      <c r="M30" s="163">
        <v>16</v>
      </c>
      <c r="N30" s="163">
        <v>1</v>
      </c>
      <c r="O30" s="163">
        <v>13</v>
      </c>
      <c r="P30" s="163">
        <v>6</v>
      </c>
    </row>
    <row r="34" spans="2:6" ht="75">
      <c r="C34" s="15" t="s">
        <v>709</v>
      </c>
      <c r="D34" s="15" t="s">
        <v>689</v>
      </c>
      <c r="E34" s="15" t="s">
        <v>710</v>
      </c>
      <c r="F34" s="164"/>
    </row>
    <row r="35" spans="2:6">
      <c r="B35" s="162">
        <v>2016</v>
      </c>
      <c r="C35" s="45">
        <v>6</v>
      </c>
      <c r="D35" s="45">
        <v>1</v>
      </c>
      <c r="E35" s="45">
        <f>C35+D35</f>
        <v>7</v>
      </c>
      <c r="F35" s="165"/>
    </row>
    <row r="36" spans="2:6">
      <c r="B36" s="162">
        <v>2017</v>
      </c>
      <c r="C36" s="45">
        <v>15</v>
      </c>
      <c r="D36" s="45">
        <v>9</v>
      </c>
      <c r="E36" s="45">
        <f t="shared" ref="E36:E41" si="0">C36+D36</f>
        <v>24</v>
      </c>
      <c r="F36" s="165"/>
    </row>
    <row r="37" spans="2:6">
      <c r="B37" s="162">
        <v>2018</v>
      </c>
      <c r="C37" s="45">
        <v>53</v>
      </c>
      <c r="D37" s="45">
        <v>0</v>
      </c>
      <c r="E37" s="45">
        <f t="shared" si="0"/>
        <v>53</v>
      </c>
      <c r="F37" s="165"/>
    </row>
    <row r="38" spans="2:6">
      <c r="B38" s="162">
        <v>2019</v>
      </c>
      <c r="C38" s="45">
        <v>18</v>
      </c>
      <c r="D38" s="45">
        <v>4</v>
      </c>
      <c r="E38" s="45">
        <f t="shared" si="0"/>
        <v>22</v>
      </c>
      <c r="F38" s="165"/>
    </row>
    <row r="39" spans="2:6">
      <c r="B39" s="162">
        <v>2020</v>
      </c>
      <c r="C39" s="45">
        <v>21</v>
      </c>
      <c r="D39" s="45">
        <v>6</v>
      </c>
      <c r="E39" s="45">
        <f t="shared" si="0"/>
        <v>27</v>
      </c>
      <c r="F39" s="165"/>
    </row>
    <row r="40" spans="2:6">
      <c r="B40" s="162">
        <v>2021</v>
      </c>
      <c r="C40" s="163">
        <v>16</v>
      </c>
      <c r="D40" s="163">
        <v>1</v>
      </c>
      <c r="E40" s="45">
        <f t="shared" si="0"/>
        <v>17</v>
      </c>
      <c r="F40" s="165"/>
    </row>
    <row r="41" spans="2:6">
      <c r="B41" s="162">
        <v>2022</v>
      </c>
      <c r="C41" s="168">
        <v>13</v>
      </c>
      <c r="D41" s="168">
        <v>6</v>
      </c>
      <c r="E41" s="45">
        <f t="shared" si="0"/>
        <v>19</v>
      </c>
      <c r="F41" s="165"/>
    </row>
    <row r="44" spans="2:6">
      <c r="B44" s="60" t="s">
        <v>11</v>
      </c>
    </row>
    <row r="45" spans="2:6">
      <c r="B45" s="60" t="s">
        <v>744</v>
      </c>
    </row>
  </sheetData>
  <mergeCells count="7">
    <mergeCell ref="O9:P9"/>
    <mergeCell ref="C9:D9"/>
    <mergeCell ref="E9:F9"/>
    <mergeCell ref="G9:H9"/>
    <mergeCell ref="I9:J9"/>
    <mergeCell ref="K9:L9"/>
    <mergeCell ref="M9:N9"/>
  </mergeCells>
  <hyperlinks>
    <hyperlink ref="A1" location="Indice!A1" display="Regresar &lt;-"/>
  </hyperlinks>
  <pageMargins left="0.7" right="0.7" top="0.75" bottom="0.75" header="0.3" footer="0.3"/>
  <pageSetup paperSize="9" orientation="landscape"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O49"/>
  <sheetViews>
    <sheetView workbookViewId="0"/>
  </sheetViews>
  <sheetFormatPr baseColWidth="10" defaultRowHeight="15"/>
  <cols>
    <col min="1" max="1" width="11.42578125" style="60"/>
    <col min="2" max="2" width="20.7109375" style="60" customWidth="1"/>
    <col min="3" max="4" width="11.42578125" style="60"/>
    <col min="5" max="5" width="13" style="60" customWidth="1"/>
    <col min="6" max="6" width="23.7109375" style="60" customWidth="1"/>
    <col min="7" max="7" width="26" style="60" customWidth="1"/>
    <col min="8" max="16384" width="11.42578125" style="60"/>
  </cols>
  <sheetData>
    <row r="1" spans="1:8">
      <c r="A1" s="1" t="s">
        <v>246</v>
      </c>
    </row>
    <row r="2" spans="1:8" ht="21">
      <c r="B2" s="2" t="s">
        <v>639</v>
      </c>
    </row>
    <row r="3" spans="1:8" ht="21">
      <c r="B3" s="14" t="s">
        <v>640</v>
      </c>
    </row>
    <row r="4" spans="1:8" ht="21">
      <c r="B4" s="14"/>
    </row>
    <row r="5" spans="1:8" ht="15.75">
      <c r="B5" s="19" t="s">
        <v>712</v>
      </c>
    </row>
    <row r="8" spans="1:8">
      <c r="B8" s="33" t="s">
        <v>733</v>
      </c>
    </row>
    <row r="10" spans="1:8" ht="77.25">
      <c r="B10" s="15" t="s">
        <v>734</v>
      </c>
      <c r="C10" s="15" t="s">
        <v>713</v>
      </c>
      <c r="D10" s="15" t="s">
        <v>735</v>
      </c>
      <c r="E10" s="15" t="s">
        <v>714</v>
      </c>
      <c r="F10" s="15" t="s">
        <v>736</v>
      </c>
      <c r="G10" s="15" t="s">
        <v>737</v>
      </c>
      <c r="H10" s="15" t="s">
        <v>738</v>
      </c>
    </row>
    <row r="11" spans="1:8">
      <c r="B11" s="174" t="s">
        <v>715</v>
      </c>
      <c r="C11" s="145" t="s">
        <v>716</v>
      </c>
      <c r="D11" s="175">
        <v>999</v>
      </c>
      <c r="E11" s="175">
        <v>45</v>
      </c>
      <c r="F11" s="176" t="s">
        <v>739</v>
      </c>
      <c r="G11" s="176">
        <v>0</v>
      </c>
      <c r="H11" s="175">
        <v>10</v>
      </c>
    </row>
    <row r="12" spans="1:8">
      <c r="B12" s="174" t="s">
        <v>717</v>
      </c>
      <c r="C12" s="145" t="s">
        <v>718</v>
      </c>
      <c r="D12" s="175">
        <v>39</v>
      </c>
      <c r="E12" s="177"/>
      <c r="F12" s="176">
        <v>0.37931034482758619</v>
      </c>
      <c r="G12" s="176">
        <v>0.74358974358974361</v>
      </c>
      <c r="H12" s="175">
        <v>4</v>
      </c>
    </row>
    <row r="13" spans="1:8">
      <c r="B13" s="174" t="s">
        <v>719</v>
      </c>
      <c r="C13" s="145" t="s">
        <v>716</v>
      </c>
      <c r="D13" s="175">
        <v>269</v>
      </c>
      <c r="E13" s="175">
        <v>1</v>
      </c>
      <c r="F13" s="176" t="s">
        <v>739</v>
      </c>
      <c r="G13" s="176">
        <v>0</v>
      </c>
      <c r="H13" s="175"/>
    </row>
    <row r="14" spans="1:8">
      <c r="B14" s="174" t="s">
        <v>720</v>
      </c>
      <c r="C14" s="145" t="s">
        <v>716</v>
      </c>
      <c r="D14" s="175">
        <v>113</v>
      </c>
      <c r="E14" s="175">
        <v>43</v>
      </c>
      <c r="F14" s="176">
        <v>0.69599999999999995</v>
      </c>
      <c r="G14" s="176">
        <v>0.20399999999999999</v>
      </c>
      <c r="H14" s="175"/>
    </row>
    <row r="15" spans="1:8">
      <c r="B15" s="174" t="s">
        <v>720</v>
      </c>
      <c r="C15" s="145" t="s">
        <v>721</v>
      </c>
      <c r="D15" s="175">
        <v>7</v>
      </c>
      <c r="E15" s="177"/>
      <c r="F15" s="176">
        <v>0</v>
      </c>
      <c r="G15" s="176">
        <v>0.28599999999999998</v>
      </c>
      <c r="H15" s="175"/>
    </row>
    <row r="16" spans="1:8">
      <c r="B16" s="174" t="s">
        <v>720</v>
      </c>
      <c r="C16" s="145" t="s">
        <v>718</v>
      </c>
      <c r="D16" s="175">
        <v>514</v>
      </c>
      <c r="E16" s="177"/>
      <c r="F16" s="176">
        <v>0.622</v>
      </c>
      <c r="G16" s="176">
        <v>0.17499999999999999</v>
      </c>
      <c r="H16" s="175">
        <v>15</v>
      </c>
    </row>
    <row r="17" spans="2:8">
      <c r="B17" s="174" t="s">
        <v>722</v>
      </c>
      <c r="C17" s="145" t="s">
        <v>716</v>
      </c>
      <c r="D17" s="178">
        <v>1008</v>
      </c>
      <c r="E17" s="175">
        <v>32</v>
      </c>
      <c r="F17" s="176" t="s">
        <v>739</v>
      </c>
      <c r="G17" s="176">
        <v>0</v>
      </c>
      <c r="H17" s="175">
        <v>4</v>
      </c>
    </row>
    <row r="18" spans="2:8">
      <c r="B18" s="174" t="s">
        <v>723</v>
      </c>
      <c r="C18" s="145" t="s">
        <v>716</v>
      </c>
      <c r="D18" s="175">
        <v>20</v>
      </c>
      <c r="E18" s="177"/>
      <c r="F18" s="176" t="s">
        <v>739</v>
      </c>
      <c r="G18" s="176">
        <v>0</v>
      </c>
      <c r="H18" s="175"/>
    </row>
    <row r="19" spans="2:8">
      <c r="B19" s="174" t="s">
        <v>723</v>
      </c>
      <c r="C19" s="145" t="s">
        <v>718</v>
      </c>
      <c r="D19" s="178">
        <v>6884</v>
      </c>
      <c r="E19" s="175">
        <v>28</v>
      </c>
      <c r="F19" s="176" t="s">
        <v>739</v>
      </c>
      <c r="G19" s="176">
        <v>0</v>
      </c>
      <c r="H19" s="175">
        <v>1</v>
      </c>
    </row>
    <row r="20" spans="2:8">
      <c r="B20" s="174" t="s">
        <v>724</v>
      </c>
      <c r="C20" s="145" t="s">
        <v>721</v>
      </c>
      <c r="D20" s="178">
        <v>12</v>
      </c>
      <c r="E20" s="175"/>
      <c r="F20" s="176" t="s">
        <v>739</v>
      </c>
      <c r="G20" s="176">
        <v>0</v>
      </c>
      <c r="H20" s="175"/>
    </row>
    <row r="21" spans="2:8">
      <c r="B21" s="174" t="s">
        <v>724</v>
      </c>
      <c r="C21" s="145" t="s">
        <v>716</v>
      </c>
      <c r="D21" s="175">
        <v>9856</v>
      </c>
      <c r="E21" s="177">
        <v>65</v>
      </c>
      <c r="F21" s="176" t="s">
        <v>739</v>
      </c>
      <c r="G21" s="176">
        <v>0</v>
      </c>
      <c r="H21" s="175">
        <v>10</v>
      </c>
    </row>
    <row r="22" spans="2:8">
      <c r="B22" s="174" t="s">
        <v>724</v>
      </c>
      <c r="C22" s="145" t="s">
        <v>718</v>
      </c>
      <c r="D22" s="178">
        <v>33085</v>
      </c>
      <c r="E22" s="178">
        <v>1918</v>
      </c>
      <c r="F22" s="176">
        <v>0.75155279503105588</v>
      </c>
      <c r="G22" s="176">
        <v>9.7325071784796734E-3</v>
      </c>
      <c r="H22" s="175">
        <v>33</v>
      </c>
    </row>
    <row r="23" spans="2:8">
      <c r="B23" s="174" t="s">
        <v>725</v>
      </c>
      <c r="C23" s="145" t="s">
        <v>716</v>
      </c>
      <c r="D23" s="175">
        <v>44</v>
      </c>
      <c r="E23" s="175">
        <v>15</v>
      </c>
      <c r="F23" s="176">
        <v>0.77777777777777779</v>
      </c>
      <c r="G23" s="176">
        <v>0.20454545454545456</v>
      </c>
      <c r="H23" s="175"/>
    </row>
    <row r="24" spans="2:8">
      <c r="B24" s="174" t="s">
        <v>725</v>
      </c>
      <c r="C24" s="145" t="s">
        <v>718</v>
      </c>
      <c r="D24" s="175">
        <v>128</v>
      </c>
      <c r="E24" s="175">
        <v>3</v>
      </c>
      <c r="F24" s="176">
        <v>0.23809523809523808</v>
      </c>
      <c r="G24" s="176">
        <v>0.65625</v>
      </c>
      <c r="H24" s="175">
        <v>24</v>
      </c>
    </row>
    <row r="25" spans="2:8">
      <c r="B25" s="174" t="s">
        <v>726</v>
      </c>
      <c r="C25" s="145" t="s">
        <v>716</v>
      </c>
      <c r="D25" s="178">
        <v>1051</v>
      </c>
      <c r="E25" s="175">
        <v>17</v>
      </c>
      <c r="F25" s="176" t="s">
        <v>739</v>
      </c>
      <c r="G25" s="176">
        <v>0</v>
      </c>
      <c r="H25" s="175"/>
    </row>
    <row r="26" spans="2:8">
      <c r="B26" s="174" t="s">
        <v>726</v>
      </c>
      <c r="C26" s="145" t="s">
        <v>721</v>
      </c>
      <c r="D26" s="175">
        <v>11</v>
      </c>
      <c r="E26" s="177"/>
      <c r="F26" s="176">
        <v>0.75</v>
      </c>
      <c r="G26" s="176">
        <v>0.72699999999999998</v>
      </c>
      <c r="H26" s="175"/>
    </row>
    <row r="27" spans="2:8">
      <c r="B27" s="174" t="s">
        <v>726</v>
      </c>
      <c r="C27" s="145" t="s">
        <v>718</v>
      </c>
      <c r="D27" s="175">
        <v>85</v>
      </c>
      <c r="E27" s="177"/>
      <c r="F27" s="176">
        <v>0.80952380952380953</v>
      </c>
      <c r="G27" s="176">
        <v>0.49411764705882355</v>
      </c>
      <c r="H27" s="175">
        <v>19</v>
      </c>
    </row>
    <row r="28" spans="2:8">
      <c r="B28" s="174" t="s">
        <v>727</v>
      </c>
      <c r="C28" s="145" t="s">
        <v>718</v>
      </c>
      <c r="D28" s="178">
        <v>1208</v>
      </c>
      <c r="E28" s="175">
        <v>143</v>
      </c>
      <c r="F28" s="176">
        <v>0.7831325301204819</v>
      </c>
      <c r="G28" s="176">
        <v>6.8708609271523183E-2</v>
      </c>
      <c r="H28" s="175"/>
    </row>
    <row r="29" spans="2:8">
      <c r="B29" s="174" t="s">
        <v>728</v>
      </c>
      <c r="C29" s="145" t="s">
        <v>721</v>
      </c>
      <c r="D29" s="175">
        <v>5</v>
      </c>
      <c r="E29" s="177"/>
      <c r="F29" s="176">
        <v>1</v>
      </c>
      <c r="G29" s="176">
        <v>0.2</v>
      </c>
      <c r="H29" s="175">
        <v>3</v>
      </c>
    </row>
    <row r="30" spans="2:8">
      <c r="B30" s="174" t="s">
        <v>728</v>
      </c>
      <c r="C30" s="145" t="s">
        <v>716</v>
      </c>
      <c r="D30" s="175">
        <v>6</v>
      </c>
      <c r="E30" s="177"/>
      <c r="F30" s="176">
        <v>0.75</v>
      </c>
      <c r="G30" s="176">
        <v>0.66666666666666663</v>
      </c>
      <c r="H30" s="175"/>
    </row>
    <row r="31" spans="2:8">
      <c r="B31" s="174" t="s">
        <v>728</v>
      </c>
      <c r="C31" s="145" t="s">
        <v>718</v>
      </c>
      <c r="D31" s="178">
        <v>7710</v>
      </c>
      <c r="E31" s="178">
        <v>2135</v>
      </c>
      <c r="F31" s="176">
        <v>0.82914201183431957</v>
      </c>
      <c r="G31" s="176">
        <v>0.17599999999999999</v>
      </c>
      <c r="H31" s="175">
        <v>76</v>
      </c>
    </row>
    <row r="32" spans="2:8">
      <c r="B32" s="174" t="s">
        <v>729</v>
      </c>
      <c r="C32" s="145" t="s">
        <v>716</v>
      </c>
      <c r="D32" s="175">
        <v>6</v>
      </c>
      <c r="E32" s="177"/>
      <c r="F32" s="176">
        <v>1</v>
      </c>
      <c r="G32" s="176">
        <v>0.5</v>
      </c>
      <c r="H32" s="175"/>
    </row>
    <row r="33" spans="2:15">
      <c r="B33" s="174" t="s">
        <v>729</v>
      </c>
      <c r="C33" s="145" t="s">
        <v>718</v>
      </c>
      <c r="D33" s="175">
        <v>99</v>
      </c>
      <c r="E33" s="177"/>
      <c r="F33" s="176">
        <v>0.2878787878787879</v>
      </c>
      <c r="G33" s="176">
        <v>0.66666666666666663</v>
      </c>
      <c r="H33" s="175">
        <v>20</v>
      </c>
    </row>
    <row r="36" spans="2:15">
      <c r="B36" s="183" t="s">
        <v>740</v>
      </c>
    </row>
    <row r="37" spans="2:15" ht="15" customHeight="1">
      <c r="B37" s="182" t="s">
        <v>741</v>
      </c>
      <c r="C37" s="181"/>
      <c r="D37" s="181"/>
      <c r="E37" s="181"/>
      <c r="F37" s="181"/>
      <c r="G37" s="181"/>
      <c r="H37" s="181"/>
      <c r="I37" s="181"/>
      <c r="J37" s="181"/>
      <c r="K37" s="181"/>
      <c r="L37" s="181"/>
      <c r="M37" s="181"/>
      <c r="N37" s="181"/>
      <c r="O37" s="181"/>
    </row>
    <row r="38" spans="2:15" ht="15" customHeight="1">
      <c r="B38" s="182" t="s">
        <v>742</v>
      </c>
      <c r="C38" s="181"/>
      <c r="D38" s="181"/>
      <c r="E38" s="181"/>
      <c r="F38" s="181"/>
      <c r="G38" s="181"/>
      <c r="H38" s="181"/>
      <c r="I38" s="181"/>
      <c r="J38" s="181"/>
      <c r="K38" s="181"/>
      <c r="L38" s="181"/>
      <c r="M38" s="181"/>
      <c r="N38" s="181"/>
      <c r="O38" s="181"/>
    </row>
    <row r="39" spans="2:15">
      <c r="B39" s="180" t="s">
        <v>743</v>
      </c>
      <c r="C39" s="157"/>
      <c r="D39" s="157"/>
      <c r="E39" s="157"/>
      <c r="F39" s="157"/>
      <c r="G39" s="157"/>
      <c r="H39" s="157"/>
      <c r="I39" s="157"/>
      <c r="J39" s="157"/>
      <c r="K39" s="157"/>
      <c r="L39" s="157"/>
      <c r="M39" s="157"/>
      <c r="N39" s="157"/>
      <c r="O39" s="157"/>
    </row>
    <row r="41" spans="2:15" ht="15" customHeight="1">
      <c r="B41" s="179" t="s">
        <v>713</v>
      </c>
      <c r="C41" s="179"/>
    </row>
    <row r="42" spans="2:15">
      <c r="B42" s="171" t="s">
        <v>716</v>
      </c>
      <c r="C42" s="172" t="s">
        <v>730</v>
      </c>
    </row>
    <row r="43" spans="2:15">
      <c r="B43" s="171" t="s">
        <v>718</v>
      </c>
      <c r="C43" s="172" t="s">
        <v>731</v>
      </c>
    </row>
    <row r="44" spans="2:15">
      <c r="B44" s="171" t="s">
        <v>721</v>
      </c>
      <c r="C44" s="172" t="s">
        <v>732</v>
      </c>
    </row>
    <row r="47" spans="2:15">
      <c r="B47" s="60" t="s">
        <v>11</v>
      </c>
    </row>
    <row r="48" spans="2:15">
      <c r="B48" s="152" t="s">
        <v>744</v>
      </c>
    </row>
    <row r="49" spans="3:7">
      <c r="C49" s="173"/>
      <c r="D49" s="173"/>
      <c r="E49" s="173"/>
      <c r="F49" s="173"/>
      <c r="G49" s="173"/>
    </row>
  </sheetData>
  <hyperlinks>
    <hyperlink ref="A1" location="Indice!A1" display="Regresar &lt;-"/>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I26"/>
  <sheetViews>
    <sheetView zoomScale="87" zoomScaleNormal="87" workbookViewId="0"/>
  </sheetViews>
  <sheetFormatPr baseColWidth="10" defaultColWidth="11.42578125" defaultRowHeight="12.75"/>
  <cols>
    <col min="1" max="1" width="11.42578125" style="6"/>
    <col min="2" max="2" width="33.28515625" style="6" customWidth="1"/>
    <col min="3" max="31" width="10.5703125" style="6" customWidth="1"/>
    <col min="32" max="36" width="11.42578125" style="6"/>
    <col min="37" max="37" width="14.140625" style="6" customWidth="1"/>
    <col min="38" max="38" width="22.42578125" style="6" customWidth="1"/>
    <col min="39" max="39" width="15.140625" style="6" customWidth="1"/>
    <col min="40" max="16384" width="11.42578125" style="6"/>
  </cols>
  <sheetData>
    <row r="1" spans="1:35" ht="15">
      <c r="A1" s="1" t="s">
        <v>246</v>
      </c>
    </row>
    <row r="2" spans="1:35" ht="19.5" customHeight="1">
      <c r="B2" s="2" t="s">
        <v>0</v>
      </c>
      <c r="C2" s="60"/>
      <c r="D2" s="60"/>
      <c r="E2" s="60"/>
      <c r="F2" s="60"/>
      <c r="G2" s="60"/>
    </row>
    <row r="3" spans="1:35" ht="21">
      <c r="B3" s="2" t="s">
        <v>270</v>
      </c>
      <c r="C3" s="60"/>
      <c r="D3" s="60"/>
      <c r="E3" s="60"/>
      <c r="F3" s="60"/>
      <c r="G3" s="60"/>
    </row>
    <row r="5" spans="1:35" ht="15">
      <c r="B5" s="3" t="s">
        <v>267</v>
      </c>
    </row>
    <row r="6" spans="1:35" ht="15.75">
      <c r="B6" s="8"/>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5" ht="15.75">
      <c r="B7" s="8"/>
      <c r="C7" s="9"/>
      <c r="D7" s="9"/>
      <c r="E7" s="9"/>
      <c r="F7" s="9"/>
      <c r="G7" s="9"/>
      <c r="H7" s="9"/>
      <c r="I7" s="9"/>
      <c r="J7" s="9"/>
      <c r="K7" s="9"/>
      <c r="L7" s="9"/>
      <c r="M7" s="9"/>
      <c r="N7" s="9"/>
      <c r="O7" s="9"/>
      <c r="P7" s="9"/>
      <c r="Q7" s="9"/>
      <c r="R7" s="9"/>
      <c r="S7" s="9"/>
      <c r="T7" s="9"/>
      <c r="U7" s="9"/>
      <c r="V7" s="9"/>
      <c r="W7" s="9"/>
      <c r="X7" s="9"/>
      <c r="Y7" s="9"/>
      <c r="Z7" s="9"/>
      <c r="AA7" s="9"/>
      <c r="AB7" s="9"/>
      <c r="AC7" s="9"/>
      <c r="AD7" s="9"/>
      <c r="AE7" s="9"/>
    </row>
    <row r="8" spans="1:35" ht="15">
      <c r="B8" s="3" t="s">
        <v>2</v>
      </c>
      <c r="C8" s="9"/>
      <c r="D8" s="9"/>
      <c r="E8" s="9"/>
      <c r="F8" s="9"/>
      <c r="G8" s="9"/>
      <c r="H8" s="9"/>
      <c r="I8" s="9"/>
      <c r="J8" s="9"/>
      <c r="K8" s="9"/>
      <c r="L8" s="9"/>
      <c r="M8" s="9"/>
      <c r="N8" s="9"/>
      <c r="O8" s="9"/>
      <c r="P8" s="9"/>
      <c r="Q8" s="9"/>
      <c r="R8" s="9"/>
      <c r="S8" s="9"/>
      <c r="T8" s="9"/>
      <c r="U8" s="9"/>
      <c r="V8" s="9"/>
      <c r="W8" s="9"/>
      <c r="X8" s="9"/>
      <c r="Y8" s="9"/>
      <c r="Z8" s="9"/>
      <c r="AA8" s="9"/>
      <c r="AB8" s="9"/>
      <c r="AC8" s="9"/>
      <c r="AD8" s="9"/>
      <c r="AE8" s="9"/>
    </row>
    <row r="9" spans="1:35" ht="15.75">
      <c r="B9" s="8"/>
      <c r="C9" s="9"/>
      <c r="D9" s="9"/>
      <c r="E9" s="9"/>
      <c r="F9" s="9"/>
      <c r="G9" s="9"/>
      <c r="H9" s="9"/>
      <c r="I9" s="9"/>
      <c r="J9" s="9"/>
      <c r="K9" s="9"/>
      <c r="L9" s="9"/>
      <c r="M9" s="9"/>
      <c r="N9" s="9"/>
      <c r="O9" s="9"/>
      <c r="P9" s="9"/>
      <c r="Q9" s="9"/>
      <c r="R9" s="9"/>
      <c r="S9" s="9"/>
      <c r="T9" s="9"/>
      <c r="U9" s="9"/>
      <c r="V9" s="9"/>
      <c r="W9" s="9"/>
      <c r="X9" s="9"/>
      <c r="Y9" s="9"/>
      <c r="Z9" s="9"/>
      <c r="AA9" s="9"/>
      <c r="AB9" s="9"/>
      <c r="AC9" s="9"/>
      <c r="AD9" s="9"/>
      <c r="AE9" s="9"/>
    </row>
    <row r="10" spans="1:35" ht="15">
      <c r="C10" s="65">
        <v>1990</v>
      </c>
      <c r="D10" s="65">
        <v>1991</v>
      </c>
      <c r="E10" s="65">
        <v>1992</v>
      </c>
      <c r="F10" s="65">
        <v>1993</v>
      </c>
      <c r="G10" s="65">
        <v>1994</v>
      </c>
      <c r="H10" s="65">
        <v>1995</v>
      </c>
      <c r="I10" s="65">
        <v>1996</v>
      </c>
      <c r="J10" s="65">
        <v>1997</v>
      </c>
      <c r="K10" s="65">
        <v>1998</v>
      </c>
      <c r="L10" s="65">
        <v>1999</v>
      </c>
      <c r="M10" s="65">
        <v>2000</v>
      </c>
      <c r="N10" s="65">
        <v>2001</v>
      </c>
      <c r="O10" s="65">
        <v>2002</v>
      </c>
      <c r="P10" s="65">
        <v>2003</v>
      </c>
      <c r="Q10" s="65">
        <v>2004</v>
      </c>
      <c r="R10" s="65">
        <v>2005</v>
      </c>
      <c r="S10" s="65">
        <v>2006</v>
      </c>
      <c r="T10" s="65">
        <v>2007</v>
      </c>
      <c r="U10" s="65">
        <v>2008</v>
      </c>
      <c r="V10" s="65">
        <v>2009</v>
      </c>
      <c r="W10" s="65">
        <v>2010</v>
      </c>
      <c r="X10" s="65">
        <v>2011</v>
      </c>
      <c r="Y10" s="65">
        <v>2012</v>
      </c>
      <c r="Z10" s="65">
        <v>2013</v>
      </c>
      <c r="AA10" s="65">
        <v>2014</v>
      </c>
      <c r="AB10" s="65">
        <v>2015</v>
      </c>
      <c r="AC10" s="65">
        <v>2016</v>
      </c>
      <c r="AD10" s="65">
        <v>2017</v>
      </c>
      <c r="AE10" s="65">
        <v>2018</v>
      </c>
      <c r="AF10" s="65">
        <v>2019</v>
      </c>
      <c r="AG10" s="65">
        <v>2020</v>
      </c>
      <c r="AH10" s="468">
        <v>2021</v>
      </c>
      <c r="AI10" s="66"/>
    </row>
    <row r="11" spans="1:35" ht="15">
      <c r="B11" s="4" t="s">
        <v>3</v>
      </c>
      <c r="C11" s="7">
        <v>2126.8610905318001</v>
      </c>
      <c r="D11" s="7">
        <v>2142.4341642199142</v>
      </c>
      <c r="E11" s="7">
        <v>2120.695587991509</v>
      </c>
      <c r="F11" s="7">
        <v>2019.315838299704</v>
      </c>
      <c r="G11" s="7">
        <v>1970.3096537558783</v>
      </c>
      <c r="H11" s="7">
        <v>1822.4173636228081</v>
      </c>
      <c r="I11" s="7">
        <v>1598.6370498163542</v>
      </c>
      <c r="J11" s="7">
        <v>1651.9563074733098</v>
      </c>
      <c r="K11" s="7">
        <v>1524.6809501390317</v>
      </c>
      <c r="L11" s="7">
        <v>1540.817298361113</v>
      </c>
      <c r="M11" s="7">
        <v>1419.5850845442055</v>
      </c>
      <c r="N11" s="7">
        <v>1359.1411971112284</v>
      </c>
      <c r="O11" s="7">
        <v>1504.3494582567832</v>
      </c>
      <c r="P11" s="7">
        <v>1254.9351371110904</v>
      </c>
      <c r="Q11" s="7">
        <v>1281.3883936958437</v>
      </c>
      <c r="R11" s="7">
        <v>1230.457213401676</v>
      </c>
      <c r="S11" s="7">
        <v>1098.1216221847101</v>
      </c>
      <c r="T11" s="7">
        <v>1071.1483372412815</v>
      </c>
      <c r="U11" s="7">
        <v>406.85474965630164</v>
      </c>
      <c r="V11" s="7">
        <v>306.79306164571386</v>
      </c>
      <c r="W11" s="7">
        <v>261.78943789040278</v>
      </c>
      <c r="X11" s="7">
        <v>297.12854487362358</v>
      </c>
      <c r="Y11" s="7">
        <v>300.038939520101</v>
      </c>
      <c r="Z11" s="7">
        <v>234.55624390252797</v>
      </c>
      <c r="AA11" s="7">
        <v>253.38863990125384</v>
      </c>
      <c r="AB11" s="7">
        <v>271.2506775589203</v>
      </c>
      <c r="AC11" s="7">
        <v>229.50737384173092</v>
      </c>
      <c r="AD11" s="7">
        <v>236.39250214344139</v>
      </c>
      <c r="AE11" s="7">
        <v>214.46178109148866</v>
      </c>
      <c r="AF11" s="7">
        <v>167.33794853527033</v>
      </c>
      <c r="AG11" s="7">
        <v>135.44967094110768</v>
      </c>
      <c r="AH11" s="7">
        <v>130.60974228949047</v>
      </c>
      <c r="AI11" s="67"/>
    </row>
    <row r="12" spans="1:35" ht="15">
      <c r="B12" s="4" t="s">
        <v>4</v>
      </c>
      <c r="C12" s="7">
        <v>1373.2269550765611</v>
      </c>
      <c r="D12" s="7">
        <v>1408.5652169377538</v>
      </c>
      <c r="E12" s="7">
        <v>1428.435285182964</v>
      </c>
      <c r="F12" s="7">
        <v>1367.7482612219344</v>
      </c>
      <c r="G12" s="7">
        <v>1405.2993332687533</v>
      </c>
      <c r="H12" s="7">
        <v>1410.3393986164128</v>
      </c>
      <c r="I12" s="7">
        <v>1411.1913398882864</v>
      </c>
      <c r="J12" s="7">
        <v>1404.7769719700786</v>
      </c>
      <c r="K12" s="7">
        <v>1402.9550013740632</v>
      </c>
      <c r="L12" s="7">
        <v>1416.1505823330067</v>
      </c>
      <c r="M12" s="7">
        <v>1434.1681119982029</v>
      </c>
      <c r="N12" s="7">
        <v>1395.0924273576941</v>
      </c>
      <c r="O12" s="7">
        <v>1415.2192557246021</v>
      </c>
      <c r="P12" s="7">
        <v>1424.4720916860804</v>
      </c>
      <c r="Q12" s="7">
        <v>1440.3118998098087</v>
      </c>
      <c r="R12" s="7">
        <v>1413.4576855593339</v>
      </c>
      <c r="S12" s="7">
        <v>1380.4662873622958</v>
      </c>
      <c r="T12" s="7">
        <v>1382.9724479932859</v>
      </c>
      <c r="U12" s="7">
        <v>1193.216731163782</v>
      </c>
      <c r="V12" s="7">
        <v>1072.6936438016633</v>
      </c>
      <c r="W12" s="7">
        <v>1004.0550766666166</v>
      </c>
      <c r="X12" s="7">
        <v>1003.3620334762176</v>
      </c>
      <c r="Y12" s="7">
        <v>944.59803087301145</v>
      </c>
      <c r="Z12" s="7">
        <v>870.73186060589069</v>
      </c>
      <c r="AA12" s="7">
        <v>847.21507224304128</v>
      </c>
      <c r="AB12" s="7">
        <v>869.46708874143519</v>
      </c>
      <c r="AC12" s="7">
        <v>817.44699214934656</v>
      </c>
      <c r="AD12" s="7">
        <v>812.0803171174698</v>
      </c>
      <c r="AE12" s="7">
        <v>794.90071479970516</v>
      </c>
      <c r="AF12" s="7">
        <v>732.57196468412837</v>
      </c>
      <c r="AG12" s="7">
        <v>644.77198120903245</v>
      </c>
      <c r="AH12" s="7">
        <v>667.54284438744787</v>
      </c>
      <c r="AI12" s="67"/>
    </row>
    <row r="13" spans="1:35" ht="15">
      <c r="B13" s="4" t="s">
        <v>5</v>
      </c>
      <c r="C13" s="7">
        <v>495.59356358805366</v>
      </c>
      <c r="D13" s="7">
        <v>489.93616269336513</v>
      </c>
      <c r="E13" s="7">
        <v>495.93027860327595</v>
      </c>
      <c r="F13" s="7">
        <v>476.51514940247404</v>
      </c>
      <c r="G13" s="7">
        <v>497.42277524281661</v>
      </c>
      <c r="H13" s="7">
        <v>495.24441997921207</v>
      </c>
      <c r="I13" s="7">
        <v>542.01667495546224</v>
      </c>
      <c r="J13" s="7">
        <v>537.29482394547028</v>
      </c>
      <c r="K13" s="7">
        <v>569.06035243412657</v>
      </c>
      <c r="L13" s="7">
        <v>554.53999564407764</v>
      </c>
      <c r="M13" s="7">
        <v>578.02937808272964</v>
      </c>
      <c r="N13" s="7">
        <v>579.15399594793882</v>
      </c>
      <c r="O13" s="7">
        <v>570.84606199898087</v>
      </c>
      <c r="P13" s="7">
        <v>576.70288157047685</v>
      </c>
      <c r="Q13" s="7">
        <v>548.49282218250357</v>
      </c>
      <c r="R13" s="7">
        <v>513.82356114655499</v>
      </c>
      <c r="S13" s="7">
        <v>508.32556035114868</v>
      </c>
      <c r="T13" s="7">
        <v>514.7499815091536</v>
      </c>
      <c r="U13" s="7">
        <v>465.06623867289909</v>
      </c>
      <c r="V13" s="7">
        <v>461.01340213442796</v>
      </c>
      <c r="W13" s="7">
        <v>460.32788637873392</v>
      </c>
      <c r="X13" s="7">
        <v>451.25758273326812</v>
      </c>
      <c r="Y13" s="7">
        <v>447.90976232223727</v>
      </c>
      <c r="Z13" s="7">
        <v>450.79989445412258</v>
      </c>
      <c r="AA13" s="7">
        <v>470.07008010809028</v>
      </c>
      <c r="AB13" s="7">
        <v>473.85905066604857</v>
      </c>
      <c r="AC13" s="7">
        <v>474.50071186497894</v>
      </c>
      <c r="AD13" s="7">
        <v>491.1617819435732</v>
      </c>
      <c r="AE13" s="7">
        <v>487.32543631009122</v>
      </c>
      <c r="AF13" s="7">
        <v>480.95795221197903</v>
      </c>
      <c r="AG13" s="7">
        <v>493.81801054160655</v>
      </c>
      <c r="AH13" s="7">
        <v>482.06796369076466</v>
      </c>
      <c r="AI13" s="67"/>
    </row>
    <row r="14" spans="1:35" ht="15">
      <c r="B14" s="4" t="s">
        <v>6</v>
      </c>
      <c r="C14" s="7">
        <v>1055.4808778299812</v>
      </c>
      <c r="D14" s="7">
        <v>1058.5984557582217</v>
      </c>
      <c r="E14" s="7">
        <v>1049.434162391922</v>
      </c>
      <c r="F14" s="7">
        <v>967.04076894298828</v>
      </c>
      <c r="G14" s="7">
        <v>967.57706149500143</v>
      </c>
      <c r="H14" s="7">
        <v>944.34220027604192</v>
      </c>
      <c r="I14" s="7">
        <v>989.56050819342818</v>
      </c>
      <c r="J14" s="7">
        <v>982.92645149040584</v>
      </c>
      <c r="K14" s="7">
        <v>990.0503180236982</v>
      </c>
      <c r="L14" s="7">
        <v>966.41418643510724</v>
      </c>
      <c r="M14" s="7">
        <v>923.55563283931485</v>
      </c>
      <c r="N14" s="7">
        <v>894.24373998029694</v>
      </c>
      <c r="O14" s="7">
        <v>877.78025392678296</v>
      </c>
      <c r="P14" s="7">
        <v>809.07471103552177</v>
      </c>
      <c r="Q14" s="7">
        <v>790.32415140318722</v>
      </c>
      <c r="R14" s="7">
        <v>756.444125564925</v>
      </c>
      <c r="S14" s="7">
        <v>724.00911005754983</v>
      </c>
      <c r="T14" s="7">
        <v>704.46495609596559</v>
      </c>
      <c r="U14" s="7">
        <v>661.40338626552762</v>
      </c>
      <c r="V14" s="7">
        <v>628.39160811824979</v>
      </c>
      <c r="W14" s="7">
        <v>619.40553632708088</v>
      </c>
      <c r="X14" s="7">
        <v>598.32089363938701</v>
      </c>
      <c r="Y14" s="7">
        <v>574.06994428756548</v>
      </c>
      <c r="Z14" s="7">
        <v>556.13819934246078</v>
      </c>
      <c r="AA14" s="7">
        <v>552.22874575081153</v>
      </c>
      <c r="AB14" s="7">
        <v>564.89821957184336</v>
      </c>
      <c r="AC14" s="7">
        <v>563.83679348745216</v>
      </c>
      <c r="AD14" s="7">
        <v>580.72030309672232</v>
      </c>
      <c r="AE14" s="7">
        <v>591.53454468455459</v>
      </c>
      <c r="AF14" s="7">
        <v>565.85003741861431</v>
      </c>
      <c r="AG14" s="7">
        <v>591.67436276229591</v>
      </c>
      <c r="AH14" s="7">
        <v>565.1707707403225</v>
      </c>
      <c r="AI14" s="67"/>
    </row>
    <row r="15" spans="1:35" ht="15">
      <c r="B15" s="4" t="s">
        <v>7</v>
      </c>
      <c r="C15" s="7">
        <v>4194.5741388797524</v>
      </c>
      <c r="D15" s="7">
        <v>4264.2392917427196</v>
      </c>
      <c r="E15" s="7">
        <v>4279.0105245152999</v>
      </c>
      <c r="F15" s="7">
        <v>3955.6100429265962</v>
      </c>
      <c r="G15" s="7">
        <v>3692.7430823752447</v>
      </c>
      <c r="H15" s="7">
        <v>3192.3959668527145</v>
      </c>
      <c r="I15" s="7">
        <v>3663.2097314643593</v>
      </c>
      <c r="J15" s="7">
        <v>3476.2235234197078</v>
      </c>
      <c r="K15" s="7">
        <v>3348.2750499061858</v>
      </c>
      <c r="L15" s="7">
        <v>3127.4872400906702</v>
      </c>
      <c r="M15" s="7">
        <v>2765.5685602355911</v>
      </c>
      <c r="N15" s="7">
        <v>2619.1374027962129</v>
      </c>
      <c r="O15" s="7">
        <v>2388.4236866114743</v>
      </c>
      <c r="P15" s="7">
        <v>2513.6716695412188</v>
      </c>
      <c r="Q15" s="7">
        <v>2282.2015438103817</v>
      </c>
      <c r="R15" s="7">
        <v>2098.6615465701861</v>
      </c>
      <c r="S15" s="7">
        <v>2074.2829298281777</v>
      </c>
      <c r="T15" s="7">
        <v>2036.6848173673382</v>
      </c>
      <c r="U15" s="7">
        <v>1891.7389895777178</v>
      </c>
      <c r="V15" s="7">
        <v>1900.5845267156562</v>
      </c>
      <c r="W15" s="7">
        <v>1911.6005509525289</v>
      </c>
      <c r="X15" s="7">
        <v>1891.0327802126242</v>
      </c>
      <c r="Y15" s="7">
        <v>1588.1443663856883</v>
      </c>
      <c r="Z15" s="7">
        <v>1897.3853067151465</v>
      </c>
      <c r="AA15" s="7">
        <v>1636.9043683175589</v>
      </c>
      <c r="AB15" s="7">
        <v>1774.6047777698147</v>
      </c>
      <c r="AC15" s="7">
        <v>1635.3503258518294</v>
      </c>
      <c r="AD15" s="7">
        <v>1631.8873488736886</v>
      </c>
      <c r="AE15" s="7">
        <v>1841.3229679393612</v>
      </c>
      <c r="AF15" s="7">
        <v>1570.193705777471</v>
      </c>
      <c r="AG15" s="7">
        <v>1555.9342515197316</v>
      </c>
      <c r="AH15" s="7">
        <v>1672.5419698002395</v>
      </c>
      <c r="AI15" s="67"/>
    </row>
    <row r="16" spans="1:35" ht="15">
      <c r="B16" s="4" t="s">
        <v>8</v>
      </c>
      <c r="C16" s="7">
        <v>1475.868042239608</v>
      </c>
      <c r="D16" s="7">
        <v>1431.1890477772179</v>
      </c>
      <c r="E16" s="7">
        <v>1447.5623459856101</v>
      </c>
      <c r="F16" s="7">
        <v>1432.3571460039504</v>
      </c>
      <c r="G16" s="7">
        <v>1494.9133003457086</v>
      </c>
      <c r="H16" s="7">
        <v>1509.0584665786473</v>
      </c>
      <c r="I16" s="7">
        <v>1564.0192943665777</v>
      </c>
      <c r="J16" s="7">
        <v>1596.2906972249436</v>
      </c>
      <c r="K16" s="7">
        <v>1605.5387401630762</v>
      </c>
      <c r="L16" s="7">
        <v>1626.9825499707301</v>
      </c>
      <c r="M16" s="7">
        <v>1687.0569622803944</v>
      </c>
      <c r="N16" s="7">
        <v>1692.2313850011919</v>
      </c>
      <c r="O16" s="7">
        <v>1693.9447243973098</v>
      </c>
      <c r="P16" s="7">
        <v>1704.1420624247601</v>
      </c>
      <c r="Q16" s="7">
        <v>1670.8182749032667</v>
      </c>
      <c r="R16" s="7">
        <v>1635.0649327942263</v>
      </c>
      <c r="S16" s="7">
        <v>1616.407988125346</v>
      </c>
      <c r="T16" s="7">
        <v>1650.1602933324623</v>
      </c>
      <c r="U16" s="7">
        <v>1589.0599568511357</v>
      </c>
      <c r="V16" s="7">
        <v>1646.9348359523967</v>
      </c>
      <c r="W16" s="7">
        <v>1567.4280942298103</v>
      </c>
      <c r="X16" s="7">
        <v>1583.9204541200952</v>
      </c>
      <c r="Y16" s="7">
        <v>1547.3358268360628</v>
      </c>
      <c r="Z16" s="7">
        <v>1487.4582916899421</v>
      </c>
      <c r="AA16" s="7">
        <v>1457.3044213437747</v>
      </c>
      <c r="AB16" s="7">
        <v>1517.4956544282693</v>
      </c>
      <c r="AC16" s="7">
        <v>1498.1688917894428</v>
      </c>
      <c r="AD16" s="7">
        <v>1511.2732761966477</v>
      </c>
      <c r="AE16" s="7">
        <v>1503.798313895936</v>
      </c>
      <c r="AF16" s="7">
        <v>1483.8754208589742</v>
      </c>
      <c r="AG16" s="7">
        <v>1483.8461202313304</v>
      </c>
      <c r="AH16" s="7">
        <v>1487.9295269338133</v>
      </c>
      <c r="AI16" s="67"/>
    </row>
    <row r="17" spans="2:35" ht="15">
      <c r="B17" s="4" t="s">
        <v>9</v>
      </c>
      <c r="C17" s="7"/>
      <c r="D17" s="7"/>
      <c r="E17" s="7"/>
      <c r="F17" s="7"/>
      <c r="G17" s="7"/>
      <c r="H17" s="7"/>
      <c r="I17" s="7"/>
      <c r="J17" s="7"/>
      <c r="K17" s="7"/>
      <c r="L17" s="7"/>
      <c r="M17" s="7">
        <v>190.39372767521994</v>
      </c>
      <c r="N17" s="7">
        <v>183.11945457786052</v>
      </c>
      <c r="O17" s="7">
        <v>176.95776666666208</v>
      </c>
      <c r="P17" s="7">
        <v>192.54182253594499</v>
      </c>
      <c r="Q17" s="7">
        <v>177.81834447275006</v>
      </c>
      <c r="R17" s="7">
        <v>171.41572020160638</v>
      </c>
      <c r="S17" s="7">
        <v>175.19624429347945</v>
      </c>
      <c r="T17" s="7">
        <v>175.43589622911085</v>
      </c>
      <c r="U17" s="7">
        <v>161.45365658355388</v>
      </c>
      <c r="V17" s="7">
        <v>167.92967207444815</v>
      </c>
      <c r="W17" s="7">
        <v>164.69105669315752</v>
      </c>
      <c r="X17" s="7">
        <v>168.23311613086568</v>
      </c>
      <c r="Y17" s="7">
        <v>148.04954083647374</v>
      </c>
      <c r="Z17" s="7">
        <v>167.56719147034096</v>
      </c>
      <c r="AA17" s="7">
        <v>145.84918813274214</v>
      </c>
      <c r="AB17" s="7">
        <v>156.6775351978647</v>
      </c>
      <c r="AC17" s="7">
        <v>137.05547668543858</v>
      </c>
      <c r="AD17" s="7">
        <v>137.33015012191015</v>
      </c>
      <c r="AE17" s="7">
        <v>152.44209792011046</v>
      </c>
      <c r="AF17" s="7">
        <v>133.74897360246484</v>
      </c>
      <c r="AG17" s="7">
        <v>136.71554571894484</v>
      </c>
      <c r="AH17" s="7">
        <v>138.4886655191151</v>
      </c>
      <c r="AI17" s="67"/>
    </row>
    <row r="18" spans="2:35" ht="15">
      <c r="B18" s="4" t="s">
        <v>10</v>
      </c>
      <c r="C18" s="7"/>
      <c r="D18" s="7"/>
      <c r="E18" s="7"/>
      <c r="F18" s="7"/>
      <c r="G18" s="7"/>
      <c r="H18" s="7"/>
      <c r="I18" s="7"/>
      <c r="J18" s="7"/>
      <c r="K18" s="7"/>
      <c r="L18" s="7"/>
      <c r="M18" s="7">
        <v>302.14816047298723</v>
      </c>
      <c r="N18" s="7">
        <v>292.96941907492675</v>
      </c>
      <c r="O18" s="7">
        <v>290.91880887490368</v>
      </c>
      <c r="P18" s="7">
        <v>309.83807091255636</v>
      </c>
      <c r="Q18" s="7">
        <v>296.98330291672926</v>
      </c>
      <c r="R18" s="7">
        <v>291.36300771437061</v>
      </c>
      <c r="S18" s="7">
        <v>298.62547523721094</v>
      </c>
      <c r="T18" s="7">
        <v>296.70058819692196</v>
      </c>
      <c r="U18" s="7">
        <v>263.26654478423836</v>
      </c>
      <c r="V18" s="7">
        <v>257.16390096790707</v>
      </c>
      <c r="W18" s="7">
        <v>248.90078845830138</v>
      </c>
      <c r="X18" s="7">
        <v>256.33669157772744</v>
      </c>
      <c r="Y18" s="7">
        <v>231.09479276970558</v>
      </c>
      <c r="Z18" s="7">
        <v>245.2286597233763</v>
      </c>
      <c r="AA18" s="7">
        <v>223.17528629689551</v>
      </c>
      <c r="AB18" s="7">
        <v>242.53024885812565</v>
      </c>
      <c r="AC18" s="7">
        <v>218.80303110894815</v>
      </c>
      <c r="AD18" s="7">
        <v>217.2419573361131</v>
      </c>
      <c r="AE18" s="7">
        <v>234.42039388968195</v>
      </c>
      <c r="AF18" s="7">
        <v>216.68040087730509</v>
      </c>
      <c r="AG18" s="7">
        <v>216.23488312038464</v>
      </c>
      <c r="AH18" s="7">
        <v>220.00582681020049</v>
      </c>
      <c r="AI18" s="67"/>
    </row>
    <row r="19" spans="2:35" ht="15.75">
      <c r="B19" s="8"/>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row>
    <row r="20" spans="2:35" ht="15.75">
      <c r="B20" s="8"/>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row>
    <row r="21" spans="2:35" ht="15">
      <c r="B21" s="10" t="s">
        <v>11</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row>
    <row r="22" spans="2:35" ht="15">
      <c r="B22" s="10" t="s">
        <v>269</v>
      </c>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row>
    <row r="23" spans="2:35" ht="15.75">
      <c r="B23" s="8"/>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row>
    <row r="24" spans="2:35" ht="14.25">
      <c r="B24" s="5"/>
    </row>
    <row r="25" spans="2:35" ht="15">
      <c r="B25" s="60"/>
    </row>
    <row r="26" spans="2:35" ht="15">
      <c r="B26" s="60"/>
    </row>
  </sheetData>
  <hyperlinks>
    <hyperlink ref="A1" location="Indice!A1" display="Regresar &lt;-"/>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AA17"/>
  <sheetViews>
    <sheetView workbookViewId="0"/>
  </sheetViews>
  <sheetFormatPr baseColWidth="10" defaultRowHeight="15"/>
  <cols>
    <col min="1" max="1" width="11.42578125" style="60"/>
    <col min="2" max="2" width="11.85546875" style="60" customWidth="1"/>
    <col min="3" max="16384" width="11.42578125" style="60"/>
  </cols>
  <sheetData>
    <row r="1" spans="1:27">
      <c r="A1" s="1" t="s">
        <v>246</v>
      </c>
    </row>
    <row r="2" spans="1:27" ht="21">
      <c r="B2" s="2" t="s">
        <v>639</v>
      </c>
    </row>
    <row r="3" spans="1:27" ht="21">
      <c r="B3" s="14" t="s">
        <v>640</v>
      </c>
    </row>
    <row r="4" spans="1:27" ht="21">
      <c r="B4" s="14"/>
    </row>
    <row r="5" spans="1:27" ht="15.75">
      <c r="B5" s="19" t="s">
        <v>745</v>
      </c>
    </row>
    <row r="8" spans="1:27">
      <c r="B8" s="33" t="s">
        <v>746</v>
      </c>
    </row>
    <row r="9" spans="1:27">
      <c r="B9" s="188" t="s">
        <v>747</v>
      </c>
      <c r="C9" s="188">
        <v>1998</v>
      </c>
      <c r="D9" s="188">
        <v>1999</v>
      </c>
      <c r="E9" s="188">
        <v>2000</v>
      </c>
      <c r="F9" s="188">
        <v>2001</v>
      </c>
      <c r="G9" s="188">
        <v>2002</v>
      </c>
      <c r="H9" s="188">
        <v>2003</v>
      </c>
      <c r="I9" s="188">
        <v>2004</v>
      </c>
      <c r="J9" s="188">
        <v>2005</v>
      </c>
      <c r="K9" s="188">
        <v>2006</v>
      </c>
      <c r="L9" s="188">
        <v>2007</v>
      </c>
      <c r="M9" s="188">
        <v>2008</v>
      </c>
      <c r="N9" s="188">
        <v>2009</v>
      </c>
      <c r="O9" s="188">
        <v>2010</v>
      </c>
      <c r="P9" s="188">
        <v>2011</v>
      </c>
      <c r="Q9" s="188">
        <v>2012</v>
      </c>
      <c r="R9" s="188">
        <v>2013</v>
      </c>
      <c r="S9" s="188">
        <v>2014</v>
      </c>
      <c r="T9" s="188">
        <v>2015</v>
      </c>
      <c r="U9" s="188">
        <v>2016</v>
      </c>
      <c r="V9" s="188">
        <v>2017</v>
      </c>
      <c r="W9" s="188">
        <v>2018</v>
      </c>
      <c r="X9" s="188">
        <v>2019</v>
      </c>
      <c r="Y9" s="188">
        <v>2020</v>
      </c>
      <c r="Z9" s="188">
        <v>2021</v>
      </c>
      <c r="AA9" s="188">
        <v>2022</v>
      </c>
    </row>
    <row r="10" spans="1:27">
      <c r="B10" s="185" t="s">
        <v>748</v>
      </c>
      <c r="C10" s="185">
        <v>0</v>
      </c>
      <c r="D10" s="186">
        <v>-1.6559710730285815</v>
      </c>
      <c r="E10" s="186">
        <v>-6.3834080632933592</v>
      </c>
      <c r="F10" s="186">
        <v>-8.8470089010997555</v>
      </c>
      <c r="G10" s="186">
        <v>-7.9550135731273883</v>
      </c>
      <c r="H10" s="186">
        <v>-10.336984757661284</v>
      </c>
      <c r="I10" s="186">
        <v>-8.6231819773720559</v>
      </c>
      <c r="J10" s="186">
        <v>-10.085207713333176</v>
      </c>
      <c r="K10" s="186">
        <v>-17.627428785060033</v>
      </c>
      <c r="L10" s="186">
        <v>-15.374753270026915</v>
      </c>
      <c r="M10" s="186">
        <v>-12.415448623123169</v>
      </c>
      <c r="N10" s="186">
        <v>-18.723757667821118</v>
      </c>
      <c r="O10" s="186">
        <v>-20.620013179092609</v>
      </c>
      <c r="P10" s="186">
        <v>-17.424453063372525</v>
      </c>
      <c r="Q10" s="186">
        <v>-20.118445840700517</v>
      </c>
      <c r="R10" s="186">
        <v>-23.621102021356592</v>
      </c>
      <c r="S10" s="186">
        <v>-26.36071799901174</v>
      </c>
      <c r="T10" s="186">
        <v>-28.493327510877876</v>
      </c>
      <c r="U10" s="186">
        <v>-27.92324862853016</v>
      </c>
      <c r="V10" s="186">
        <v>-31.436910818392505</v>
      </c>
      <c r="W10" s="186">
        <v>-35.202550872798881</v>
      </c>
      <c r="X10" s="186">
        <v>-32.66606249884633</v>
      </c>
      <c r="Y10" s="186">
        <v>-40.83762731777513</v>
      </c>
      <c r="Z10" s="186">
        <v>-35.061207041958937</v>
      </c>
      <c r="AA10" s="186">
        <v>-36.960719794153881</v>
      </c>
    </row>
    <row r="11" spans="1:27">
      <c r="B11" s="185" t="s">
        <v>749</v>
      </c>
      <c r="C11" s="185">
        <v>0</v>
      </c>
      <c r="D11" s="187">
        <v>6.8685744621265314</v>
      </c>
      <c r="E11" s="187">
        <v>3.1425524154265361</v>
      </c>
      <c r="F11" s="187">
        <v>5.8437930181265614</v>
      </c>
      <c r="G11" s="187">
        <v>8.3529334806802211</v>
      </c>
      <c r="H11" s="187">
        <v>-0.80830306922653961</v>
      </c>
      <c r="I11" s="187">
        <v>6.1067840590843048</v>
      </c>
      <c r="J11" s="187">
        <v>-2.5611076588685506</v>
      </c>
      <c r="K11" s="187">
        <v>-7.7216627985935133</v>
      </c>
      <c r="L11" s="187">
        <v>-6.4715688988118956</v>
      </c>
      <c r="M11" s="187">
        <v>-3.6168566223027909</v>
      </c>
      <c r="N11" s="187">
        <v>-7.4579186933722781</v>
      </c>
      <c r="O11" s="187">
        <v>-12.379114190284199</v>
      </c>
      <c r="P11" s="187">
        <v>3.7993367347554141</v>
      </c>
      <c r="Q11" s="187">
        <v>-0.81431731135786833</v>
      </c>
      <c r="R11" s="187">
        <v>-12.399135743836879</v>
      </c>
      <c r="S11" s="187">
        <v>-4.4208911612054891</v>
      </c>
      <c r="T11" s="187">
        <v>-4.3742820457279237</v>
      </c>
      <c r="U11" s="187">
        <v>-4.9757382313745069</v>
      </c>
      <c r="V11" s="187">
        <v>-2.8862966423047425</v>
      </c>
      <c r="W11" s="187">
        <v>-13.591570781985382</v>
      </c>
      <c r="X11" s="187">
        <v>-6.3567418336407542</v>
      </c>
      <c r="Y11" s="187">
        <v>-15.902541111118268</v>
      </c>
      <c r="Z11" s="187">
        <v>-12.217404246247455</v>
      </c>
      <c r="AA11" s="187">
        <v>-15.291689629976531</v>
      </c>
    </row>
    <row r="12" spans="1:27">
      <c r="B12" s="185" t="s">
        <v>750</v>
      </c>
      <c r="C12" s="185">
        <v>0</v>
      </c>
      <c r="D12" s="187">
        <v>6.941259979201746</v>
      </c>
      <c r="E12" s="187">
        <v>16.783824683535542</v>
      </c>
      <c r="F12" s="187">
        <v>20.030873562704031</v>
      </c>
      <c r="G12" s="187">
        <v>16.406866658428413</v>
      </c>
      <c r="H12" s="187">
        <v>20.5956410963921</v>
      </c>
      <c r="I12" s="187">
        <v>24.826731864626538</v>
      </c>
      <c r="J12" s="187">
        <v>18.761276320016933</v>
      </c>
      <c r="K12" s="187">
        <v>13.559809891287543</v>
      </c>
      <c r="L12" s="187">
        <v>16.145848985168527</v>
      </c>
      <c r="M12" s="187">
        <v>26.101725130853438</v>
      </c>
      <c r="N12" s="187">
        <v>20.853660167544206</v>
      </c>
      <c r="O12" s="187">
        <v>24.351167745361153</v>
      </c>
      <c r="P12" s="187">
        <v>30.434927495585157</v>
      </c>
      <c r="Q12" s="187">
        <v>33.983316580388475</v>
      </c>
      <c r="R12" s="187">
        <v>23.942371581539859</v>
      </c>
      <c r="S12" s="187">
        <v>31.732794581846235</v>
      </c>
      <c r="T12" s="187">
        <v>34.092207070622038</v>
      </c>
      <c r="U12" s="187">
        <v>35.887770086879186</v>
      </c>
      <c r="V12" s="187">
        <v>37.19162538849389</v>
      </c>
      <c r="W12" s="187">
        <v>25.974995560585171</v>
      </c>
      <c r="X12" s="187">
        <v>31.410536331789302</v>
      </c>
      <c r="Y12" s="187">
        <v>14.638335388063112</v>
      </c>
      <c r="Z12" s="187">
        <v>29.981175891214633</v>
      </c>
      <c r="AA12" s="187">
        <v>33.674945750573528</v>
      </c>
    </row>
    <row r="13" spans="1:27">
      <c r="B13" s="185" t="s">
        <v>751</v>
      </c>
      <c r="C13" s="185">
        <v>0</v>
      </c>
      <c r="D13" s="186">
        <v>4.0087080081872699</v>
      </c>
      <c r="E13" s="186">
        <v>5.9564753557888395</v>
      </c>
      <c r="F13" s="186">
        <v>1.7837499343774539</v>
      </c>
      <c r="G13" s="186">
        <v>8.9461194146919354</v>
      </c>
      <c r="H13" s="186">
        <v>13.033034875372664</v>
      </c>
      <c r="I13" s="186">
        <v>15.906107206543965</v>
      </c>
      <c r="J13" s="186">
        <v>20.42407850195859</v>
      </c>
      <c r="K13" s="186">
        <v>18.173043859881801</v>
      </c>
      <c r="L13" s="186">
        <v>16.532052049390046</v>
      </c>
      <c r="M13" s="186">
        <v>14.17064352058479</v>
      </c>
      <c r="N13" s="186">
        <v>13.935821809173845</v>
      </c>
      <c r="O13" s="186">
        <v>14.995266321411847</v>
      </c>
      <c r="P13" s="186">
        <v>14.376637092499152</v>
      </c>
      <c r="Q13" s="186">
        <v>17.234141420044352</v>
      </c>
      <c r="R13" s="186">
        <v>11.256443117688846</v>
      </c>
      <c r="S13" s="186">
        <v>10.239729623185383</v>
      </c>
      <c r="T13" s="186">
        <v>10.224203241550541</v>
      </c>
      <c r="U13" s="186">
        <v>10.117313486225271</v>
      </c>
      <c r="V13" s="186">
        <v>13.366336239630371</v>
      </c>
      <c r="W13" s="186">
        <v>7.0470318378716428</v>
      </c>
      <c r="X13" s="186">
        <v>15.356255387125998</v>
      </c>
      <c r="Y13" s="186">
        <v>-5.0400417957091861</v>
      </c>
      <c r="Z13" s="186">
        <v>8.8185175674850171</v>
      </c>
      <c r="AA13" s="186">
        <v>9.1046222121795495</v>
      </c>
    </row>
    <row r="16" spans="1:27">
      <c r="B16" s="9" t="s">
        <v>752</v>
      </c>
    </row>
    <row r="17" spans="2:2">
      <c r="B17" s="31" t="s">
        <v>753</v>
      </c>
    </row>
  </sheetData>
  <hyperlinks>
    <hyperlink ref="A1" location="Indice!A1" display="Regresar &lt;-"/>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AK48"/>
  <sheetViews>
    <sheetView workbookViewId="0"/>
  </sheetViews>
  <sheetFormatPr baseColWidth="10" defaultRowHeight="15"/>
  <cols>
    <col min="1" max="1" width="11.42578125" style="60"/>
    <col min="2" max="2" width="22.28515625" style="60" customWidth="1"/>
    <col min="3" max="3" width="19.5703125" style="60" customWidth="1"/>
    <col min="4" max="4" width="19.42578125" style="60" customWidth="1"/>
    <col min="5" max="16384" width="11.42578125" style="60"/>
  </cols>
  <sheetData>
    <row r="1" spans="1:4">
      <c r="A1" s="1" t="s">
        <v>246</v>
      </c>
    </row>
    <row r="2" spans="1:4" ht="21">
      <c r="B2" s="2" t="s">
        <v>639</v>
      </c>
    </row>
    <row r="3" spans="1:4" ht="21">
      <c r="B3" s="14" t="s">
        <v>640</v>
      </c>
    </row>
    <row r="4" spans="1:4" ht="21">
      <c r="B4" s="14"/>
    </row>
    <row r="5" spans="1:4" ht="15.75">
      <c r="B5" s="19" t="s">
        <v>755</v>
      </c>
    </row>
    <row r="8" spans="1:4">
      <c r="B8" s="33" t="s">
        <v>756</v>
      </c>
    </row>
    <row r="9" spans="1:4">
      <c r="C9" s="532" t="s">
        <v>757</v>
      </c>
      <c r="D9" s="533"/>
    </row>
    <row r="10" spans="1:4" ht="16.5" customHeight="1">
      <c r="B10" s="169" t="s">
        <v>177</v>
      </c>
      <c r="C10" s="169" t="s">
        <v>758</v>
      </c>
      <c r="D10" s="169" t="s">
        <v>759</v>
      </c>
    </row>
    <row r="11" spans="1:4">
      <c r="B11" s="189">
        <v>2006</v>
      </c>
      <c r="C11" s="29">
        <v>21.81</v>
      </c>
      <c r="D11" s="29">
        <v>22.8</v>
      </c>
    </row>
    <row r="12" spans="1:4">
      <c r="B12" s="189">
        <v>2007</v>
      </c>
      <c r="C12" s="29">
        <v>20.83</v>
      </c>
      <c r="D12" s="29">
        <v>21.72</v>
      </c>
    </row>
    <row r="13" spans="1:4">
      <c r="B13" s="189">
        <v>2008</v>
      </c>
      <c r="C13" s="29">
        <v>20.010000000000002</v>
      </c>
      <c r="D13" s="29">
        <v>20.76</v>
      </c>
    </row>
    <row r="14" spans="1:4">
      <c r="B14" s="189">
        <v>2009</v>
      </c>
      <c r="C14" s="29">
        <v>20.92</v>
      </c>
      <c r="D14" s="29">
        <v>21.94</v>
      </c>
    </row>
    <row r="15" spans="1:4">
      <c r="B15" s="189">
        <v>2010</v>
      </c>
      <c r="C15" s="29">
        <v>19.38</v>
      </c>
      <c r="D15" s="29">
        <v>20.51</v>
      </c>
    </row>
    <row r="16" spans="1:4">
      <c r="B16" s="189">
        <v>2011</v>
      </c>
      <c r="C16" s="29">
        <v>18.02</v>
      </c>
      <c r="D16" s="29">
        <v>19.07</v>
      </c>
    </row>
    <row r="17" spans="2:37">
      <c r="B17" s="189">
        <v>2012</v>
      </c>
      <c r="C17" s="29">
        <v>20.420000000000002</v>
      </c>
      <c r="D17" s="29">
        <v>21.43</v>
      </c>
    </row>
    <row r="18" spans="2:37">
      <c r="B18" s="189">
        <v>2013</v>
      </c>
      <c r="C18" s="29">
        <v>20.14</v>
      </c>
      <c r="D18" s="29">
        <v>21.54</v>
      </c>
    </row>
    <row r="19" spans="2:37">
      <c r="B19" s="189">
        <v>2014</v>
      </c>
      <c r="C19" s="29">
        <v>19.89</v>
      </c>
      <c r="D19" s="29">
        <v>20.78</v>
      </c>
    </row>
    <row r="20" spans="2:37">
      <c r="B20" s="189">
        <v>2016</v>
      </c>
      <c r="C20" s="29">
        <v>21.44</v>
      </c>
      <c r="D20" s="29">
        <v>23.84</v>
      </c>
    </row>
    <row r="21" spans="2:37">
      <c r="B21" s="189">
        <v>2017</v>
      </c>
      <c r="C21" s="29">
        <v>23.44</v>
      </c>
      <c r="D21" s="29">
        <v>25.29</v>
      </c>
    </row>
    <row r="22" spans="2:37">
      <c r="B22" s="189">
        <v>2018</v>
      </c>
      <c r="C22" s="29">
        <v>22.77</v>
      </c>
      <c r="D22" s="29">
        <v>23.75</v>
      </c>
    </row>
    <row r="23" spans="2:37">
      <c r="B23" s="189">
        <v>2019</v>
      </c>
      <c r="C23" s="108">
        <v>23.9</v>
      </c>
      <c r="D23" s="29">
        <v>25.17</v>
      </c>
    </row>
    <row r="24" spans="2:37">
      <c r="B24" s="189">
        <v>2020</v>
      </c>
      <c r="C24" s="108">
        <v>22.28</v>
      </c>
      <c r="D24" s="29">
        <v>23.15</v>
      </c>
    </row>
    <row r="25" spans="2:37">
      <c r="B25" s="189">
        <v>2021</v>
      </c>
      <c r="C25" s="108">
        <v>21.74</v>
      </c>
      <c r="D25" s="108">
        <v>22.96</v>
      </c>
    </row>
    <row r="26" spans="2:37">
      <c r="B26" s="189">
        <v>2022</v>
      </c>
      <c r="C26" s="186">
        <v>23.05</v>
      </c>
      <c r="D26" s="108">
        <v>23.78</v>
      </c>
    </row>
    <row r="29" spans="2:37">
      <c r="B29" s="33" t="s">
        <v>773</v>
      </c>
    </row>
    <row r="30" spans="2:37">
      <c r="B30" s="184" t="s">
        <v>760</v>
      </c>
      <c r="C30" s="190"/>
      <c r="D30" s="191"/>
      <c r="E30" s="191"/>
      <c r="F30" s="191"/>
      <c r="G30" s="191"/>
      <c r="H30" s="191"/>
      <c r="I30" s="191"/>
      <c r="J30" s="191"/>
      <c r="K30" s="191"/>
      <c r="L30" s="191"/>
      <c r="M30" s="191"/>
      <c r="N30" s="191"/>
      <c r="O30" s="191"/>
      <c r="P30" s="191"/>
      <c r="Q30" s="190"/>
      <c r="R30" s="190"/>
      <c r="S30" s="190"/>
      <c r="T30" s="190"/>
      <c r="U30" s="190"/>
      <c r="V30" s="190"/>
      <c r="W30" s="190"/>
      <c r="X30" s="190"/>
      <c r="Y30" s="191"/>
      <c r="Z30" s="191"/>
      <c r="AA30" s="191"/>
      <c r="AB30" s="191"/>
      <c r="AC30" s="191"/>
      <c r="AD30" s="191"/>
      <c r="AE30" s="191"/>
      <c r="AF30" s="191"/>
      <c r="AG30" s="191"/>
      <c r="AH30" s="191"/>
      <c r="AI30" s="191"/>
      <c r="AJ30" s="191"/>
      <c r="AK30" s="192"/>
    </row>
    <row r="31" spans="2:37">
      <c r="B31" s="184" t="s">
        <v>761</v>
      </c>
      <c r="C31" s="169">
        <v>1987</v>
      </c>
      <c r="D31" s="169">
        <v>1988</v>
      </c>
      <c r="E31" s="169">
        <v>1989</v>
      </c>
      <c r="F31" s="169">
        <v>1990</v>
      </c>
      <c r="G31" s="169">
        <v>1991</v>
      </c>
      <c r="H31" s="169">
        <v>1992</v>
      </c>
      <c r="I31" s="169">
        <v>1993</v>
      </c>
      <c r="J31" s="169">
        <v>1994</v>
      </c>
      <c r="K31" s="169">
        <v>1995</v>
      </c>
      <c r="L31" s="169">
        <v>1996</v>
      </c>
      <c r="M31" s="169">
        <v>1997</v>
      </c>
      <c r="N31" s="169">
        <v>1998</v>
      </c>
      <c r="O31" s="169">
        <v>1999</v>
      </c>
      <c r="P31" s="169">
        <v>2000</v>
      </c>
      <c r="Q31" s="169">
        <v>2001</v>
      </c>
      <c r="R31" s="169">
        <v>2002</v>
      </c>
      <c r="S31" s="169">
        <v>2003</v>
      </c>
      <c r="T31" s="169">
        <v>2004</v>
      </c>
      <c r="U31" s="169">
        <v>2005</v>
      </c>
      <c r="V31" s="169">
        <v>2006</v>
      </c>
      <c r="W31" s="169">
        <v>2007</v>
      </c>
      <c r="X31" s="169">
        <v>2008</v>
      </c>
      <c r="Y31" s="169">
        <v>2009</v>
      </c>
      <c r="Z31" s="169">
        <v>2010</v>
      </c>
      <c r="AA31" s="169">
        <v>2011</v>
      </c>
      <c r="AB31" s="169">
        <v>2012</v>
      </c>
      <c r="AC31" s="169">
        <v>2013</v>
      </c>
      <c r="AD31" s="169">
        <v>2014</v>
      </c>
      <c r="AE31" s="169">
        <v>2016</v>
      </c>
      <c r="AF31" s="169">
        <v>2017</v>
      </c>
      <c r="AG31" s="169">
        <v>2018</v>
      </c>
      <c r="AH31" s="169">
        <v>2019</v>
      </c>
      <c r="AI31" s="169">
        <v>2020</v>
      </c>
      <c r="AJ31" s="169">
        <v>2021</v>
      </c>
      <c r="AK31" s="169">
        <v>2022</v>
      </c>
    </row>
    <row r="32" spans="2:37">
      <c r="B32" s="193" t="s">
        <v>762</v>
      </c>
      <c r="C32" s="194">
        <v>98</v>
      </c>
      <c r="D32" s="194">
        <v>12</v>
      </c>
      <c r="E32" s="194">
        <v>12</v>
      </c>
      <c r="F32" s="194">
        <v>17</v>
      </c>
      <c r="G32" s="194">
        <v>10</v>
      </c>
      <c r="H32" s="194">
        <v>39</v>
      </c>
      <c r="I32" s="194">
        <v>63</v>
      </c>
      <c r="J32" s="194">
        <v>30</v>
      </c>
      <c r="K32" s="194">
        <v>30</v>
      </c>
      <c r="L32" s="194">
        <v>21</v>
      </c>
      <c r="M32" s="194">
        <v>25</v>
      </c>
      <c r="N32" s="194">
        <v>3</v>
      </c>
      <c r="O32" s="194">
        <v>2</v>
      </c>
      <c r="P32" s="195">
        <v>1</v>
      </c>
      <c r="Q32" s="195">
        <v>2</v>
      </c>
      <c r="R32" s="195">
        <v>25</v>
      </c>
      <c r="S32" s="195">
        <v>31</v>
      </c>
      <c r="T32" s="195">
        <v>19</v>
      </c>
      <c r="U32" s="195">
        <v>9</v>
      </c>
      <c r="V32" s="195">
        <v>7</v>
      </c>
      <c r="W32" s="195">
        <v>7</v>
      </c>
      <c r="X32" s="195">
        <v>8</v>
      </c>
      <c r="Y32" s="195">
        <v>13</v>
      </c>
      <c r="Z32" s="195">
        <v>11</v>
      </c>
      <c r="AA32" s="195">
        <v>8</v>
      </c>
      <c r="AB32" s="195">
        <v>18</v>
      </c>
      <c r="AC32" s="195">
        <v>22</v>
      </c>
      <c r="AD32" s="196">
        <v>19</v>
      </c>
      <c r="AE32" s="196">
        <v>22</v>
      </c>
      <c r="AF32" s="195">
        <v>31</v>
      </c>
      <c r="AG32" s="195">
        <v>25</v>
      </c>
      <c r="AH32" s="195">
        <v>31</v>
      </c>
      <c r="AI32" s="195">
        <v>20</v>
      </c>
      <c r="AJ32" s="195">
        <v>18</v>
      </c>
      <c r="AK32" s="195">
        <v>22</v>
      </c>
    </row>
    <row r="33" spans="2:37">
      <c r="B33" s="193" t="s">
        <v>763</v>
      </c>
      <c r="C33" s="194">
        <v>581</v>
      </c>
      <c r="D33" s="194">
        <v>387</v>
      </c>
      <c r="E33" s="194">
        <v>159</v>
      </c>
      <c r="F33" s="194">
        <v>218</v>
      </c>
      <c r="G33" s="194">
        <v>399</v>
      </c>
      <c r="H33" s="194">
        <v>716</v>
      </c>
      <c r="I33" s="194">
        <v>518</v>
      </c>
      <c r="J33" s="194">
        <v>171</v>
      </c>
      <c r="K33" s="194">
        <v>297</v>
      </c>
      <c r="L33" s="194">
        <v>335</v>
      </c>
      <c r="M33" s="194">
        <v>315</v>
      </c>
      <c r="N33" s="194">
        <v>255</v>
      </c>
      <c r="O33" s="194">
        <v>244</v>
      </c>
      <c r="P33" s="195">
        <v>254</v>
      </c>
      <c r="Q33" s="195">
        <v>317</v>
      </c>
      <c r="R33" s="195">
        <v>548</v>
      </c>
      <c r="S33" s="195">
        <v>633</v>
      </c>
      <c r="T33" s="195">
        <v>698</v>
      </c>
      <c r="U33" s="195">
        <v>1001</v>
      </c>
      <c r="V33" s="195">
        <v>1226</v>
      </c>
      <c r="W33" s="195">
        <v>1113</v>
      </c>
      <c r="X33" s="195">
        <v>931</v>
      </c>
      <c r="Y33" s="195">
        <v>1055</v>
      </c>
      <c r="Z33" s="195">
        <v>837</v>
      </c>
      <c r="AA33" s="195">
        <v>597</v>
      </c>
      <c r="AB33" s="195">
        <v>915</v>
      </c>
      <c r="AC33" s="195">
        <v>878</v>
      </c>
      <c r="AD33" s="196">
        <v>833</v>
      </c>
      <c r="AE33" s="196">
        <v>1204</v>
      </c>
      <c r="AF33" s="195">
        <v>1448</v>
      </c>
      <c r="AG33" s="195">
        <v>1388</v>
      </c>
      <c r="AH33" s="195">
        <v>1641</v>
      </c>
      <c r="AI33" s="195">
        <v>1228</v>
      </c>
      <c r="AJ33" s="195">
        <v>1108</v>
      </c>
      <c r="AK33" s="195">
        <v>1092</v>
      </c>
    </row>
    <row r="34" spans="2:37">
      <c r="B34" s="193" t="s">
        <v>764</v>
      </c>
      <c r="C34" s="194">
        <v>290</v>
      </c>
      <c r="D34" s="194">
        <v>98</v>
      </c>
      <c r="E34" s="194">
        <v>84</v>
      </c>
      <c r="F34" s="194">
        <v>169</v>
      </c>
      <c r="G34" s="194">
        <v>280</v>
      </c>
      <c r="H34" s="194">
        <v>361</v>
      </c>
      <c r="I34" s="194">
        <v>373</v>
      </c>
      <c r="J34" s="194">
        <v>196</v>
      </c>
      <c r="K34" s="194">
        <v>150</v>
      </c>
      <c r="L34" s="194">
        <v>123</v>
      </c>
      <c r="M34" s="194">
        <v>141</v>
      </c>
      <c r="N34" s="194">
        <v>220</v>
      </c>
      <c r="O34" s="194">
        <v>227</v>
      </c>
      <c r="P34" s="195">
        <v>220</v>
      </c>
      <c r="Q34" s="195">
        <v>199</v>
      </c>
      <c r="R34" s="195">
        <v>273</v>
      </c>
      <c r="S34" s="195">
        <v>329</v>
      </c>
      <c r="T34" s="195">
        <v>413</v>
      </c>
      <c r="U34" s="195">
        <v>351</v>
      </c>
      <c r="V34" s="195">
        <v>420</v>
      </c>
      <c r="W34" s="195">
        <v>395</v>
      </c>
      <c r="X34" s="195">
        <v>362</v>
      </c>
      <c r="Y34" s="195">
        <v>399</v>
      </c>
      <c r="Z34" s="195">
        <v>296</v>
      </c>
      <c r="AA34" s="195">
        <v>228</v>
      </c>
      <c r="AB34" s="195">
        <v>297</v>
      </c>
      <c r="AC34" s="195">
        <v>296</v>
      </c>
      <c r="AD34" s="196">
        <v>267</v>
      </c>
      <c r="AE34" s="196">
        <v>336</v>
      </c>
      <c r="AF34" s="195">
        <v>447</v>
      </c>
      <c r="AG34" s="195">
        <v>432</v>
      </c>
      <c r="AH34" s="195">
        <v>540</v>
      </c>
      <c r="AI34" s="195">
        <v>484</v>
      </c>
      <c r="AJ34" s="195">
        <v>525</v>
      </c>
      <c r="AK34" s="195">
        <v>611</v>
      </c>
    </row>
    <row r="35" spans="2:37">
      <c r="B35" s="193" t="s">
        <v>765</v>
      </c>
      <c r="C35" s="194">
        <v>135</v>
      </c>
      <c r="D35" s="194">
        <v>14</v>
      </c>
      <c r="E35" s="194">
        <v>28</v>
      </c>
      <c r="F35" s="194">
        <v>14</v>
      </c>
      <c r="G35" s="194">
        <v>30</v>
      </c>
      <c r="H35" s="194">
        <v>97</v>
      </c>
      <c r="I35" s="194">
        <v>139</v>
      </c>
      <c r="J35" s="194">
        <v>127</v>
      </c>
      <c r="K35" s="194">
        <v>1344</v>
      </c>
      <c r="L35" s="194">
        <v>1180</v>
      </c>
      <c r="M35" s="194">
        <v>577</v>
      </c>
      <c r="N35" s="194">
        <v>466</v>
      </c>
      <c r="O35" s="194">
        <v>814</v>
      </c>
      <c r="P35" s="195">
        <v>775</v>
      </c>
      <c r="Q35" s="195">
        <v>652</v>
      </c>
      <c r="R35" s="195">
        <v>914</v>
      </c>
      <c r="S35" s="195">
        <v>1022</v>
      </c>
      <c r="T35" s="195">
        <v>837</v>
      </c>
      <c r="U35" s="195">
        <v>1891</v>
      </c>
      <c r="V35" s="195">
        <v>1632</v>
      </c>
      <c r="W35" s="195">
        <v>1334</v>
      </c>
      <c r="X35" s="195">
        <v>1198</v>
      </c>
      <c r="Y35" s="195">
        <v>1367</v>
      </c>
      <c r="Z35" s="195">
        <v>1063</v>
      </c>
      <c r="AA35" s="195">
        <v>758</v>
      </c>
      <c r="AB35" s="195">
        <v>1561</v>
      </c>
      <c r="AC35" s="195">
        <v>1361</v>
      </c>
      <c r="AD35" s="196">
        <v>1337</v>
      </c>
      <c r="AE35" s="196">
        <v>1859</v>
      </c>
      <c r="AF35" s="195">
        <v>2984</v>
      </c>
      <c r="AG35" s="195">
        <v>2068</v>
      </c>
      <c r="AH35" s="195">
        <v>2753</v>
      </c>
      <c r="AI35" s="195">
        <v>2249</v>
      </c>
      <c r="AJ35" s="195">
        <v>2137</v>
      </c>
      <c r="AK35" s="195">
        <v>2847</v>
      </c>
    </row>
    <row r="36" spans="2:37">
      <c r="B36" s="193" t="s">
        <v>766</v>
      </c>
      <c r="C36" s="194">
        <v>146</v>
      </c>
      <c r="D36" s="194">
        <v>118</v>
      </c>
      <c r="E36" s="194">
        <v>77</v>
      </c>
      <c r="F36" s="194">
        <v>68</v>
      </c>
      <c r="G36" s="194">
        <v>120</v>
      </c>
      <c r="H36" s="194">
        <v>213</v>
      </c>
      <c r="I36" s="194">
        <v>185</v>
      </c>
      <c r="J36" s="194">
        <v>269</v>
      </c>
      <c r="K36" s="194">
        <v>135</v>
      </c>
      <c r="L36" s="194">
        <v>162</v>
      </c>
      <c r="M36" s="194">
        <v>157</v>
      </c>
      <c r="N36" s="194">
        <v>300</v>
      </c>
      <c r="O36" s="194">
        <v>223</v>
      </c>
      <c r="P36" s="195">
        <v>413</v>
      </c>
      <c r="Q36" s="195">
        <v>255</v>
      </c>
      <c r="R36" s="195">
        <v>262</v>
      </c>
      <c r="S36" s="195">
        <v>270</v>
      </c>
      <c r="T36" s="195">
        <v>229</v>
      </c>
      <c r="U36" s="195">
        <v>243</v>
      </c>
      <c r="V36" s="195">
        <v>220</v>
      </c>
      <c r="W36" s="195">
        <v>190</v>
      </c>
      <c r="X36" s="195">
        <v>187</v>
      </c>
      <c r="Y36" s="195">
        <v>233</v>
      </c>
      <c r="Z36" s="195">
        <v>243</v>
      </c>
      <c r="AA36" s="195">
        <v>218</v>
      </c>
      <c r="AB36" s="195">
        <v>211</v>
      </c>
      <c r="AC36" s="195">
        <v>285</v>
      </c>
      <c r="AD36" s="196">
        <v>188</v>
      </c>
      <c r="AE36" s="196">
        <v>487</v>
      </c>
      <c r="AF36" s="195">
        <v>438</v>
      </c>
      <c r="AG36" s="195">
        <v>238</v>
      </c>
      <c r="AH36" s="195">
        <v>332</v>
      </c>
      <c r="AI36" s="195">
        <v>215</v>
      </c>
      <c r="AJ36" s="195">
        <v>285</v>
      </c>
      <c r="AK36" s="195">
        <v>214</v>
      </c>
    </row>
    <row r="37" spans="2:37">
      <c r="B37" s="193" t="s">
        <v>767</v>
      </c>
      <c r="C37" s="194">
        <v>69</v>
      </c>
      <c r="D37" s="194">
        <v>56</v>
      </c>
      <c r="E37" s="194">
        <v>89</v>
      </c>
      <c r="F37" s="194">
        <v>73</v>
      </c>
      <c r="G37" s="194">
        <v>72</v>
      </c>
      <c r="H37" s="194">
        <v>65</v>
      </c>
      <c r="I37" s="194">
        <v>68</v>
      </c>
      <c r="J37" s="194">
        <v>343</v>
      </c>
      <c r="K37" s="194">
        <v>256</v>
      </c>
      <c r="L37" s="194">
        <v>252</v>
      </c>
      <c r="M37" s="194">
        <v>164</v>
      </c>
      <c r="N37" s="194">
        <v>134</v>
      </c>
      <c r="O37" s="194">
        <v>100</v>
      </c>
      <c r="P37" s="195">
        <v>63</v>
      </c>
      <c r="Q37" s="195">
        <v>78</v>
      </c>
      <c r="R37" s="195">
        <v>122</v>
      </c>
      <c r="S37" s="195">
        <v>99</v>
      </c>
      <c r="T37" s="195">
        <v>99</v>
      </c>
      <c r="U37" s="195">
        <v>121</v>
      </c>
      <c r="V37" s="195">
        <v>146</v>
      </c>
      <c r="W37" s="195">
        <v>163</v>
      </c>
      <c r="X37" s="195">
        <v>93</v>
      </c>
      <c r="Y37" s="195">
        <v>119</v>
      </c>
      <c r="Z37" s="195">
        <v>130</v>
      </c>
      <c r="AA37" s="195">
        <v>89</v>
      </c>
      <c r="AB37" s="195">
        <v>130</v>
      </c>
      <c r="AC37" s="195">
        <v>130</v>
      </c>
      <c r="AD37" s="196">
        <v>123</v>
      </c>
      <c r="AE37" s="196">
        <v>71</v>
      </c>
      <c r="AF37" s="195">
        <v>63</v>
      </c>
      <c r="AG37" s="195">
        <v>80</v>
      </c>
      <c r="AH37" s="195">
        <v>91</v>
      </c>
      <c r="AI37" s="195">
        <v>95</v>
      </c>
      <c r="AJ37" s="195">
        <v>111</v>
      </c>
      <c r="AK37" s="195">
        <v>117</v>
      </c>
    </row>
    <row r="38" spans="2:37">
      <c r="B38" s="197" t="s">
        <v>768</v>
      </c>
      <c r="C38" s="198">
        <v>17</v>
      </c>
      <c r="D38" s="198">
        <v>6</v>
      </c>
      <c r="E38" s="198">
        <v>1</v>
      </c>
      <c r="F38" s="198">
        <v>2</v>
      </c>
      <c r="G38" s="198">
        <v>0</v>
      </c>
      <c r="H38" s="198">
        <v>0</v>
      </c>
      <c r="I38" s="198">
        <v>0</v>
      </c>
      <c r="J38" s="198">
        <v>0</v>
      </c>
      <c r="K38" s="198">
        <v>0</v>
      </c>
      <c r="L38" s="198">
        <v>0</v>
      </c>
      <c r="M38" s="198">
        <v>0</v>
      </c>
      <c r="N38" s="198">
        <v>1</v>
      </c>
      <c r="O38" s="198">
        <v>0</v>
      </c>
      <c r="P38" s="198">
        <v>0</v>
      </c>
      <c r="Q38" s="198">
        <v>0</v>
      </c>
      <c r="R38" s="198">
        <v>0</v>
      </c>
      <c r="S38" s="198">
        <v>0</v>
      </c>
      <c r="T38" s="198">
        <v>0</v>
      </c>
      <c r="U38" s="198">
        <v>0</v>
      </c>
      <c r="V38" s="198">
        <v>0</v>
      </c>
      <c r="W38" s="198">
        <v>0</v>
      </c>
      <c r="X38" s="198">
        <v>0</v>
      </c>
      <c r="Y38" s="198">
        <v>0</v>
      </c>
      <c r="Z38" s="198">
        <v>0</v>
      </c>
      <c r="AA38" s="198">
        <v>0</v>
      </c>
      <c r="AB38" s="198">
        <v>0</v>
      </c>
      <c r="AC38" s="198">
        <v>0</v>
      </c>
      <c r="AD38" s="198">
        <v>0</v>
      </c>
      <c r="AE38" s="198">
        <v>0</v>
      </c>
      <c r="AF38" s="198">
        <v>0</v>
      </c>
      <c r="AG38" s="198">
        <v>0</v>
      </c>
      <c r="AH38" s="198">
        <v>0</v>
      </c>
      <c r="AI38" s="198">
        <v>0</v>
      </c>
      <c r="AJ38" s="198">
        <v>0</v>
      </c>
      <c r="AK38" s="198">
        <v>0</v>
      </c>
    </row>
    <row r="39" spans="2:37">
      <c r="B39" s="193" t="s">
        <v>769</v>
      </c>
      <c r="C39" s="194">
        <v>22</v>
      </c>
      <c r="D39" s="194">
        <v>308</v>
      </c>
      <c r="E39" s="194">
        <v>172</v>
      </c>
      <c r="F39" s="194">
        <v>230</v>
      </c>
      <c r="G39" s="194">
        <v>421</v>
      </c>
      <c r="H39" s="194">
        <v>522</v>
      </c>
      <c r="I39" s="194">
        <v>597</v>
      </c>
      <c r="J39" s="194">
        <v>94</v>
      </c>
      <c r="K39" s="194">
        <v>493</v>
      </c>
      <c r="L39" s="194">
        <v>362</v>
      </c>
      <c r="M39" s="194">
        <v>367</v>
      </c>
      <c r="N39" s="194">
        <v>400</v>
      </c>
      <c r="O39" s="194">
        <v>389</v>
      </c>
      <c r="P39" s="195">
        <v>353</v>
      </c>
      <c r="Q39" s="195">
        <v>496</v>
      </c>
      <c r="R39" s="195">
        <v>878</v>
      </c>
      <c r="S39" s="195">
        <v>866</v>
      </c>
      <c r="T39" s="195">
        <v>961</v>
      </c>
      <c r="U39" s="195">
        <v>397</v>
      </c>
      <c r="V39" s="195">
        <v>479</v>
      </c>
      <c r="W39" s="195">
        <v>424</v>
      </c>
      <c r="X39" s="195">
        <v>401</v>
      </c>
      <c r="Y39" s="195">
        <v>440</v>
      </c>
      <c r="Z39" s="195">
        <v>388</v>
      </c>
      <c r="AA39" s="195">
        <v>308</v>
      </c>
      <c r="AB39" s="195">
        <v>395</v>
      </c>
      <c r="AC39" s="195">
        <v>405</v>
      </c>
      <c r="AD39" s="196">
        <v>384</v>
      </c>
      <c r="AE39" s="196">
        <v>430</v>
      </c>
      <c r="AF39" s="195">
        <v>521</v>
      </c>
      <c r="AG39" s="195">
        <v>517</v>
      </c>
      <c r="AH39" s="195">
        <v>617</v>
      </c>
      <c r="AI39" s="195">
        <v>576</v>
      </c>
      <c r="AJ39" s="195">
        <v>540</v>
      </c>
      <c r="AK39" s="195">
        <v>593</v>
      </c>
    </row>
    <row r="40" spans="2:37">
      <c r="B40" s="193" t="s">
        <v>770</v>
      </c>
      <c r="C40" s="194">
        <v>0</v>
      </c>
      <c r="D40" s="194">
        <v>0</v>
      </c>
      <c r="E40" s="194">
        <v>0</v>
      </c>
      <c r="F40" s="194">
        <v>0</v>
      </c>
      <c r="G40" s="194">
        <v>0</v>
      </c>
      <c r="H40" s="194">
        <v>0</v>
      </c>
      <c r="I40" s="194">
        <v>0</v>
      </c>
      <c r="J40" s="194">
        <v>0</v>
      </c>
      <c r="K40" s="194">
        <v>0</v>
      </c>
      <c r="L40" s="194">
        <v>0</v>
      </c>
      <c r="M40" s="194">
        <v>0</v>
      </c>
      <c r="N40" s="194">
        <v>0</v>
      </c>
      <c r="O40" s="194">
        <v>0</v>
      </c>
      <c r="P40" s="195">
        <v>0</v>
      </c>
      <c r="Q40" s="195">
        <v>0</v>
      </c>
      <c r="R40" s="195">
        <v>0</v>
      </c>
      <c r="S40" s="195">
        <v>0</v>
      </c>
      <c r="T40" s="195">
        <v>0</v>
      </c>
      <c r="U40" s="195">
        <v>290</v>
      </c>
      <c r="V40" s="195">
        <v>326</v>
      </c>
      <c r="W40" s="195">
        <v>274</v>
      </c>
      <c r="X40" s="195">
        <v>271</v>
      </c>
      <c r="Y40" s="195">
        <v>298</v>
      </c>
      <c r="Z40" s="195">
        <v>310</v>
      </c>
      <c r="AA40" s="195">
        <v>199</v>
      </c>
      <c r="AB40" s="195">
        <v>127</v>
      </c>
      <c r="AC40" s="195">
        <v>94</v>
      </c>
      <c r="AD40" s="196">
        <v>73</v>
      </c>
      <c r="AE40" s="196">
        <v>59</v>
      </c>
      <c r="AF40" s="195">
        <v>98</v>
      </c>
      <c r="AG40" s="195">
        <v>15</v>
      </c>
      <c r="AH40" s="195">
        <v>19</v>
      </c>
      <c r="AI40" s="195">
        <v>10</v>
      </c>
      <c r="AJ40" s="195">
        <v>11</v>
      </c>
      <c r="AK40" s="195">
        <v>4</v>
      </c>
    </row>
    <row r="41" spans="2:37">
      <c r="B41" s="193" t="s">
        <v>771</v>
      </c>
      <c r="C41" s="195">
        <f t="shared" ref="C41:AI41" si="0">SUM(C32:C40)</f>
        <v>1358</v>
      </c>
      <c r="D41" s="195">
        <f t="shared" si="0"/>
        <v>999</v>
      </c>
      <c r="E41" s="195">
        <f t="shared" si="0"/>
        <v>622</v>
      </c>
      <c r="F41" s="195">
        <f t="shared" si="0"/>
        <v>791</v>
      </c>
      <c r="G41" s="195">
        <f t="shared" si="0"/>
        <v>1332</v>
      </c>
      <c r="H41" s="195">
        <f t="shared" si="0"/>
        <v>2013</v>
      </c>
      <c r="I41" s="195">
        <f t="shared" si="0"/>
        <v>1943</v>
      </c>
      <c r="J41" s="195">
        <f t="shared" si="0"/>
        <v>1230</v>
      </c>
      <c r="K41" s="195">
        <f t="shared" si="0"/>
        <v>2705</v>
      </c>
      <c r="L41" s="195">
        <f t="shared" si="0"/>
        <v>2435</v>
      </c>
      <c r="M41" s="195">
        <f t="shared" si="0"/>
        <v>1746</v>
      </c>
      <c r="N41" s="195">
        <f t="shared" si="0"/>
        <v>1779</v>
      </c>
      <c r="O41" s="195">
        <f t="shared" si="0"/>
        <v>1999</v>
      </c>
      <c r="P41" s="195">
        <f t="shared" si="0"/>
        <v>2079</v>
      </c>
      <c r="Q41" s="195">
        <f t="shared" si="0"/>
        <v>1999</v>
      </c>
      <c r="R41" s="195">
        <f t="shared" si="0"/>
        <v>3022</v>
      </c>
      <c r="S41" s="195">
        <f t="shared" si="0"/>
        <v>3250</v>
      </c>
      <c r="T41" s="195">
        <f t="shared" si="0"/>
        <v>3256</v>
      </c>
      <c r="U41" s="195">
        <f t="shared" si="0"/>
        <v>4303</v>
      </c>
      <c r="V41" s="195">
        <f t="shared" si="0"/>
        <v>4456</v>
      </c>
      <c r="W41" s="195">
        <f t="shared" si="0"/>
        <v>3900</v>
      </c>
      <c r="X41" s="195">
        <f t="shared" si="0"/>
        <v>3451</v>
      </c>
      <c r="Y41" s="195">
        <f t="shared" si="0"/>
        <v>3924</v>
      </c>
      <c r="Z41" s="195">
        <f t="shared" si="0"/>
        <v>3278</v>
      </c>
      <c r="AA41" s="195">
        <f t="shared" si="0"/>
        <v>2405</v>
      </c>
      <c r="AB41" s="195">
        <f t="shared" si="0"/>
        <v>3654</v>
      </c>
      <c r="AC41" s="195">
        <f t="shared" si="0"/>
        <v>3471</v>
      </c>
      <c r="AD41" s="195">
        <f t="shared" si="0"/>
        <v>3224</v>
      </c>
      <c r="AE41" s="195">
        <f t="shared" si="0"/>
        <v>4468</v>
      </c>
      <c r="AF41" s="195">
        <f t="shared" si="0"/>
        <v>6030</v>
      </c>
      <c r="AG41" s="195">
        <f t="shared" si="0"/>
        <v>4763</v>
      </c>
      <c r="AH41" s="195">
        <f t="shared" si="0"/>
        <v>6024</v>
      </c>
      <c r="AI41" s="195">
        <f t="shared" si="0"/>
        <v>4877</v>
      </c>
      <c r="AJ41" s="195">
        <v>4735</v>
      </c>
      <c r="AK41" s="195">
        <f>SUM(AK32:AK40)</f>
        <v>5500</v>
      </c>
    </row>
    <row r="44" spans="2:37">
      <c r="B44" s="60" t="s">
        <v>772</v>
      </c>
    </row>
    <row r="45" spans="2:37">
      <c r="B45" s="60" t="s">
        <v>774</v>
      </c>
    </row>
    <row r="47" spans="2:37">
      <c r="B47" s="60" t="s">
        <v>11</v>
      </c>
    </row>
    <row r="48" spans="2:37">
      <c r="B48" s="60" t="s">
        <v>775</v>
      </c>
    </row>
  </sheetData>
  <mergeCells count="1">
    <mergeCell ref="C9:D9"/>
  </mergeCells>
  <hyperlinks>
    <hyperlink ref="A1" location="Indice!A1" display="Regresar &lt;-"/>
  </hyperlink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K28"/>
  <sheetViews>
    <sheetView workbookViewId="0"/>
  </sheetViews>
  <sheetFormatPr baseColWidth="10" defaultRowHeight="15"/>
  <cols>
    <col min="1" max="1" width="11.42578125" style="60"/>
    <col min="2" max="2" width="22.28515625" style="60" customWidth="1"/>
    <col min="3" max="3" width="20.28515625" style="60" customWidth="1"/>
    <col min="4" max="7" width="11.42578125" style="60"/>
    <col min="8" max="9" width="13.42578125" style="60" customWidth="1"/>
    <col min="10" max="16384" width="11.42578125" style="60"/>
  </cols>
  <sheetData>
    <row r="1" spans="1:11">
      <c r="A1" s="1" t="s">
        <v>246</v>
      </c>
    </row>
    <row r="2" spans="1:11" ht="21">
      <c r="B2" s="2" t="s">
        <v>639</v>
      </c>
    </row>
    <row r="3" spans="1:11" ht="21">
      <c r="B3" s="14" t="s">
        <v>640</v>
      </c>
    </row>
    <row r="4" spans="1:11" ht="21">
      <c r="B4" s="14"/>
    </row>
    <row r="5" spans="1:11" ht="15.75">
      <c r="B5" s="19" t="s">
        <v>776</v>
      </c>
    </row>
    <row r="8" spans="1:11">
      <c r="B8" s="33" t="s">
        <v>1962</v>
      </c>
    </row>
    <row r="9" spans="1:11">
      <c r="G9" s="534" t="s">
        <v>777</v>
      </c>
      <c r="H9" s="534"/>
      <c r="I9" s="534"/>
      <c r="J9" s="534"/>
      <c r="K9" s="534"/>
    </row>
    <row r="10" spans="1:11" ht="19.5" customHeight="1">
      <c r="B10" s="15" t="s">
        <v>778</v>
      </c>
      <c r="C10" s="15" t="s">
        <v>779</v>
      </c>
      <c r="D10" s="15" t="s">
        <v>780</v>
      </c>
      <c r="E10" s="15" t="s">
        <v>781</v>
      </c>
      <c r="F10" s="15" t="s">
        <v>782</v>
      </c>
      <c r="G10" s="15" t="s">
        <v>783</v>
      </c>
      <c r="H10" s="15" t="s">
        <v>784</v>
      </c>
      <c r="I10" s="15" t="s">
        <v>785</v>
      </c>
      <c r="J10" s="15" t="s">
        <v>782</v>
      </c>
      <c r="K10" s="15" t="s">
        <v>786</v>
      </c>
    </row>
    <row r="11" spans="1:11">
      <c r="B11" s="162">
        <v>2010</v>
      </c>
      <c r="C11" s="145">
        <v>11721</v>
      </c>
      <c r="D11" s="145">
        <v>7811</v>
      </c>
      <c r="E11" s="145">
        <v>3910</v>
      </c>
      <c r="F11" s="145">
        <v>11</v>
      </c>
      <c r="G11" s="199">
        <v>10184.91</v>
      </c>
      <c r="H11" s="199">
        <v>44584.97</v>
      </c>
      <c r="I11" s="199">
        <v>54769.88</v>
      </c>
      <c r="J11" s="199">
        <v>54769.88</v>
      </c>
      <c r="K11" s="199">
        <f t="shared" ref="K11:K23" si="0">J11/F11</f>
        <v>4979.08</v>
      </c>
    </row>
    <row r="12" spans="1:11">
      <c r="B12" s="162">
        <v>2011</v>
      </c>
      <c r="C12" s="145">
        <v>16414</v>
      </c>
      <c r="D12" s="145">
        <v>10815</v>
      </c>
      <c r="E12" s="145">
        <v>5599</v>
      </c>
      <c r="F12" s="145">
        <v>24</v>
      </c>
      <c r="G12" s="199">
        <v>18847.52</v>
      </c>
      <c r="H12" s="199">
        <v>83313.810000000012</v>
      </c>
      <c r="I12" s="199">
        <v>102161.33</v>
      </c>
      <c r="J12" s="199">
        <v>102161.33</v>
      </c>
      <c r="K12" s="199">
        <f t="shared" si="0"/>
        <v>4256.7220833333331</v>
      </c>
    </row>
    <row r="13" spans="1:11">
      <c r="B13" s="162">
        <v>2012</v>
      </c>
      <c r="C13" s="145">
        <v>15997</v>
      </c>
      <c r="D13" s="145">
        <v>10455</v>
      </c>
      <c r="E13" s="145">
        <v>5542</v>
      </c>
      <c r="F13" s="145">
        <v>42</v>
      </c>
      <c r="G13" s="199">
        <v>83059.850000000006</v>
      </c>
      <c r="H13" s="199">
        <v>135896.74</v>
      </c>
      <c r="I13" s="199">
        <v>218956.59</v>
      </c>
      <c r="J13" s="199">
        <v>218956.59</v>
      </c>
      <c r="K13" s="199">
        <f t="shared" si="0"/>
        <v>5213.2521428571426</v>
      </c>
    </row>
    <row r="14" spans="1:11">
      <c r="B14" s="162">
        <v>2013</v>
      </c>
      <c r="C14" s="145">
        <v>10797</v>
      </c>
      <c r="D14" s="145">
        <v>7708</v>
      </c>
      <c r="E14" s="145">
        <v>3089</v>
      </c>
      <c r="F14" s="145">
        <v>17</v>
      </c>
      <c r="G14" s="199">
        <v>17704.259999999998</v>
      </c>
      <c r="H14" s="199">
        <v>43986.35</v>
      </c>
      <c r="I14" s="199">
        <v>61690.61</v>
      </c>
      <c r="J14" s="199">
        <v>61690.61</v>
      </c>
      <c r="K14" s="199">
        <f t="shared" si="0"/>
        <v>3628.8594117647058</v>
      </c>
    </row>
    <row r="15" spans="1:11">
      <c r="B15" s="162">
        <v>2014</v>
      </c>
      <c r="C15" s="145">
        <v>9806</v>
      </c>
      <c r="D15" s="145">
        <v>6610</v>
      </c>
      <c r="E15" s="145">
        <v>3196</v>
      </c>
      <c r="F15" s="145">
        <v>7</v>
      </c>
      <c r="G15" s="199">
        <v>8283.7999999999993</v>
      </c>
      <c r="H15" s="199">
        <v>40434.03</v>
      </c>
      <c r="I15" s="199">
        <v>48717.83</v>
      </c>
      <c r="J15" s="199">
        <v>48717.83</v>
      </c>
      <c r="K15" s="199">
        <f t="shared" si="0"/>
        <v>6959.6900000000005</v>
      </c>
    </row>
    <row r="16" spans="1:11">
      <c r="B16" s="162">
        <v>2015</v>
      </c>
      <c r="C16" s="145">
        <v>11810</v>
      </c>
      <c r="D16" s="145">
        <v>7685</v>
      </c>
      <c r="E16" s="145">
        <v>4125</v>
      </c>
      <c r="F16" s="145">
        <v>16</v>
      </c>
      <c r="G16" s="199">
        <v>32877.089999999997</v>
      </c>
      <c r="H16" s="199">
        <v>76905.760000000009</v>
      </c>
      <c r="I16" s="199">
        <v>109782.85</v>
      </c>
      <c r="J16" s="199">
        <v>109782.85</v>
      </c>
      <c r="K16" s="199">
        <f t="shared" si="0"/>
        <v>6861.4281250000004</v>
      </c>
    </row>
    <row r="17" spans="2:11">
      <c r="B17" s="162">
        <v>2016</v>
      </c>
      <c r="C17" s="149">
        <f>D17+E17</f>
        <v>8768</v>
      </c>
      <c r="D17" s="149">
        <v>6333</v>
      </c>
      <c r="E17" s="149">
        <v>2435</v>
      </c>
      <c r="F17" s="149">
        <v>22</v>
      </c>
      <c r="G17" s="200">
        <v>23476.22</v>
      </c>
      <c r="H17" s="200">
        <v>45769.200000000004</v>
      </c>
      <c r="I17" s="200">
        <f t="shared" ref="I17:I22" si="1">SUM(G17:H17)</f>
        <v>69245.420000000013</v>
      </c>
      <c r="J17" s="200">
        <v>32936.79</v>
      </c>
      <c r="K17" s="199">
        <f t="shared" si="0"/>
        <v>1497.1268181818182</v>
      </c>
    </row>
    <row r="18" spans="2:11">
      <c r="B18" s="162" t="s">
        <v>787</v>
      </c>
      <c r="C18" s="149">
        <f t="shared" ref="C18:C23" si="2">D18+E18</f>
        <v>13688</v>
      </c>
      <c r="D18" s="149">
        <v>8458</v>
      </c>
      <c r="E18" s="149">
        <v>5230</v>
      </c>
      <c r="F18" s="149">
        <v>57</v>
      </c>
      <c r="G18" s="200">
        <v>63665.54</v>
      </c>
      <c r="H18" s="200">
        <v>108731.94</v>
      </c>
      <c r="I18" s="200">
        <f t="shared" si="1"/>
        <v>172397.48</v>
      </c>
      <c r="J18" s="200">
        <v>98748.35</v>
      </c>
      <c r="K18" s="199">
        <f t="shared" si="0"/>
        <v>1732.4271929824563</v>
      </c>
    </row>
    <row r="19" spans="2:11">
      <c r="B19" s="162" t="s">
        <v>788</v>
      </c>
      <c r="C19" s="149">
        <f t="shared" si="2"/>
        <v>6668</v>
      </c>
      <c r="D19" s="149">
        <v>4714</v>
      </c>
      <c r="E19" s="149">
        <v>1954</v>
      </c>
      <c r="F19" s="149">
        <v>3</v>
      </c>
      <c r="G19" s="200">
        <v>7335.15</v>
      </c>
      <c r="H19" s="200">
        <v>21042.37</v>
      </c>
      <c r="I19" s="200">
        <f t="shared" si="1"/>
        <v>28377.519999999997</v>
      </c>
      <c r="J19" s="200">
        <v>5276.43</v>
      </c>
      <c r="K19" s="199">
        <f t="shared" si="0"/>
        <v>1758.8100000000002</v>
      </c>
    </row>
    <row r="20" spans="2:11">
      <c r="B20" s="162" t="s">
        <v>789</v>
      </c>
      <c r="C20" s="149">
        <f t="shared" si="2"/>
        <v>9720</v>
      </c>
      <c r="D20" s="149">
        <v>6175</v>
      </c>
      <c r="E20" s="149">
        <v>3545</v>
      </c>
      <c r="F20" s="149">
        <v>14</v>
      </c>
      <c r="G20" s="200">
        <v>25173.221500000102</v>
      </c>
      <c r="H20" s="200">
        <v>59096.3</v>
      </c>
      <c r="I20" s="200">
        <f t="shared" si="1"/>
        <v>84269.521500000104</v>
      </c>
      <c r="J20" s="200">
        <v>28551.42</v>
      </c>
      <c r="K20" s="199">
        <f t="shared" si="0"/>
        <v>2039.3871428571426</v>
      </c>
    </row>
    <row r="21" spans="2:11">
      <c r="B21" s="162" t="s">
        <v>790</v>
      </c>
      <c r="C21" s="149">
        <f t="shared" si="2"/>
        <v>8058</v>
      </c>
      <c r="D21" s="149">
        <v>5355</v>
      </c>
      <c r="E21" s="149">
        <v>2703</v>
      </c>
      <c r="F21" s="149">
        <v>19</v>
      </c>
      <c r="G21" s="200">
        <v>17428.756700000049</v>
      </c>
      <c r="H21" s="200">
        <v>49889.46</v>
      </c>
      <c r="I21" s="200">
        <f t="shared" si="1"/>
        <v>67318.216700000048</v>
      </c>
      <c r="J21" s="200">
        <v>31375.09</v>
      </c>
      <c r="K21" s="199">
        <f>J21/F21</f>
        <v>1651.3205263157895</v>
      </c>
    </row>
    <row r="22" spans="2:11">
      <c r="B22" s="162" t="s">
        <v>791</v>
      </c>
      <c r="C22" s="149">
        <f t="shared" si="2"/>
        <v>8839</v>
      </c>
      <c r="D22" s="149">
        <v>5916</v>
      </c>
      <c r="E22" s="149">
        <v>2923</v>
      </c>
      <c r="F22" s="149">
        <v>18</v>
      </c>
      <c r="G22" s="200">
        <v>24505.882300000001</v>
      </c>
      <c r="H22" s="200">
        <v>63460.21</v>
      </c>
      <c r="I22" s="200">
        <f t="shared" si="1"/>
        <v>87966.092300000004</v>
      </c>
      <c r="J22" s="200">
        <v>46151.69</v>
      </c>
      <c r="K22" s="199">
        <f t="shared" si="0"/>
        <v>2563.9827777777778</v>
      </c>
    </row>
    <row r="23" spans="2:11">
      <c r="B23" s="162" t="s">
        <v>792</v>
      </c>
      <c r="C23" s="149">
        <f t="shared" si="2"/>
        <v>10507</v>
      </c>
      <c r="D23" s="149">
        <v>7194</v>
      </c>
      <c r="E23" s="149">
        <v>3313</v>
      </c>
      <c r="F23" s="149">
        <v>57</v>
      </c>
      <c r="G23" s="149">
        <v>115175.31660000001</v>
      </c>
      <c r="H23" s="149">
        <v>152771.57</v>
      </c>
      <c r="I23" s="149">
        <f>SUM(G23:H23)</f>
        <v>267946.88660000003</v>
      </c>
      <c r="J23" s="149">
        <v>216441.75</v>
      </c>
      <c r="K23" s="149">
        <f t="shared" si="0"/>
        <v>3797.2236842105262</v>
      </c>
    </row>
    <row r="24" spans="2:11">
      <c r="B24" s="162" t="s">
        <v>793</v>
      </c>
      <c r="C24" s="149">
        <f t="shared" ref="C24:J24" si="3">AVERAGE(C14:C23)</f>
        <v>9866.1</v>
      </c>
      <c r="D24" s="149">
        <f t="shared" si="3"/>
        <v>6614.8</v>
      </c>
      <c r="E24" s="149">
        <f t="shared" si="3"/>
        <v>3251.3</v>
      </c>
      <c r="F24" s="149">
        <f t="shared" si="3"/>
        <v>23</v>
      </c>
      <c r="G24" s="149">
        <f t="shared" si="3"/>
        <v>33562.523710000016</v>
      </c>
      <c r="H24" s="201">
        <f t="shared" si="3"/>
        <v>66208.719000000012</v>
      </c>
      <c r="I24" s="201">
        <f t="shared" si="3"/>
        <v>99771.24271000002</v>
      </c>
      <c r="J24" s="201">
        <f t="shared" si="3"/>
        <v>67967.281000000003</v>
      </c>
      <c r="K24" s="201">
        <f>J24/F24</f>
        <v>2955.0991739130436</v>
      </c>
    </row>
    <row r="27" spans="2:11">
      <c r="B27" s="60" t="s">
        <v>11</v>
      </c>
    </row>
    <row r="28" spans="2:11">
      <c r="B28" s="60" t="s">
        <v>794</v>
      </c>
    </row>
  </sheetData>
  <mergeCells count="1">
    <mergeCell ref="G9:K9"/>
  </mergeCells>
  <hyperlinks>
    <hyperlink ref="A1" location="Indice!A1" display="Regresar &lt;-"/>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X31"/>
  <sheetViews>
    <sheetView workbookViewId="0"/>
  </sheetViews>
  <sheetFormatPr baseColWidth="10" defaultRowHeight="15"/>
  <cols>
    <col min="1" max="1" width="11.42578125" style="60"/>
    <col min="2" max="2" width="28.42578125" style="60" customWidth="1"/>
    <col min="3" max="16384" width="11.42578125" style="60"/>
  </cols>
  <sheetData>
    <row r="1" spans="1:24">
      <c r="A1" s="1" t="s">
        <v>246</v>
      </c>
    </row>
    <row r="2" spans="1:24" ht="21">
      <c r="B2" s="2" t="s">
        <v>639</v>
      </c>
    </row>
    <row r="3" spans="1:24" ht="21">
      <c r="B3" s="14" t="s">
        <v>640</v>
      </c>
    </row>
    <row r="4" spans="1:24" ht="21">
      <c r="B4" s="14"/>
    </row>
    <row r="5" spans="1:24" ht="15.75">
      <c r="B5" s="19" t="s">
        <v>795</v>
      </c>
    </row>
    <row r="8" spans="1:24">
      <c r="B8" s="33" t="s">
        <v>796</v>
      </c>
    </row>
    <row r="9" spans="1:24">
      <c r="B9" s="521" t="s">
        <v>797</v>
      </c>
      <c r="C9" s="530" t="s">
        <v>798</v>
      </c>
      <c r="D9" s="531"/>
      <c r="E9" s="530" t="s">
        <v>799</v>
      </c>
      <c r="F9" s="531"/>
      <c r="G9" s="530" t="s">
        <v>800</v>
      </c>
      <c r="H9" s="531"/>
      <c r="I9" s="530" t="s">
        <v>801</v>
      </c>
      <c r="J9" s="531"/>
      <c r="K9" s="530" t="s">
        <v>802</v>
      </c>
      <c r="L9" s="531"/>
      <c r="M9" s="530" t="s">
        <v>803</v>
      </c>
      <c r="N9" s="531"/>
      <c r="O9" s="530" t="s">
        <v>680</v>
      </c>
      <c r="P9" s="531"/>
      <c r="Q9" s="530" t="s">
        <v>804</v>
      </c>
      <c r="R9" s="531"/>
      <c r="S9" s="530" t="s">
        <v>805</v>
      </c>
      <c r="T9" s="531"/>
      <c r="U9" s="530" t="s">
        <v>815</v>
      </c>
      <c r="V9" s="531"/>
      <c r="W9" s="530" t="s">
        <v>816</v>
      </c>
      <c r="X9" s="531"/>
    </row>
    <row r="10" spans="1:24">
      <c r="B10" s="522"/>
      <c r="C10" s="15" t="s">
        <v>806</v>
      </c>
      <c r="D10" s="15" t="s">
        <v>807</v>
      </c>
      <c r="E10" s="15" t="s">
        <v>806</v>
      </c>
      <c r="F10" s="15" t="s">
        <v>807</v>
      </c>
      <c r="G10" s="15" t="s">
        <v>806</v>
      </c>
      <c r="H10" s="15" t="s">
        <v>807</v>
      </c>
      <c r="I10" s="15" t="s">
        <v>806</v>
      </c>
      <c r="J10" s="15" t="s">
        <v>807</v>
      </c>
      <c r="K10" s="15" t="s">
        <v>806</v>
      </c>
      <c r="L10" s="15" t="s">
        <v>807</v>
      </c>
      <c r="M10" s="15" t="s">
        <v>806</v>
      </c>
      <c r="N10" s="15" t="s">
        <v>807</v>
      </c>
      <c r="O10" s="15" t="s">
        <v>806</v>
      </c>
      <c r="P10" s="15" t="s">
        <v>807</v>
      </c>
      <c r="Q10" s="15" t="s">
        <v>806</v>
      </c>
      <c r="R10" s="15" t="s">
        <v>807</v>
      </c>
      <c r="S10" s="15" t="s">
        <v>806</v>
      </c>
      <c r="T10" s="15" t="s">
        <v>807</v>
      </c>
      <c r="U10" s="15" t="s">
        <v>806</v>
      </c>
      <c r="V10" s="15" t="s">
        <v>807</v>
      </c>
      <c r="W10" s="15" t="s">
        <v>806</v>
      </c>
      <c r="X10" s="15" t="s">
        <v>807</v>
      </c>
    </row>
    <row r="11" spans="1:24">
      <c r="B11" s="50" t="s">
        <v>808</v>
      </c>
      <c r="C11" s="145">
        <v>18319404.879999999</v>
      </c>
      <c r="D11" s="61">
        <v>36.191430704490656</v>
      </c>
      <c r="E11" s="145">
        <v>18373096.539999999</v>
      </c>
      <c r="F11" s="61">
        <v>36.298064185097175</v>
      </c>
      <c r="G11" s="145">
        <v>18372736.519999996</v>
      </c>
      <c r="H11" s="61">
        <v>36.29766519458277</v>
      </c>
      <c r="I11" s="145">
        <v>18392441.3398344</v>
      </c>
      <c r="J11" s="61">
        <v>36.3366176213598</v>
      </c>
      <c r="K11" s="145">
        <v>18375718.119038578</v>
      </c>
      <c r="L11" s="61">
        <v>36.303322892960843</v>
      </c>
      <c r="M11" s="145">
        <v>18462345.337318107</v>
      </c>
      <c r="N11" s="61">
        <v>36.474465904010621</v>
      </c>
      <c r="O11" s="145">
        <v>18467133.884296495</v>
      </c>
      <c r="P11" s="61">
        <v>36.484019532253825</v>
      </c>
      <c r="Q11" s="145">
        <v>18467133.884296495</v>
      </c>
      <c r="R11" s="61">
        <v>36.484019532253825</v>
      </c>
      <c r="S11" s="145">
        <v>18623437.191282108</v>
      </c>
      <c r="T11" s="61">
        <v>36.792815306451793</v>
      </c>
      <c r="U11" s="145">
        <v>19239973.032368056</v>
      </c>
      <c r="V11" s="202">
        <f>U11*100/$U$15</f>
        <v>38.005293772675486</v>
      </c>
      <c r="W11" s="145">
        <v>19239973.032368056</v>
      </c>
      <c r="X11" s="61">
        <f>W11*100/$W$15</f>
        <v>38.005293772675486</v>
      </c>
    </row>
    <row r="12" spans="1:24">
      <c r="B12" s="50" t="s">
        <v>809</v>
      </c>
      <c r="C12" s="145">
        <v>9360733.8499999996</v>
      </c>
      <c r="D12" s="61">
        <v>18.492868774646301</v>
      </c>
      <c r="E12" s="145">
        <v>9342116.0600000005</v>
      </c>
      <c r="F12" s="61">
        <v>18.456373297350947</v>
      </c>
      <c r="G12" s="145">
        <v>9338584.1400000006</v>
      </c>
      <c r="H12" s="61">
        <v>18.44955432393915</v>
      </c>
      <c r="I12" s="145">
        <v>9345563.7641609684</v>
      </c>
      <c r="J12" s="61">
        <v>18.46335517291423</v>
      </c>
      <c r="K12" s="145">
        <v>9433685.6619381867</v>
      </c>
      <c r="L12" s="61">
        <v>18.637319882547011</v>
      </c>
      <c r="M12" s="145">
        <v>9491652.1428817939</v>
      </c>
      <c r="N12" s="61">
        <v>18.751839819531927</v>
      </c>
      <c r="O12" s="145">
        <v>9498674.36743192</v>
      </c>
      <c r="P12" s="61">
        <v>18.765761017555253</v>
      </c>
      <c r="Q12" s="145">
        <v>9498674.36743192</v>
      </c>
      <c r="R12" s="61">
        <v>18.765761017555253</v>
      </c>
      <c r="S12" s="145">
        <v>9459527.0626748521</v>
      </c>
      <c r="T12" s="61">
        <v>18.688420860693853</v>
      </c>
      <c r="U12" s="145">
        <v>9151881.7967398278</v>
      </c>
      <c r="V12" s="202">
        <f t="shared" ref="V12:V15" si="0">U12*100/$U$15</f>
        <v>18.077985643365977</v>
      </c>
      <c r="W12" s="145">
        <v>9151881.7967398278</v>
      </c>
      <c r="X12" s="61">
        <f t="shared" ref="X12:X15" si="1">W12*100/$W$15</f>
        <v>18.077985643365977</v>
      </c>
    </row>
    <row r="13" spans="1:24">
      <c r="B13" s="50" t="s">
        <v>19</v>
      </c>
      <c r="C13" s="145">
        <v>27680138.729999997</v>
      </c>
      <c r="D13" s="61">
        <v>54.684299479136946</v>
      </c>
      <c r="E13" s="145">
        <v>27715212.600000001</v>
      </c>
      <c r="F13" s="61">
        <v>54.754437482448118</v>
      </c>
      <c r="G13" s="145">
        <v>27711320.659999996</v>
      </c>
      <c r="H13" s="61">
        <v>54.747219518521916</v>
      </c>
      <c r="I13" s="145">
        <v>27738005.103995368</v>
      </c>
      <c r="J13" s="61">
        <v>54.799972794274026</v>
      </c>
      <c r="K13" s="145">
        <v>27809403.780976765</v>
      </c>
      <c r="L13" s="61">
        <v>54.940642775507847</v>
      </c>
      <c r="M13" s="145">
        <v>27953997.480199903</v>
      </c>
      <c r="N13" s="61">
        <v>55.226305723542552</v>
      </c>
      <c r="O13" s="145">
        <v>27965808.251728415</v>
      </c>
      <c r="P13" s="61">
        <v>55.249780549809074</v>
      </c>
      <c r="Q13" s="145">
        <v>27965808.251728415</v>
      </c>
      <c r="R13" s="61">
        <v>55.249780549809074</v>
      </c>
      <c r="S13" s="145">
        <v>28082964.253956959</v>
      </c>
      <c r="T13" s="61">
        <v>55.481236167145639</v>
      </c>
      <c r="U13" s="145">
        <v>28391854.829107884</v>
      </c>
      <c r="V13" s="202">
        <f t="shared" si="0"/>
        <v>56.083279416041471</v>
      </c>
      <c r="W13" s="145">
        <v>28391854.829107884</v>
      </c>
      <c r="X13" s="61">
        <f t="shared" si="1"/>
        <v>56.083279416041471</v>
      </c>
    </row>
    <row r="14" spans="1:24">
      <c r="B14" s="50" t="s">
        <v>810</v>
      </c>
      <c r="C14" s="145">
        <v>22937934.453072362</v>
      </c>
      <c r="D14" s="61">
        <v>45.315700520863054</v>
      </c>
      <c r="E14" s="145">
        <v>22902077.750000007</v>
      </c>
      <c r="F14" s="61">
        <v>45.245562517551882</v>
      </c>
      <c r="G14" s="145">
        <v>22905534.230000004</v>
      </c>
      <c r="H14" s="61">
        <v>45.252780481478084</v>
      </c>
      <c r="I14" s="145">
        <v>22878817.660000004</v>
      </c>
      <c r="J14" s="61">
        <v>45.200027205725974</v>
      </c>
      <c r="K14" s="145">
        <v>22807775.735120922</v>
      </c>
      <c r="L14" s="61">
        <v>45.059357224492146</v>
      </c>
      <c r="M14" s="145">
        <v>22663180.536622126</v>
      </c>
      <c r="N14" s="61">
        <v>44.773694276457455</v>
      </c>
      <c r="O14" s="145">
        <v>22651240.311055522</v>
      </c>
      <c r="P14" s="61">
        <v>44.750219450190919</v>
      </c>
      <c r="Q14" s="145">
        <v>22651240.311055522</v>
      </c>
      <c r="R14" s="61">
        <v>44.750219450190919</v>
      </c>
      <c r="S14" s="145">
        <v>22534083.922707375</v>
      </c>
      <c r="T14" s="61">
        <v>44.518763070029145</v>
      </c>
      <c r="U14" s="145">
        <v>22232600.667670675</v>
      </c>
      <c r="V14" s="202">
        <f t="shared" si="0"/>
        <v>43.916720583958522</v>
      </c>
      <c r="W14" s="145">
        <v>22232600.667670675</v>
      </c>
      <c r="X14" s="61">
        <f t="shared" si="1"/>
        <v>43.916720583958522</v>
      </c>
    </row>
    <row r="15" spans="1:24">
      <c r="B15" s="50" t="s">
        <v>811</v>
      </c>
      <c r="C15" s="145">
        <v>50618073.183072358</v>
      </c>
      <c r="D15" s="61">
        <v>100</v>
      </c>
      <c r="E15" s="145">
        <v>50617290.350000009</v>
      </c>
      <c r="F15" s="61">
        <v>100</v>
      </c>
      <c r="G15" s="145">
        <v>50616854.890000001</v>
      </c>
      <c r="H15" s="61">
        <v>100</v>
      </c>
      <c r="I15" s="145">
        <v>50616822.763995372</v>
      </c>
      <c r="J15" s="61">
        <v>100</v>
      </c>
      <c r="K15" s="145">
        <v>50617179.516097687</v>
      </c>
      <c r="L15" s="61">
        <v>100</v>
      </c>
      <c r="M15" s="45">
        <v>50617178.016822025</v>
      </c>
      <c r="N15" s="61">
        <v>100</v>
      </c>
      <c r="O15" s="145">
        <v>50617048.562783942</v>
      </c>
      <c r="P15" s="61">
        <v>100</v>
      </c>
      <c r="Q15" s="145">
        <v>50617048.562783942</v>
      </c>
      <c r="R15" s="61">
        <v>99.999999999999986</v>
      </c>
      <c r="S15" s="145">
        <v>50617048.176664338</v>
      </c>
      <c r="T15" s="61">
        <v>99.999999237174791</v>
      </c>
      <c r="U15" s="145">
        <v>50624455.496778563</v>
      </c>
      <c r="V15" s="202">
        <f t="shared" si="0"/>
        <v>100</v>
      </c>
      <c r="W15" s="145">
        <v>50624455.496778563</v>
      </c>
      <c r="X15" s="61">
        <f t="shared" si="1"/>
        <v>100</v>
      </c>
    </row>
    <row r="16" spans="1:24">
      <c r="B16" s="203" t="s">
        <v>812</v>
      </c>
    </row>
    <row r="17" spans="2:15">
      <c r="B17" s="60" t="s">
        <v>818</v>
      </c>
    </row>
    <row r="20" spans="2:15">
      <c r="C20" s="52"/>
    </row>
    <row r="21" spans="2:15">
      <c r="B21" s="15" t="s">
        <v>797</v>
      </c>
      <c r="C21" s="15">
        <v>2010</v>
      </c>
      <c r="D21" s="15">
        <v>2011</v>
      </c>
      <c r="E21" s="15">
        <v>2012</v>
      </c>
      <c r="F21" s="15">
        <v>2013</v>
      </c>
      <c r="G21" s="15">
        <v>2014</v>
      </c>
      <c r="H21" s="15">
        <v>2015</v>
      </c>
      <c r="I21" s="15">
        <v>2016</v>
      </c>
      <c r="J21" s="15">
        <v>2017</v>
      </c>
      <c r="K21" s="15">
        <v>2018</v>
      </c>
      <c r="L21" s="15">
        <v>2019</v>
      </c>
      <c r="M21" s="15">
        <v>2020</v>
      </c>
      <c r="N21" s="15" t="s">
        <v>791</v>
      </c>
      <c r="O21" s="15" t="s">
        <v>791</v>
      </c>
    </row>
    <row r="22" spans="2:15">
      <c r="B22" s="50" t="s">
        <v>813</v>
      </c>
      <c r="C22" s="145">
        <v>18319404.879999999</v>
      </c>
      <c r="D22" s="145">
        <v>18373096.539999999</v>
      </c>
      <c r="E22" s="145">
        <v>18372736.519999996</v>
      </c>
      <c r="F22" s="145">
        <v>18392441.3398344</v>
      </c>
      <c r="G22" s="145">
        <v>18392441.3398344</v>
      </c>
      <c r="H22" s="145">
        <v>18392441.3398344</v>
      </c>
      <c r="I22" s="145">
        <v>18375718.119038578</v>
      </c>
      <c r="J22" s="145">
        <v>18462345.337318107</v>
      </c>
      <c r="K22" s="145">
        <v>18467133.884296495</v>
      </c>
      <c r="L22" s="145">
        <v>18467133.884296495</v>
      </c>
      <c r="M22" s="145">
        <v>18623437.191282108</v>
      </c>
      <c r="N22" s="145">
        <v>19239973.032368056</v>
      </c>
      <c r="O22" s="145">
        <v>19239973.032368056</v>
      </c>
    </row>
    <row r="23" spans="2:15">
      <c r="B23" s="50" t="s">
        <v>814</v>
      </c>
      <c r="C23" s="145">
        <v>9360733.8499999996</v>
      </c>
      <c r="D23" s="145">
        <v>9342116.0600000005</v>
      </c>
      <c r="E23" s="145">
        <v>9338584.1400000006</v>
      </c>
      <c r="F23" s="145">
        <v>9345563.7641609684</v>
      </c>
      <c r="G23" s="145">
        <v>9345563.7641609684</v>
      </c>
      <c r="H23" s="145">
        <v>9345563.7641609684</v>
      </c>
      <c r="I23" s="145">
        <v>9433685.6619381867</v>
      </c>
      <c r="J23" s="145">
        <v>9491652.1428817939</v>
      </c>
      <c r="K23" s="145">
        <v>9498674.36743192</v>
      </c>
      <c r="L23" s="145">
        <v>9498674.36743192</v>
      </c>
      <c r="M23" s="145">
        <v>9459527.0626748521</v>
      </c>
      <c r="N23" s="145">
        <v>9151881.7967398278</v>
      </c>
      <c r="O23" s="145">
        <v>9151881.7967398278</v>
      </c>
    </row>
    <row r="24" spans="2:15">
      <c r="B24" s="50" t="s">
        <v>19</v>
      </c>
      <c r="C24" s="145">
        <v>27680138.729999997</v>
      </c>
      <c r="D24" s="145">
        <v>27715212.600000001</v>
      </c>
      <c r="E24" s="145">
        <v>27711320.659999996</v>
      </c>
      <c r="F24" s="145">
        <v>27738005.103995368</v>
      </c>
      <c r="G24" s="145">
        <v>27738005.103995368</v>
      </c>
      <c r="H24" s="145">
        <v>27738005.103995368</v>
      </c>
      <c r="I24" s="145">
        <v>27809403.780976765</v>
      </c>
      <c r="J24" s="145">
        <v>27953997.480199903</v>
      </c>
      <c r="K24" s="145">
        <v>27965808.251728415</v>
      </c>
      <c r="L24" s="145">
        <v>27965808.251728415</v>
      </c>
      <c r="M24" s="145">
        <v>28082964.253956959</v>
      </c>
      <c r="N24" s="145">
        <v>28391854.829107884</v>
      </c>
      <c r="O24" s="145">
        <v>28391854.829107884</v>
      </c>
    </row>
    <row r="25" spans="2:15">
      <c r="B25" s="50" t="s">
        <v>810</v>
      </c>
      <c r="C25" s="145">
        <v>22937934.453072362</v>
      </c>
      <c r="D25" s="145">
        <v>22902077.750000007</v>
      </c>
      <c r="E25" s="145">
        <v>22905534.230000004</v>
      </c>
      <c r="F25" s="145">
        <v>22878817.660000004</v>
      </c>
      <c r="G25" s="145">
        <v>22878817.660000004</v>
      </c>
      <c r="H25" s="145">
        <v>22878817.660000004</v>
      </c>
      <c r="I25" s="145">
        <v>22807775.735120922</v>
      </c>
      <c r="J25" s="145">
        <v>22663180.536622126</v>
      </c>
      <c r="K25" s="145">
        <v>22651240.311055522</v>
      </c>
      <c r="L25" s="145">
        <v>22651240.311055522</v>
      </c>
      <c r="M25" s="145">
        <v>22534083.922707375</v>
      </c>
      <c r="N25" s="145">
        <v>22232600.667670675</v>
      </c>
      <c r="O25" s="145">
        <v>22232600.667670675</v>
      </c>
    </row>
    <row r="26" spans="2:15">
      <c r="B26" s="50" t="s">
        <v>811</v>
      </c>
      <c r="C26" s="145">
        <v>50618073.183072358</v>
      </c>
      <c r="D26" s="145">
        <v>50617290.350000009</v>
      </c>
      <c r="E26" s="145">
        <v>50616854.890000001</v>
      </c>
      <c r="F26" s="145">
        <v>50616822.763995372</v>
      </c>
      <c r="G26" s="145">
        <v>50616822.763995372</v>
      </c>
      <c r="H26" s="145">
        <v>50616822.763995372</v>
      </c>
      <c r="I26" s="145">
        <v>50617179.516097687</v>
      </c>
      <c r="J26" s="145">
        <v>50617178.016822025</v>
      </c>
      <c r="K26" s="145">
        <v>50617048.562783942</v>
      </c>
      <c r="L26" s="145">
        <v>50617048.562783942</v>
      </c>
      <c r="M26" s="145">
        <v>50617048.176664338</v>
      </c>
      <c r="N26" s="145">
        <v>50624455.496778563</v>
      </c>
      <c r="O26" s="145">
        <v>50624455.496778563</v>
      </c>
    </row>
    <row r="27" spans="2:15">
      <c r="B27" s="60" t="s">
        <v>818</v>
      </c>
    </row>
    <row r="30" spans="2:15">
      <c r="B30" s="60" t="s">
        <v>11</v>
      </c>
    </row>
    <row r="31" spans="2:15">
      <c r="B31" s="60" t="s">
        <v>817</v>
      </c>
    </row>
  </sheetData>
  <mergeCells count="12">
    <mergeCell ref="W9:X9"/>
    <mergeCell ref="B9:B10"/>
    <mergeCell ref="C9:D9"/>
    <mergeCell ref="E9:F9"/>
    <mergeCell ref="G9:H9"/>
    <mergeCell ref="I9:J9"/>
    <mergeCell ref="K9:L9"/>
    <mergeCell ref="M9:N9"/>
    <mergeCell ref="O9:P9"/>
    <mergeCell ref="Q9:R9"/>
    <mergeCell ref="S9:T9"/>
    <mergeCell ref="U9:V9"/>
  </mergeCells>
  <hyperlinks>
    <hyperlink ref="A1" location="Indice!A1" display="Regresar &lt;-"/>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N43"/>
  <sheetViews>
    <sheetView workbookViewId="0"/>
  </sheetViews>
  <sheetFormatPr baseColWidth="10" defaultRowHeight="15"/>
  <cols>
    <col min="1" max="16384" width="11.42578125" style="60"/>
  </cols>
  <sheetData>
    <row r="1" spans="1:14">
      <c r="A1" s="1" t="s">
        <v>246</v>
      </c>
    </row>
    <row r="2" spans="1:14" ht="21">
      <c r="B2" s="2" t="s">
        <v>639</v>
      </c>
    </row>
    <row r="3" spans="1:14" ht="21">
      <c r="B3" s="14" t="s">
        <v>640</v>
      </c>
    </row>
    <row r="4" spans="1:14" ht="21">
      <c r="B4" s="14"/>
    </row>
    <row r="5" spans="1:14" ht="15.75">
      <c r="B5" s="19" t="s">
        <v>819</v>
      </c>
    </row>
    <row r="8" spans="1:14">
      <c r="B8" s="33" t="s">
        <v>820</v>
      </c>
    </row>
    <row r="9" spans="1:14">
      <c r="C9" s="15">
        <v>2010</v>
      </c>
      <c r="D9" s="15">
        <v>2011</v>
      </c>
      <c r="E9" s="15">
        <v>2012</v>
      </c>
      <c r="F9" s="15">
        <v>2013</v>
      </c>
      <c r="G9" s="15">
        <v>2014</v>
      </c>
      <c r="H9" s="15">
        <v>2015</v>
      </c>
      <c r="I9" s="15">
        <v>2016</v>
      </c>
      <c r="J9" s="15">
        <v>2017</v>
      </c>
      <c r="K9" s="15">
        <v>2018</v>
      </c>
      <c r="L9" s="15">
        <v>2020</v>
      </c>
      <c r="M9" s="15">
        <v>2021</v>
      </c>
      <c r="N9" s="15">
        <v>2022</v>
      </c>
    </row>
    <row r="10" spans="1:14" ht="15.75" customHeight="1">
      <c r="B10" s="50" t="s">
        <v>821</v>
      </c>
      <c r="C10" s="204">
        <v>0.17599999999999999</v>
      </c>
      <c r="D10" s="204">
        <v>0.185</v>
      </c>
      <c r="E10" s="204">
        <v>0.18099999999999999</v>
      </c>
      <c r="F10" s="204">
        <v>0.1837</v>
      </c>
      <c r="G10" s="204">
        <v>0.1837</v>
      </c>
      <c r="H10" s="204">
        <v>0.1837</v>
      </c>
      <c r="I10" s="204">
        <v>0.18451876832617276</v>
      </c>
      <c r="J10" s="204">
        <v>0.17704777805945954</v>
      </c>
      <c r="K10" s="204">
        <v>0.17699999999999999</v>
      </c>
      <c r="L10" s="204">
        <v>0.17617566386845757</v>
      </c>
      <c r="M10" s="205">
        <v>0.17440819270758914</v>
      </c>
      <c r="N10" s="204">
        <v>0.17389166651637808</v>
      </c>
    </row>
    <row r="11" spans="1:14">
      <c r="B11" s="50" t="s">
        <v>822</v>
      </c>
      <c r="C11" s="204">
        <v>0.32500000000000001</v>
      </c>
      <c r="D11" s="204">
        <v>0.33400000000000002</v>
      </c>
      <c r="E11" s="204">
        <v>0.32800000000000001</v>
      </c>
      <c r="F11" s="204">
        <v>0.33310000000000001</v>
      </c>
      <c r="G11" s="204">
        <v>0.33310000000000001</v>
      </c>
      <c r="H11" s="204">
        <v>0.33310000000000001</v>
      </c>
      <c r="I11" s="204">
        <v>0.33586050852102034</v>
      </c>
      <c r="J11" s="204">
        <v>0.34101129829757032</v>
      </c>
      <c r="K11" s="204">
        <v>0.34060000000000001</v>
      </c>
      <c r="L11" s="204">
        <v>0.34349783929825184</v>
      </c>
      <c r="M11" s="206">
        <v>0.34618200434996271</v>
      </c>
      <c r="N11" s="204">
        <v>0.35084959926197379</v>
      </c>
    </row>
    <row r="12" spans="1:14">
      <c r="B12" s="50" t="s">
        <v>823</v>
      </c>
      <c r="C12" s="204">
        <v>0.252</v>
      </c>
      <c r="D12" s="204">
        <v>0.246</v>
      </c>
      <c r="E12" s="204">
        <v>0.246</v>
      </c>
      <c r="F12" s="204">
        <v>0.24740000000000001</v>
      </c>
      <c r="G12" s="204">
        <v>0.24740000000000001</v>
      </c>
      <c r="H12" s="204">
        <v>0.24740000000000001</v>
      </c>
      <c r="I12" s="204">
        <v>0.25307377663427721</v>
      </c>
      <c r="J12" s="204">
        <v>0.25528992544800899</v>
      </c>
      <c r="K12" s="204">
        <v>0.2555</v>
      </c>
      <c r="L12" s="204">
        <v>0.25623714097059536</v>
      </c>
      <c r="M12" s="206">
        <v>0.2561879129324573</v>
      </c>
      <c r="N12" s="204">
        <v>0.25847305422966166</v>
      </c>
    </row>
    <row r="13" spans="1:14">
      <c r="B13" s="50" t="s">
        <v>824</v>
      </c>
      <c r="C13" s="204">
        <v>0.22600000000000001</v>
      </c>
      <c r="D13" s="204">
        <v>0.214</v>
      </c>
      <c r="E13" s="204">
        <v>0.222</v>
      </c>
      <c r="F13" s="204">
        <v>0.21529999999999999</v>
      </c>
      <c r="G13" s="204">
        <v>0.21529999999999999</v>
      </c>
      <c r="H13" s="204">
        <v>0.21529999999999999</v>
      </c>
      <c r="I13" s="204">
        <v>0.21036599421539731</v>
      </c>
      <c r="J13" s="204">
        <v>0.20952640490511501</v>
      </c>
      <c r="K13" s="204">
        <v>0.20979999999999999</v>
      </c>
      <c r="L13" s="204">
        <v>0.20723239106374397</v>
      </c>
      <c r="M13" s="206">
        <v>0.20647237816273448</v>
      </c>
      <c r="N13" s="204">
        <v>0.20056352757941262</v>
      </c>
    </row>
    <row r="14" spans="1:14">
      <c r="B14" s="50" t="s">
        <v>825</v>
      </c>
      <c r="C14" s="204">
        <v>0.02</v>
      </c>
      <c r="D14" s="204">
        <v>2.1000000000000001E-2</v>
      </c>
      <c r="E14" s="204">
        <v>2.3E-2</v>
      </c>
      <c r="F14" s="204">
        <v>2.0500000000000001E-2</v>
      </c>
      <c r="G14" s="204">
        <v>2.0500000000000001E-2</v>
      </c>
      <c r="H14" s="204">
        <v>2.0500000000000001E-2</v>
      </c>
      <c r="I14" s="204">
        <v>1.6180952303132344E-2</v>
      </c>
      <c r="J14" s="204">
        <v>1.7124593289845943E-2</v>
      </c>
      <c r="K14" s="204">
        <v>1.7100000000000001E-2</v>
      </c>
      <c r="L14" s="204">
        <v>1.6856964798951331E-2</v>
      </c>
      <c r="M14" s="206">
        <v>1.6749511847256489E-2</v>
      </c>
      <c r="N14" s="204">
        <v>1.6222152412573614E-2</v>
      </c>
    </row>
    <row r="19" spans="2:7">
      <c r="B19" s="33" t="s">
        <v>848</v>
      </c>
    </row>
    <row r="20" spans="2:7" ht="15.75" customHeight="1">
      <c r="B20" s="538" t="s">
        <v>826</v>
      </c>
      <c r="C20" s="538"/>
      <c r="D20" s="538"/>
      <c r="E20" s="538"/>
      <c r="F20" s="538" t="s">
        <v>847</v>
      </c>
      <c r="G20" s="538"/>
    </row>
    <row r="21" spans="2:7">
      <c r="B21" s="535" t="s">
        <v>827</v>
      </c>
      <c r="C21" s="535"/>
      <c r="D21" s="535"/>
      <c r="E21" s="535"/>
      <c r="F21" s="536">
        <v>5302447.9038944803</v>
      </c>
      <c r="G21" s="536"/>
    </row>
    <row r="22" spans="2:7">
      <c r="B22" s="535" t="s">
        <v>828</v>
      </c>
      <c r="C22" s="535"/>
      <c r="D22" s="535"/>
      <c r="E22" s="535"/>
      <c r="F22" s="536">
        <v>2828867.9492411502</v>
      </c>
      <c r="G22" s="536"/>
    </row>
    <row r="23" spans="2:7">
      <c r="B23" s="535" t="s">
        <v>829</v>
      </c>
      <c r="C23" s="535"/>
      <c r="D23" s="535"/>
      <c r="E23" s="535"/>
      <c r="F23" s="536">
        <v>2785314.6632872452</v>
      </c>
      <c r="G23" s="536"/>
    </row>
    <row r="24" spans="2:7">
      <c r="B24" s="535" t="s">
        <v>830</v>
      </c>
      <c r="C24" s="535"/>
      <c r="D24" s="535"/>
      <c r="E24" s="535"/>
      <c r="F24" s="536">
        <v>1546331.7281112298</v>
      </c>
      <c r="G24" s="536"/>
    </row>
    <row r="25" spans="2:7">
      <c r="B25" s="535" t="s">
        <v>831</v>
      </c>
      <c r="C25" s="535"/>
      <c r="D25" s="535"/>
      <c r="E25" s="535"/>
      <c r="F25" s="536">
        <v>1352531.2813681131</v>
      </c>
      <c r="G25" s="536"/>
    </row>
    <row r="26" spans="2:7">
      <c r="B26" s="535" t="s">
        <v>832</v>
      </c>
      <c r="C26" s="535"/>
      <c r="D26" s="535"/>
      <c r="E26" s="535"/>
      <c r="F26" s="536">
        <v>1237555.1549856714</v>
      </c>
      <c r="G26" s="536"/>
    </row>
    <row r="27" spans="2:7">
      <c r="B27" s="535" t="s">
        <v>833</v>
      </c>
      <c r="C27" s="535"/>
      <c r="D27" s="535"/>
      <c r="E27" s="535"/>
      <c r="F27" s="536">
        <v>1190910.890793724</v>
      </c>
      <c r="G27" s="536"/>
    </row>
    <row r="28" spans="2:7">
      <c r="B28" s="535" t="s">
        <v>834</v>
      </c>
      <c r="C28" s="535"/>
      <c r="D28" s="535"/>
      <c r="E28" s="535"/>
      <c r="F28" s="536">
        <v>659874.95710874186</v>
      </c>
      <c r="G28" s="536"/>
    </row>
    <row r="29" spans="2:7">
      <c r="B29" s="535" t="s">
        <v>835</v>
      </c>
      <c r="C29" s="535"/>
      <c r="D29" s="535"/>
      <c r="E29" s="535"/>
      <c r="F29" s="536">
        <v>394302.77704040764</v>
      </c>
      <c r="G29" s="536"/>
    </row>
    <row r="30" spans="2:7">
      <c r="B30" s="535" t="s">
        <v>836</v>
      </c>
      <c r="C30" s="535"/>
      <c r="D30" s="535"/>
      <c r="E30" s="535"/>
      <c r="F30" s="537">
        <v>389621.91644471209</v>
      </c>
      <c r="G30" s="537"/>
    </row>
    <row r="31" spans="2:7">
      <c r="B31" s="535" t="s">
        <v>837</v>
      </c>
      <c r="C31" s="535"/>
      <c r="D31" s="535"/>
      <c r="E31" s="535"/>
      <c r="F31" s="537">
        <v>380156.55450553342</v>
      </c>
      <c r="G31" s="537"/>
    </row>
    <row r="32" spans="2:7">
      <c r="B32" s="535" t="s">
        <v>840</v>
      </c>
      <c r="C32" s="535"/>
      <c r="D32" s="535"/>
      <c r="E32" s="535"/>
      <c r="F32" s="537">
        <v>294151.10247957276</v>
      </c>
      <c r="G32" s="537"/>
    </row>
    <row r="33" spans="2:7">
      <c r="B33" s="535" t="s">
        <v>838</v>
      </c>
      <c r="C33" s="535"/>
      <c r="D33" s="535"/>
      <c r="E33" s="535"/>
      <c r="F33" s="537">
        <v>269446.34808317473</v>
      </c>
      <c r="G33" s="537"/>
    </row>
    <row r="34" spans="2:7">
      <c r="B34" s="535" t="s">
        <v>839</v>
      </c>
      <c r="C34" s="535"/>
      <c r="D34" s="535"/>
      <c r="E34" s="535"/>
      <c r="F34" s="537">
        <v>268229.43240034964</v>
      </c>
      <c r="G34" s="537"/>
    </row>
    <row r="35" spans="2:7">
      <c r="B35" s="535" t="s">
        <v>845</v>
      </c>
      <c r="C35" s="535"/>
      <c r="D35" s="535"/>
      <c r="E35" s="535"/>
      <c r="F35" s="537">
        <v>205827.49538627118</v>
      </c>
      <c r="G35" s="537"/>
    </row>
    <row r="36" spans="2:7">
      <c r="B36" s="535" t="s">
        <v>841</v>
      </c>
      <c r="C36" s="535"/>
      <c r="D36" s="535"/>
      <c r="E36" s="535"/>
      <c r="F36" s="537">
        <v>111862.17685333881</v>
      </c>
      <c r="G36" s="537"/>
    </row>
    <row r="37" spans="2:7">
      <c r="B37" s="535" t="s">
        <v>842</v>
      </c>
      <c r="C37" s="535"/>
      <c r="D37" s="535"/>
      <c r="E37" s="535"/>
      <c r="F37" s="537">
        <v>15822.469024708056</v>
      </c>
      <c r="G37" s="537"/>
    </row>
    <row r="38" spans="2:7">
      <c r="B38" s="535" t="s">
        <v>843</v>
      </c>
      <c r="C38" s="535"/>
      <c r="D38" s="535"/>
      <c r="E38" s="535"/>
      <c r="F38" s="536">
        <v>4532.8649639503401</v>
      </c>
      <c r="G38" s="536"/>
    </row>
    <row r="39" spans="2:7">
      <c r="B39" s="535" t="s">
        <v>844</v>
      </c>
      <c r="C39" s="535"/>
      <c r="D39" s="535"/>
      <c r="E39" s="535"/>
      <c r="F39" s="536">
        <v>2185.3684775209463</v>
      </c>
      <c r="G39" s="536"/>
    </row>
    <row r="42" spans="2:7">
      <c r="B42" s="60" t="s">
        <v>11</v>
      </c>
    </row>
    <row r="43" spans="2:7">
      <c r="B43" s="60" t="s">
        <v>846</v>
      </c>
    </row>
  </sheetData>
  <mergeCells count="40">
    <mergeCell ref="B20:E20"/>
    <mergeCell ref="F20:G20"/>
    <mergeCell ref="B21:E21"/>
    <mergeCell ref="F21:G21"/>
    <mergeCell ref="B22:E22"/>
    <mergeCell ref="F22:G22"/>
    <mergeCell ref="B23:E23"/>
    <mergeCell ref="F23:G23"/>
    <mergeCell ref="B24:E24"/>
    <mergeCell ref="F24:G24"/>
    <mergeCell ref="B25:E25"/>
    <mergeCell ref="F25:G25"/>
    <mergeCell ref="B26:E26"/>
    <mergeCell ref="F26:G26"/>
    <mergeCell ref="B27:E27"/>
    <mergeCell ref="F27:G27"/>
    <mergeCell ref="B28:E28"/>
    <mergeCell ref="F28:G28"/>
    <mergeCell ref="B29:E29"/>
    <mergeCell ref="F29:G29"/>
    <mergeCell ref="B30:E30"/>
    <mergeCell ref="F30:G30"/>
    <mergeCell ref="B31:E31"/>
    <mergeCell ref="F31:G31"/>
    <mergeCell ref="B32:E32"/>
    <mergeCell ref="F32:G32"/>
    <mergeCell ref="B33:E33"/>
    <mergeCell ref="F33:G33"/>
    <mergeCell ref="B34:E34"/>
    <mergeCell ref="F34:G34"/>
    <mergeCell ref="B38:E38"/>
    <mergeCell ref="F38:G38"/>
    <mergeCell ref="B39:E39"/>
    <mergeCell ref="F39:G39"/>
    <mergeCell ref="B35:E35"/>
    <mergeCell ref="F35:G35"/>
    <mergeCell ref="B36:E36"/>
    <mergeCell ref="F36:G36"/>
    <mergeCell ref="B37:E37"/>
    <mergeCell ref="F37:G37"/>
  </mergeCells>
  <hyperlinks>
    <hyperlink ref="A1" location="Indice!A1" display="Regresar &lt;-"/>
  </hyperlinks>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P40"/>
  <sheetViews>
    <sheetView workbookViewId="0"/>
  </sheetViews>
  <sheetFormatPr baseColWidth="10" defaultRowHeight="15"/>
  <cols>
    <col min="1" max="1" width="11.42578125" style="60"/>
    <col min="2" max="2" width="33.5703125" style="60" customWidth="1"/>
    <col min="3" max="3" width="31" style="60" customWidth="1"/>
    <col min="4" max="4" width="31.42578125" style="60" customWidth="1"/>
    <col min="5" max="5" width="27.5703125" style="60" bestFit="1" customWidth="1"/>
    <col min="6" max="6" width="20.5703125" style="60" bestFit="1" customWidth="1"/>
    <col min="7" max="7" width="11.42578125" style="60"/>
    <col min="8" max="8" width="22.42578125" style="60" bestFit="1" customWidth="1"/>
    <col min="9" max="9" width="25.42578125" style="60" bestFit="1" customWidth="1"/>
    <col min="10" max="10" width="28.28515625" style="60" bestFit="1" customWidth="1"/>
    <col min="11" max="11" width="27.5703125" style="60" bestFit="1" customWidth="1"/>
    <col min="12" max="12" width="20.5703125" style="60" bestFit="1" customWidth="1"/>
    <col min="13" max="13" width="11.42578125" style="60"/>
    <col min="14" max="14" width="18.28515625" style="60" bestFit="1" customWidth="1"/>
    <col min="15" max="15" width="25.42578125" style="60" bestFit="1" customWidth="1"/>
    <col min="16" max="16" width="27.5703125" style="60" bestFit="1" customWidth="1"/>
    <col min="17" max="16384" width="11.42578125" style="60"/>
  </cols>
  <sheetData>
    <row r="1" spans="1:16">
      <c r="A1" s="1" t="s">
        <v>246</v>
      </c>
    </row>
    <row r="2" spans="1:16" ht="21">
      <c r="B2" s="2" t="s">
        <v>639</v>
      </c>
    </row>
    <row r="3" spans="1:16" ht="21">
      <c r="B3" s="14" t="s">
        <v>849</v>
      </c>
    </row>
    <row r="4" spans="1:16" ht="21">
      <c r="B4" s="14"/>
    </row>
    <row r="5" spans="1:16" ht="15.75">
      <c r="B5" s="19" t="s">
        <v>927</v>
      </c>
    </row>
    <row r="8" spans="1:16">
      <c r="B8" s="33" t="s">
        <v>927</v>
      </c>
    </row>
    <row r="9" spans="1:16">
      <c r="B9" s="15">
        <v>2010</v>
      </c>
      <c r="C9" s="15" t="s">
        <v>850</v>
      </c>
      <c r="D9" s="15" t="s">
        <v>851</v>
      </c>
      <c r="E9" s="15" t="s">
        <v>852</v>
      </c>
      <c r="F9" s="15" t="s">
        <v>853</v>
      </c>
      <c r="G9" s="207"/>
      <c r="H9" s="15">
        <v>2022</v>
      </c>
      <c r="I9" s="15" t="s">
        <v>850</v>
      </c>
      <c r="J9" s="15" t="s">
        <v>854</v>
      </c>
      <c r="K9" s="15" t="s">
        <v>855</v>
      </c>
      <c r="L9" s="15" t="s">
        <v>853</v>
      </c>
      <c r="M9" s="207"/>
      <c r="N9" s="15" t="s">
        <v>980</v>
      </c>
      <c r="O9" s="15" t="s">
        <v>850</v>
      </c>
      <c r="P9" s="15" t="s">
        <v>855</v>
      </c>
    </row>
    <row r="10" spans="1:16">
      <c r="B10" s="208" t="s">
        <v>690</v>
      </c>
      <c r="C10" s="209" t="s">
        <v>856</v>
      </c>
      <c r="D10" s="209" t="s">
        <v>857</v>
      </c>
      <c r="E10" s="209" t="s">
        <v>858</v>
      </c>
      <c r="F10" s="210">
        <f>100*E10/C10</f>
        <v>56.131538297423994</v>
      </c>
      <c r="G10" s="207"/>
      <c r="H10" s="211" t="s">
        <v>690</v>
      </c>
      <c r="I10" s="209" t="s">
        <v>928</v>
      </c>
      <c r="J10" s="209" t="s">
        <v>929</v>
      </c>
      <c r="K10" s="209" t="s">
        <v>930</v>
      </c>
      <c r="L10" s="210">
        <f>100*K10/I10</f>
        <v>68.518769960978318</v>
      </c>
      <c r="M10" s="207"/>
      <c r="N10" s="211" t="s">
        <v>690</v>
      </c>
      <c r="O10" s="212">
        <v>-7.2387232892339508</v>
      </c>
      <c r="P10" s="212">
        <v>13.23203983033048</v>
      </c>
    </row>
    <row r="11" spans="1:16">
      <c r="B11" s="208" t="s">
        <v>691</v>
      </c>
      <c r="C11" s="209" t="s">
        <v>859</v>
      </c>
      <c r="D11" s="209" t="s">
        <v>860</v>
      </c>
      <c r="E11" s="209" t="s">
        <v>861</v>
      </c>
      <c r="F11" s="210">
        <f t="shared" ref="F11:F27" si="0">100*E11/C11</f>
        <v>59.908062172194548</v>
      </c>
      <c r="G11" s="207"/>
      <c r="H11" s="211" t="s">
        <v>691</v>
      </c>
      <c r="I11" s="209" t="s">
        <v>931</v>
      </c>
      <c r="J11" s="209" t="s">
        <v>932</v>
      </c>
      <c r="K11" s="209" t="s">
        <v>933</v>
      </c>
      <c r="L11" s="210">
        <f>100*K11/I11</f>
        <v>64.945988522561038</v>
      </c>
      <c r="M11" s="207"/>
      <c r="N11" s="211" t="s">
        <v>691</v>
      </c>
      <c r="O11" s="212">
        <v>-7.4529675814628868</v>
      </c>
      <c r="P11" s="212">
        <v>0.32971001424093027</v>
      </c>
    </row>
    <row r="12" spans="1:16">
      <c r="B12" s="208" t="s">
        <v>862</v>
      </c>
      <c r="C12" s="209" t="s">
        <v>863</v>
      </c>
      <c r="D12" s="209" t="s">
        <v>864</v>
      </c>
      <c r="E12" s="209" t="s">
        <v>865</v>
      </c>
      <c r="F12" s="210">
        <f t="shared" si="0"/>
        <v>59.035740077050342</v>
      </c>
      <c r="G12" s="207"/>
      <c r="H12" s="211" t="s">
        <v>862</v>
      </c>
      <c r="I12" s="209" t="s">
        <v>934</v>
      </c>
      <c r="J12" s="209" t="s">
        <v>935</v>
      </c>
      <c r="K12" s="209" t="s">
        <v>936</v>
      </c>
      <c r="L12" s="210">
        <f t="shared" ref="L12:L27" si="1">100*K12/I12</f>
        <v>58.790317127594832</v>
      </c>
      <c r="M12" s="207"/>
      <c r="N12" s="211" t="s">
        <v>692</v>
      </c>
      <c r="O12" s="212">
        <v>28.13420431206384</v>
      </c>
      <c r="P12" s="212">
        <v>27.601525729439857</v>
      </c>
    </row>
    <row r="13" spans="1:16">
      <c r="B13" s="208" t="s">
        <v>866</v>
      </c>
      <c r="C13" s="209" t="s">
        <v>867</v>
      </c>
      <c r="D13" s="209" t="s">
        <v>868</v>
      </c>
      <c r="E13" s="209" t="s">
        <v>869</v>
      </c>
      <c r="F13" s="210">
        <f t="shared" si="0"/>
        <v>68.223242754485312</v>
      </c>
      <c r="G13" s="207"/>
      <c r="H13" s="211" t="s">
        <v>866</v>
      </c>
      <c r="I13" s="209" t="s">
        <v>937</v>
      </c>
      <c r="J13" s="209" t="s">
        <v>938</v>
      </c>
      <c r="K13" s="209" t="s">
        <v>939</v>
      </c>
      <c r="L13" s="210">
        <f t="shared" si="1"/>
        <v>76.001022320667914</v>
      </c>
      <c r="M13" s="207"/>
      <c r="N13" s="211" t="s">
        <v>693</v>
      </c>
      <c r="O13" s="212">
        <v>-3.688521227417517</v>
      </c>
      <c r="P13" s="212">
        <v>7.2914530649503488</v>
      </c>
    </row>
    <row r="14" spans="1:16">
      <c r="B14" s="208" t="s">
        <v>692</v>
      </c>
      <c r="C14" s="209" t="s">
        <v>870</v>
      </c>
      <c r="D14" s="209" t="s">
        <v>871</v>
      </c>
      <c r="E14" s="209" t="s">
        <v>872</v>
      </c>
      <c r="F14" s="210">
        <f t="shared" si="0"/>
        <v>49.99534125772454</v>
      </c>
      <c r="G14" s="207"/>
      <c r="H14" s="211" t="s">
        <v>692</v>
      </c>
      <c r="I14" s="209" t="s">
        <v>940</v>
      </c>
      <c r="J14" s="209" t="s">
        <v>941</v>
      </c>
      <c r="K14" s="209" t="s">
        <v>942</v>
      </c>
      <c r="L14" s="210">
        <f t="shared" si="1"/>
        <v>62.960904206040389</v>
      </c>
      <c r="M14" s="207"/>
      <c r="N14" s="211" t="s">
        <v>873</v>
      </c>
      <c r="O14" s="212">
        <v>-8.331966445408753</v>
      </c>
      <c r="P14" s="212">
        <v>15.440801766604382</v>
      </c>
    </row>
    <row r="15" spans="1:16">
      <c r="B15" s="208" t="s">
        <v>693</v>
      </c>
      <c r="C15" s="209" t="s">
        <v>874</v>
      </c>
      <c r="D15" s="209" t="s">
        <v>875</v>
      </c>
      <c r="E15" s="209" t="s">
        <v>876</v>
      </c>
      <c r="F15" s="210">
        <f t="shared" si="0"/>
        <v>64.777066907427184</v>
      </c>
      <c r="G15" s="207"/>
      <c r="H15" s="211" t="s">
        <v>693</v>
      </c>
      <c r="I15" s="209" t="s">
        <v>943</v>
      </c>
      <c r="J15" s="209" t="s">
        <v>944</v>
      </c>
      <c r="K15" s="209" t="s">
        <v>945</v>
      </c>
      <c r="L15" s="210">
        <f t="shared" si="1"/>
        <v>71.034405090376708</v>
      </c>
      <c r="M15" s="207"/>
      <c r="N15" s="211" t="s">
        <v>694</v>
      </c>
      <c r="O15" s="212">
        <v>-3.2946471988991464</v>
      </c>
      <c r="P15" s="212">
        <v>6.0469010598805593</v>
      </c>
    </row>
    <row r="16" spans="1:16">
      <c r="B16" s="208" t="s">
        <v>694</v>
      </c>
      <c r="C16" s="209" t="s">
        <v>877</v>
      </c>
      <c r="D16" s="209" t="s">
        <v>878</v>
      </c>
      <c r="E16" s="209" t="s">
        <v>879</v>
      </c>
      <c r="F16" s="210">
        <f t="shared" si="0"/>
        <v>53.50274655154022</v>
      </c>
      <c r="G16" s="207"/>
      <c r="H16" s="211" t="s">
        <v>694</v>
      </c>
      <c r="I16" s="209" t="s">
        <v>946</v>
      </c>
      <c r="J16" s="209" t="s">
        <v>947</v>
      </c>
      <c r="K16" s="209" t="s">
        <v>948</v>
      </c>
      <c r="L16" s="210">
        <f t="shared" si="1"/>
        <v>62.25823662798453</v>
      </c>
      <c r="M16" s="207"/>
      <c r="N16" s="211" t="s">
        <v>696</v>
      </c>
      <c r="O16" s="212">
        <v>-7.6227146835859232</v>
      </c>
      <c r="P16" s="212">
        <v>7.4944233515163932</v>
      </c>
    </row>
    <row r="17" spans="2:16">
      <c r="B17" s="208" t="s">
        <v>873</v>
      </c>
      <c r="C17" s="209" t="s">
        <v>880</v>
      </c>
      <c r="D17" s="209" t="s">
        <v>881</v>
      </c>
      <c r="E17" s="209" t="s">
        <v>882</v>
      </c>
      <c r="F17" s="210">
        <f t="shared" si="0"/>
        <v>51.264402291055589</v>
      </c>
      <c r="G17" s="207"/>
      <c r="H17" s="211" t="s">
        <v>873</v>
      </c>
      <c r="I17" s="209" t="s">
        <v>949</v>
      </c>
      <c r="J17" s="209" t="s">
        <v>950</v>
      </c>
      <c r="K17" s="209" t="s">
        <v>951</v>
      </c>
      <c r="L17" s="210">
        <f t="shared" si="1"/>
        <v>61.596718207636478</v>
      </c>
      <c r="M17" s="207"/>
      <c r="N17" s="211" t="s">
        <v>883</v>
      </c>
      <c r="O17" s="212">
        <v>-6.9503356673958665</v>
      </c>
      <c r="P17" s="212">
        <v>11.803779953767227</v>
      </c>
    </row>
    <row r="18" spans="2:16">
      <c r="B18" s="208" t="s">
        <v>696</v>
      </c>
      <c r="C18" s="209" t="s">
        <v>884</v>
      </c>
      <c r="D18" s="209" t="s">
        <v>885</v>
      </c>
      <c r="E18" s="209" t="s">
        <v>886</v>
      </c>
      <c r="F18" s="210">
        <f t="shared" si="0"/>
        <v>60.089417907268775</v>
      </c>
      <c r="G18" s="207"/>
      <c r="H18" s="211" t="s">
        <v>696</v>
      </c>
      <c r="I18" s="209" t="s">
        <v>952</v>
      </c>
      <c r="J18" s="209" t="s">
        <v>953</v>
      </c>
      <c r="K18" s="209" t="s">
        <v>954</v>
      </c>
      <c r="L18" s="210">
        <f t="shared" si="1"/>
        <v>70.201179274104845</v>
      </c>
      <c r="M18" s="207"/>
      <c r="N18" s="211" t="s">
        <v>887</v>
      </c>
      <c r="O18" s="212">
        <v>-9.3707305974223463</v>
      </c>
      <c r="P18" s="212">
        <v>5.8802333320968865</v>
      </c>
    </row>
    <row r="19" spans="2:16">
      <c r="B19" s="208" t="s">
        <v>701</v>
      </c>
      <c r="C19" s="209" t="s">
        <v>888</v>
      </c>
      <c r="D19" s="209" t="s">
        <v>889</v>
      </c>
      <c r="E19" s="209" t="s">
        <v>890</v>
      </c>
      <c r="F19" s="210">
        <f t="shared" si="0"/>
        <v>59.354354170209362</v>
      </c>
      <c r="G19" s="207"/>
      <c r="H19" s="211" t="s">
        <v>891</v>
      </c>
      <c r="I19" s="209" t="s">
        <v>955</v>
      </c>
      <c r="J19" s="209" t="s">
        <v>956</v>
      </c>
      <c r="K19" s="209" t="s">
        <v>957</v>
      </c>
      <c r="L19" s="210">
        <f t="shared" si="1"/>
        <v>68.205521327238486</v>
      </c>
      <c r="M19" s="207"/>
      <c r="N19" s="211" t="s">
        <v>892</v>
      </c>
      <c r="O19" s="212">
        <v>-3.2942537037908242</v>
      </c>
      <c r="P19" s="212">
        <v>11.126907767503777</v>
      </c>
    </row>
    <row r="20" spans="2:16">
      <c r="B20" s="208" t="s">
        <v>702</v>
      </c>
      <c r="C20" s="209" t="s">
        <v>893</v>
      </c>
      <c r="D20" s="209" t="s">
        <v>894</v>
      </c>
      <c r="E20" s="209" t="s">
        <v>895</v>
      </c>
      <c r="F20" s="210">
        <f t="shared" si="0"/>
        <v>57.807960203628483</v>
      </c>
      <c r="G20" s="207"/>
      <c r="H20" s="211" t="s">
        <v>702</v>
      </c>
      <c r="I20" s="209" t="s">
        <v>958</v>
      </c>
      <c r="J20" s="209" t="s">
        <v>959</v>
      </c>
      <c r="K20" s="209" t="s">
        <v>960</v>
      </c>
      <c r="L20" s="210">
        <f t="shared" si="1"/>
        <v>67.951463240542466</v>
      </c>
      <c r="M20" s="207"/>
      <c r="N20" s="211" t="s">
        <v>896</v>
      </c>
      <c r="O20" s="212">
        <v>2.2988192920000312</v>
      </c>
      <c r="P20" s="212">
        <v>20.249087395318874</v>
      </c>
    </row>
    <row r="21" spans="2:16">
      <c r="B21" s="208" t="s">
        <v>703</v>
      </c>
      <c r="C21" s="209" t="s">
        <v>897</v>
      </c>
      <c r="D21" s="209" t="s">
        <v>898</v>
      </c>
      <c r="E21" s="209" t="s">
        <v>899</v>
      </c>
      <c r="F21" s="210">
        <f t="shared" si="0"/>
        <v>53.847547860522305</v>
      </c>
      <c r="G21" s="207"/>
      <c r="H21" s="211" t="s">
        <v>703</v>
      </c>
      <c r="I21" s="209" t="s">
        <v>961</v>
      </c>
      <c r="J21" s="209" t="s">
        <v>962</v>
      </c>
      <c r="K21" s="209" t="s">
        <v>963</v>
      </c>
      <c r="L21" s="210">
        <f t="shared" si="1"/>
        <v>59.421995443884974</v>
      </c>
      <c r="M21" s="207"/>
      <c r="N21" s="211" t="s">
        <v>702</v>
      </c>
      <c r="O21" s="212">
        <v>28.629681546899473</v>
      </c>
      <c r="P21" s="212">
        <v>41.945783132530117</v>
      </c>
    </row>
    <row r="22" spans="2:16">
      <c r="B22" s="208" t="s">
        <v>900</v>
      </c>
      <c r="C22" s="209" t="s">
        <v>901</v>
      </c>
      <c r="D22" s="209" t="s">
        <v>902</v>
      </c>
      <c r="E22" s="209" t="s">
        <v>903</v>
      </c>
      <c r="F22" s="210">
        <f t="shared" si="0"/>
        <v>54.936942404906141</v>
      </c>
      <c r="G22" s="207"/>
      <c r="H22" s="211" t="s">
        <v>900</v>
      </c>
      <c r="I22" s="209" t="s">
        <v>964</v>
      </c>
      <c r="J22" s="209" t="s">
        <v>965</v>
      </c>
      <c r="K22" s="209" t="s">
        <v>966</v>
      </c>
      <c r="L22" s="210">
        <f t="shared" si="1"/>
        <v>64.192247995171158</v>
      </c>
      <c r="M22" s="207"/>
      <c r="N22" s="211" t="s">
        <v>703</v>
      </c>
      <c r="O22" s="212">
        <v>-6.586113937634531</v>
      </c>
      <c r="P22" s="212">
        <v>9.1514576132019041</v>
      </c>
    </row>
    <row r="23" spans="2:16">
      <c r="B23" s="208" t="s">
        <v>904</v>
      </c>
      <c r="C23" s="209" t="s">
        <v>905</v>
      </c>
      <c r="D23" s="209" t="s">
        <v>906</v>
      </c>
      <c r="E23" s="209" t="s">
        <v>907</v>
      </c>
      <c r="F23" s="210">
        <f t="shared" si="0"/>
        <v>36.083426391803677</v>
      </c>
      <c r="G23" s="207"/>
      <c r="H23" s="211" t="s">
        <v>904</v>
      </c>
      <c r="I23" s="209" t="s">
        <v>967</v>
      </c>
      <c r="J23" s="209" t="s">
        <v>968</v>
      </c>
      <c r="K23" s="209" t="s">
        <v>969</v>
      </c>
      <c r="L23" s="210">
        <f t="shared" si="1"/>
        <v>56.391667226063412</v>
      </c>
      <c r="M23" s="207"/>
      <c r="N23" s="211" t="s">
        <v>704</v>
      </c>
      <c r="O23" s="212">
        <v>-19.271250116962847</v>
      </c>
      <c r="P23" s="212">
        <v>26.163983141424108</v>
      </c>
    </row>
    <row r="24" spans="2:16">
      <c r="B24" s="208" t="s">
        <v>908</v>
      </c>
      <c r="C24" s="209" t="s">
        <v>909</v>
      </c>
      <c r="D24" s="209" t="s">
        <v>910</v>
      </c>
      <c r="E24" s="209" t="s">
        <v>911</v>
      </c>
      <c r="F24" s="210">
        <f t="shared" si="0"/>
        <v>56.853250174163314</v>
      </c>
      <c r="G24" s="207"/>
      <c r="H24" s="211" t="s">
        <v>908</v>
      </c>
      <c r="I24" s="209" t="s">
        <v>970</v>
      </c>
      <c r="J24" s="209" t="s">
        <v>971</v>
      </c>
      <c r="K24" s="209" t="s">
        <v>972</v>
      </c>
      <c r="L24" s="210">
        <f t="shared" si="1"/>
        <v>64.16311782165441</v>
      </c>
      <c r="M24" s="207"/>
      <c r="N24" s="211" t="s">
        <v>705</v>
      </c>
      <c r="O24" s="212">
        <v>-5.457686549955894</v>
      </c>
      <c r="P24" s="212">
        <v>6.698026558623825</v>
      </c>
    </row>
    <row r="25" spans="2:16">
      <c r="B25" s="208" t="s">
        <v>912</v>
      </c>
      <c r="C25" s="209" t="s">
        <v>913</v>
      </c>
      <c r="D25" s="209" t="s">
        <v>914</v>
      </c>
      <c r="E25" s="209" t="s">
        <v>915</v>
      </c>
      <c r="F25" s="210">
        <f t="shared" si="0"/>
        <v>62.03327605061709</v>
      </c>
      <c r="G25" s="207"/>
      <c r="H25" s="211" t="s">
        <v>912</v>
      </c>
      <c r="I25" s="209" t="s">
        <v>973</v>
      </c>
      <c r="J25" s="209" t="s">
        <v>974</v>
      </c>
      <c r="K25" s="209" t="s">
        <v>975</v>
      </c>
      <c r="L25" s="210">
        <f t="shared" si="1"/>
        <v>78.958333333333329</v>
      </c>
      <c r="M25" s="207"/>
      <c r="N25" s="211" t="s">
        <v>916</v>
      </c>
      <c r="O25" s="212">
        <v>-6.26464614903922</v>
      </c>
      <c r="P25" s="212">
        <v>19.309954038909517</v>
      </c>
    </row>
    <row r="26" spans="2:16">
      <c r="B26" s="208" t="s">
        <v>917</v>
      </c>
      <c r="C26" s="209" t="s">
        <v>918</v>
      </c>
      <c r="D26" s="209" t="s">
        <v>919</v>
      </c>
      <c r="E26" s="209" t="s">
        <v>920</v>
      </c>
      <c r="F26" s="210">
        <f t="shared" si="0"/>
        <v>74.595704799696904</v>
      </c>
      <c r="G26" s="207"/>
      <c r="H26" s="211" t="s">
        <v>917</v>
      </c>
      <c r="I26" s="209" t="s">
        <v>921</v>
      </c>
      <c r="J26" s="209" t="s">
        <v>976</v>
      </c>
      <c r="K26" s="209" t="s">
        <v>977</v>
      </c>
      <c r="L26" s="210">
        <f t="shared" si="1"/>
        <v>81.604696673189821</v>
      </c>
      <c r="M26" s="207"/>
      <c r="N26" s="211" t="s">
        <v>922</v>
      </c>
      <c r="O26" s="212">
        <v>1.8963488803365951</v>
      </c>
      <c r="P26" s="212">
        <v>11.470501750915563</v>
      </c>
    </row>
    <row r="27" spans="2:16">
      <c r="B27" s="208" t="s">
        <v>923</v>
      </c>
      <c r="C27" s="209" t="s">
        <v>924</v>
      </c>
      <c r="D27" s="209" t="s">
        <v>925</v>
      </c>
      <c r="E27" s="209" t="s">
        <v>926</v>
      </c>
      <c r="F27" s="210">
        <f t="shared" si="0"/>
        <v>55.404592197136502</v>
      </c>
      <c r="G27" s="207"/>
      <c r="H27" s="211" t="s">
        <v>19</v>
      </c>
      <c r="I27" s="209">
        <v>1036635</v>
      </c>
      <c r="J27" s="209" t="s">
        <v>978</v>
      </c>
      <c r="K27" s="209" t="s">
        <v>979</v>
      </c>
      <c r="L27" s="210">
        <f t="shared" si="1"/>
        <v>65.111828174815628</v>
      </c>
      <c r="M27" s="207"/>
      <c r="N27" s="211" t="s">
        <v>19</v>
      </c>
      <c r="O27" s="212">
        <v>-3.4662941680338308</v>
      </c>
      <c r="P27" s="212">
        <v>13.447023395545061</v>
      </c>
    </row>
    <row r="29" spans="2:16">
      <c r="B29" s="539" t="s">
        <v>11</v>
      </c>
      <c r="C29" s="540"/>
      <c r="D29" s="540"/>
      <c r="E29" s="540"/>
    </row>
    <row r="30" spans="2:16">
      <c r="B30" s="213" t="s">
        <v>981</v>
      </c>
      <c r="C30" s="214"/>
      <c r="D30" s="214"/>
      <c r="E30" s="214"/>
    </row>
    <row r="31" spans="2:16">
      <c r="B31" s="215"/>
      <c r="C31" s="215"/>
      <c r="D31" s="215"/>
      <c r="E31" s="215"/>
    </row>
    <row r="34" spans="2:5">
      <c r="B34" s="33" t="s">
        <v>988</v>
      </c>
      <c r="C34" s="6"/>
      <c r="D34" s="6"/>
      <c r="E34" s="6"/>
    </row>
    <row r="35" spans="2:5">
      <c r="B35" s="15" t="s">
        <v>982</v>
      </c>
      <c r="C35" s="15" t="s">
        <v>983</v>
      </c>
      <c r="D35" s="15" t="s">
        <v>984</v>
      </c>
      <c r="E35" s="15" t="s">
        <v>985</v>
      </c>
    </row>
    <row r="36" spans="2:5">
      <c r="B36" s="61">
        <v>17786.516930000002</v>
      </c>
      <c r="C36" s="61">
        <v>3989.1376890000001</v>
      </c>
      <c r="D36" s="61">
        <f>B36-C36</f>
        <v>13797.379241000002</v>
      </c>
      <c r="E36" s="61">
        <f>C36*100/B36</f>
        <v>22.427874466369733</v>
      </c>
    </row>
    <row r="38" spans="2:5">
      <c r="B38" s="539" t="s">
        <v>11</v>
      </c>
      <c r="C38" s="540"/>
      <c r="D38" s="540"/>
      <c r="E38" s="540"/>
    </row>
    <row r="39" spans="2:5">
      <c r="B39" s="60" t="s">
        <v>986</v>
      </c>
    </row>
    <row r="40" spans="2:5">
      <c r="B40" s="496" t="s">
        <v>987</v>
      </c>
    </row>
  </sheetData>
  <mergeCells count="2">
    <mergeCell ref="B29:E29"/>
    <mergeCell ref="B38:E38"/>
  </mergeCells>
  <hyperlinks>
    <hyperlink ref="A1" location="Indice!A1" display="Regresar &lt;-"/>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L31"/>
  <sheetViews>
    <sheetView workbookViewId="0"/>
  </sheetViews>
  <sheetFormatPr baseColWidth="10" defaultRowHeight="15"/>
  <cols>
    <col min="1" max="1" width="11.42578125" style="60"/>
    <col min="2" max="2" width="19.140625" style="60" customWidth="1"/>
    <col min="3" max="3" width="21.28515625" style="60" customWidth="1"/>
    <col min="4" max="4" width="21.5703125" style="60" customWidth="1"/>
    <col min="5" max="9" width="17.42578125" style="60" customWidth="1"/>
    <col min="10" max="10" width="11.42578125" style="60"/>
    <col min="11" max="11" width="19.140625" style="60" customWidth="1"/>
    <col min="12" max="12" width="9.42578125" style="60" customWidth="1"/>
    <col min="13" max="16384" width="11.42578125" style="60"/>
  </cols>
  <sheetData>
    <row r="1" spans="1:12">
      <c r="A1" s="1" t="s">
        <v>246</v>
      </c>
    </row>
    <row r="2" spans="1:12" ht="21">
      <c r="B2" s="2" t="s">
        <v>639</v>
      </c>
    </row>
    <row r="3" spans="1:12" ht="21">
      <c r="B3" s="14" t="s">
        <v>849</v>
      </c>
    </row>
    <row r="4" spans="1:12" ht="21">
      <c r="B4" s="14"/>
    </row>
    <row r="5" spans="1:12" ht="15.75">
      <c r="B5" s="19" t="s">
        <v>989</v>
      </c>
    </row>
    <row r="8" spans="1:12">
      <c r="B8" s="33" t="s">
        <v>990</v>
      </c>
      <c r="K8" s="33" t="s">
        <v>991</v>
      </c>
    </row>
    <row r="9" spans="1:12" ht="45">
      <c r="B9" s="15" t="s">
        <v>1007</v>
      </c>
      <c r="C9" s="15" t="s">
        <v>1004</v>
      </c>
      <c r="D9" s="15" t="s">
        <v>1005</v>
      </c>
      <c r="E9" s="15" t="s">
        <v>1006</v>
      </c>
      <c r="F9" s="222" t="s">
        <v>992</v>
      </c>
      <c r="G9" s="222" t="s">
        <v>993</v>
      </c>
      <c r="H9" s="222" t="s">
        <v>994</v>
      </c>
      <c r="I9" s="222" t="s">
        <v>1008</v>
      </c>
      <c r="K9" s="216" t="s">
        <v>1007</v>
      </c>
      <c r="L9" s="216" t="s">
        <v>995</v>
      </c>
    </row>
    <row r="10" spans="1:12">
      <c r="B10" s="217" t="s">
        <v>690</v>
      </c>
      <c r="C10" s="220">
        <v>4817693.6875</v>
      </c>
      <c r="D10" s="220">
        <v>1650519.5625</v>
      </c>
      <c r="E10" s="220">
        <v>1890596.75</v>
      </c>
      <c r="F10" s="223">
        <v>57.636119106667095</v>
      </c>
      <c r="G10" s="223">
        <v>19.745867683318558</v>
      </c>
      <c r="H10" s="223">
        <v>22.618013210014347</v>
      </c>
      <c r="I10" s="220">
        <v>8358810</v>
      </c>
      <c r="K10" s="217" t="s">
        <v>690</v>
      </c>
      <c r="L10" s="218">
        <v>23.17</v>
      </c>
    </row>
    <row r="11" spans="1:12">
      <c r="B11" s="219" t="s">
        <v>691</v>
      </c>
      <c r="C11" s="221">
        <v>3816122.25</v>
      </c>
      <c r="D11" s="221">
        <v>599776</v>
      </c>
      <c r="E11" s="221">
        <v>265561.8125</v>
      </c>
      <c r="F11" s="224">
        <v>81.515642535720119</v>
      </c>
      <c r="G11" s="224">
        <v>12.811729503032582</v>
      </c>
      <c r="H11" s="224">
        <v>5.6726279612472927</v>
      </c>
      <c r="I11" s="221">
        <v>4681460.0625</v>
      </c>
      <c r="K11" s="217" t="s">
        <v>691</v>
      </c>
      <c r="L11" s="218">
        <v>7.2080437040292953</v>
      </c>
    </row>
    <row r="12" spans="1:12">
      <c r="B12" s="217" t="s">
        <v>996</v>
      </c>
      <c r="C12" s="220">
        <v>487614.25</v>
      </c>
      <c r="D12" s="220">
        <v>153539.6875</v>
      </c>
      <c r="E12" s="220">
        <v>62270.875</v>
      </c>
      <c r="F12" s="223">
        <v>69.320024163918731</v>
      </c>
      <c r="G12" s="223">
        <v>21.827448331586965</v>
      </c>
      <c r="H12" s="223">
        <v>8.8525275044943061</v>
      </c>
      <c r="I12" s="220">
        <v>703424.8125</v>
      </c>
      <c r="K12" s="217" t="s">
        <v>996</v>
      </c>
      <c r="L12" s="218">
        <v>17.489999999999998</v>
      </c>
    </row>
    <row r="13" spans="1:12">
      <c r="B13" s="217" t="s">
        <v>997</v>
      </c>
      <c r="C13" s="220">
        <v>306583.3125</v>
      </c>
      <c r="D13" s="220">
        <v>114549.25</v>
      </c>
      <c r="E13" s="220">
        <v>90528.4375</v>
      </c>
      <c r="F13" s="223">
        <v>59.919226304134966</v>
      </c>
      <c r="G13" s="223">
        <v>22.387723512247369</v>
      </c>
      <c r="H13" s="223">
        <v>17.693050183617668</v>
      </c>
      <c r="I13" s="220">
        <v>511661</v>
      </c>
      <c r="K13" s="217" t="s">
        <v>997</v>
      </c>
      <c r="L13" s="218">
        <v>10.68</v>
      </c>
    </row>
    <row r="14" spans="1:12">
      <c r="B14" s="217" t="s">
        <v>896</v>
      </c>
      <c r="C14" s="220">
        <v>6692848.5625</v>
      </c>
      <c r="D14" s="220">
        <v>797717.9375</v>
      </c>
      <c r="E14" s="220">
        <v>302197.1875</v>
      </c>
      <c r="F14" s="223">
        <v>85.8854294944896</v>
      </c>
      <c r="G14" s="223">
        <v>10.236649916377951</v>
      </c>
      <c r="H14" s="223">
        <v>3.8779205891324544</v>
      </c>
      <c r="I14" s="220">
        <v>7792763.6875</v>
      </c>
      <c r="K14" s="217" t="s">
        <v>896</v>
      </c>
      <c r="L14" s="218">
        <v>16.760000000000002</v>
      </c>
    </row>
    <row r="15" spans="1:12">
      <c r="B15" s="217" t="s">
        <v>692</v>
      </c>
      <c r="C15" s="220">
        <v>8234176.25</v>
      </c>
      <c r="D15" s="220">
        <v>717298.875</v>
      </c>
      <c r="E15" s="220">
        <v>286516.6875</v>
      </c>
      <c r="F15" s="223">
        <v>89.133833598534594</v>
      </c>
      <c r="G15" s="223">
        <v>7.7646623807288639</v>
      </c>
      <c r="H15" s="223">
        <v>3.1015040207365412</v>
      </c>
      <c r="I15" s="220">
        <v>9237991.8125</v>
      </c>
      <c r="K15" s="217" t="s">
        <v>692</v>
      </c>
      <c r="L15" s="218">
        <v>9.7200000000000006</v>
      </c>
    </row>
    <row r="16" spans="1:12">
      <c r="B16" s="217" t="s">
        <v>693</v>
      </c>
      <c r="C16" s="220">
        <v>1658622.375</v>
      </c>
      <c r="D16" s="220">
        <v>757774.5</v>
      </c>
      <c r="E16" s="220">
        <v>632242.0625</v>
      </c>
      <c r="F16" s="223">
        <v>54.405339858321611</v>
      </c>
      <c r="G16" s="223">
        <v>24.856157634114716</v>
      </c>
      <c r="H16" s="223">
        <v>20.738502507563673</v>
      </c>
      <c r="I16" s="220">
        <v>3048638.9375</v>
      </c>
      <c r="K16" s="217" t="s">
        <v>693</v>
      </c>
      <c r="L16" s="218">
        <v>21.23</v>
      </c>
    </row>
    <row r="17" spans="2:12">
      <c r="B17" s="217" t="s">
        <v>873</v>
      </c>
      <c r="C17" s="220">
        <v>573217.125</v>
      </c>
      <c r="D17" s="220">
        <v>75677.125</v>
      </c>
      <c r="E17" s="220">
        <v>54427.125</v>
      </c>
      <c r="F17" s="223">
        <v>81.501450883673201</v>
      </c>
      <c r="G17" s="223">
        <v>10.759963750568508</v>
      </c>
      <c r="H17" s="223">
        <v>7.7385853657582926</v>
      </c>
      <c r="I17" s="220">
        <v>703321.375</v>
      </c>
      <c r="K17" s="217" t="s">
        <v>873</v>
      </c>
      <c r="L17" s="218">
        <v>5.79</v>
      </c>
    </row>
    <row r="18" spans="2:12">
      <c r="B18" s="217" t="s">
        <v>694</v>
      </c>
      <c r="C18" s="220">
        <v>669215.9375</v>
      </c>
      <c r="D18" s="220">
        <v>191515.0625</v>
      </c>
      <c r="E18" s="220">
        <v>158732.125</v>
      </c>
      <c r="F18" s="223">
        <v>65.643957205416342</v>
      </c>
      <c r="G18" s="223">
        <v>18.785874427777856</v>
      </c>
      <c r="H18" s="223">
        <v>15.570168366805811</v>
      </c>
      <c r="I18" s="220">
        <v>1019463.125</v>
      </c>
      <c r="K18" s="217" t="s">
        <v>998</v>
      </c>
      <c r="L18" s="218">
        <v>4.74</v>
      </c>
    </row>
    <row r="19" spans="2:12">
      <c r="B19" s="217" t="s">
        <v>696</v>
      </c>
      <c r="C19" s="220">
        <v>1520213.6875</v>
      </c>
      <c r="D19" s="220">
        <v>347587.875</v>
      </c>
      <c r="E19" s="220">
        <v>299241</v>
      </c>
      <c r="F19" s="223">
        <v>70.151538036530837</v>
      </c>
      <c r="G19" s="223">
        <v>16.039734567972982</v>
      </c>
      <c r="H19" s="223">
        <v>13.808727395496184</v>
      </c>
      <c r="I19" s="220">
        <v>2167042.5625</v>
      </c>
      <c r="K19" s="217" t="s">
        <v>696</v>
      </c>
      <c r="L19" s="218">
        <v>23.67</v>
      </c>
    </row>
    <row r="20" spans="2:12">
      <c r="B20" s="217" t="s">
        <v>702</v>
      </c>
      <c r="C20" s="220">
        <v>3390526.5</v>
      </c>
      <c r="D20" s="220">
        <v>396891.0625</v>
      </c>
      <c r="E20" s="220">
        <v>260453.6875</v>
      </c>
      <c r="F20" s="223">
        <v>83.76072979099817</v>
      </c>
      <c r="G20" s="223">
        <v>9.8049329632211002</v>
      </c>
      <c r="H20" s="223">
        <v>6.4343372457807302</v>
      </c>
      <c r="I20" s="220">
        <v>4047871.25</v>
      </c>
      <c r="K20" s="217" t="s">
        <v>702</v>
      </c>
      <c r="L20" s="218">
        <v>8.25</v>
      </c>
    </row>
    <row r="21" spans="2:12">
      <c r="B21" s="217" t="s">
        <v>706</v>
      </c>
      <c r="C21" s="220">
        <v>2121850.75</v>
      </c>
      <c r="D21" s="220">
        <v>384631.25</v>
      </c>
      <c r="E21" s="220">
        <v>383952.0625</v>
      </c>
      <c r="F21" s="223">
        <v>73.409415475984417</v>
      </c>
      <c r="G21" s="223">
        <v>13.307041146177331</v>
      </c>
      <c r="H21" s="223">
        <v>13.283543377838255</v>
      </c>
      <c r="I21" s="220">
        <v>2890434.0625</v>
      </c>
      <c r="K21" s="217" t="s">
        <v>706</v>
      </c>
      <c r="L21" s="218">
        <v>13.51</v>
      </c>
    </row>
    <row r="22" spans="2:12">
      <c r="B22" s="217" t="s">
        <v>703</v>
      </c>
      <c r="C22" s="220">
        <v>382314.6875</v>
      </c>
      <c r="D22" s="220">
        <v>53132.625</v>
      </c>
      <c r="E22" s="220">
        <v>40533.5625</v>
      </c>
      <c r="F22" s="223">
        <v>80.321438860332364</v>
      </c>
      <c r="G22" s="223">
        <v>11.162764680408641</v>
      </c>
      <c r="H22" s="223">
        <v>8.5157964592589988</v>
      </c>
      <c r="I22" s="220">
        <v>475980.875</v>
      </c>
      <c r="K22" s="217" t="s">
        <v>703</v>
      </c>
      <c r="L22" s="218">
        <v>14.47</v>
      </c>
    </row>
    <row r="23" spans="2:12">
      <c r="B23" s="217" t="s">
        <v>705</v>
      </c>
      <c r="C23" s="220">
        <v>324070.1875</v>
      </c>
      <c r="D23" s="220">
        <v>100528.25</v>
      </c>
      <c r="E23" s="220">
        <v>67520.5</v>
      </c>
      <c r="F23" s="223">
        <v>65.852005034860099</v>
      </c>
      <c r="G23" s="223">
        <v>20.427632903275541</v>
      </c>
      <c r="H23" s="223">
        <v>13.720362061864364</v>
      </c>
      <c r="I23" s="220">
        <v>492118.9375</v>
      </c>
      <c r="K23" s="217" t="s">
        <v>705</v>
      </c>
      <c r="L23" s="218">
        <v>12.8</v>
      </c>
    </row>
    <row r="24" spans="2:12">
      <c r="B24" s="217" t="s">
        <v>999</v>
      </c>
      <c r="C24" s="220">
        <v>459474.4375</v>
      </c>
      <c r="D24" s="220">
        <v>144175.4375</v>
      </c>
      <c r="E24" s="220">
        <v>70885.4375</v>
      </c>
      <c r="F24" s="223">
        <v>68.117180670211383</v>
      </c>
      <c r="G24" s="223">
        <v>21.374038516330454</v>
      </c>
      <c r="H24" s="223">
        <v>10.508780813458154</v>
      </c>
      <c r="I24" s="220">
        <v>674535.3125</v>
      </c>
      <c r="K24" s="217" t="s">
        <v>999</v>
      </c>
      <c r="L24" s="218">
        <v>8.4700000000000006</v>
      </c>
    </row>
    <row r="25" spans="2:12">
      <c r="B25" s="217" t="s">
        <v>1000</v>
      </c>
      <c r="C25" s="220">
        <v>642364</v>
      </c>
      <c r="D25" s="220">
        <v>224810.4375</v>
      </c>
      <c r="E25" s="220">
        <v>170335.625</v>
      </c>
      <c r="F25" s="223">
        <v>61.914001918415131</v>
      </c>
      <c r="G25" s="223">
        <v>21.66826574754305</v>
      </c>
      <c r="H25" s="223">
        <v>16.417732334041819</v>
      </c>
      <c r="I25" s="220">
        <v>1037510.0625</v>
      </c>
      <c r="K25" s="217" t="s">
        <v>1000</v>
      </c>
      <c r="L25" s="218">
        <v>17.62</v>
      </c>
    </row>
    <row r="26" spans="2:12">
      <c r="B26" s="217" t="s">
        <v>1001</v>
      </c>
      <c r="C26" s="220">
        <v>731078.4375</v>
      </c>
      <c r="D26" s="220">
        <v>199480.6875</v>
      </c>
      <c r="E26" s="220">
        <v>170212.75</v>
      </c>
      <c r="F26" s="223">
        <v>66.415072378189166</v>
      </c>
      <c r="G26" s="223">
        <v>18.121891740738743</v>
      </c>
      <c r="H26" s="223">
        <v>15.463035881072088</v>
      </c>
      <c r="I26" s="220">
        <v>1100771.875</v>
      </c>
      <c r="K26" s="217" t="s">
        <v>1001</v>
      </c>
      <c r="L26" s="218">
        <v>16.059999999999999</v>
      </c>
    </row>
    <row r="30" spans="2:12">
      <c r="B30" s="60" t="s">
        <v>11</v>
      </c>
    </row>
    <row r="31" spans="2:12">
      <c r="B31" s="152" t="s">
        <v>1003</v>
      </c>
    </row>
  </sheetData>
  <hyperlinks>
    <hyperlink ref="A1" location="Indice!A1" display="Regresar &lt;-"/>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AB45"/>
  <sheetViews>
    <sheetView workbookViewId="0"/>
  </sheetViews>
  <sheetFormatPr baseColWidth="10" defaultRowHeight="15"/>
  <cols>
    <col min="1" max="1" width="11.42578125" style="60"/>
    <col min="2" max="2" width="15.140625" style="60" customWidth="1"/>
    <col min="3" max="16384" width="11.42578125" style="60"/>
  </cols>
  <sheetData>
    <row r="1" spans="1:28">
      <c r="A1" s="1" t="s">
        <v>246</v>
      </c>
    </row>
    <row r="2" spans="1:28" ht="21">
      <c r="B2" s="2" t="s">
        <v>639</v>
      </c>
    </row>
    <row r="3" spans="1:28" ht="21">
      <c r="B3" s="14" t="s">
        <v>1009</v>
      </c>
    </row>
    <row r="4" spans="1:28" ht="21">
      <c r="B4" s="14"/>
    </row>
    <row r="5" spans="1:28" ht="15.75">
      <c r="B5" s="19" t="s">
        <v>1010</v>
      </c>
    </row>
    <row r="8" spans="1:28">
      <c r="B8" s="225" t="s">
        <v>1011</v>
      </c>
    </row>
    <row r="9" spans="1:28">
      <c r="C9" s="222" t="s">
        <v>1012</v>
      </c>
      <c r="D9" s="222" t="s">
        <v>1013</v>
      </c>
      <c r="E9" s="222" t="s">
        <v>997</v>
      </c>
      <c r="F9" s="222" t="s">
        <v>1014</v>
      </c>
      <c r="G9" s="222" t="s">
        <v>1015</v>
      </c>
      <c r="H9" s="222" t="s">
        <v>1016</v>
      </c>
      <c r="I9" s="222" t="s">
        <v>1017</v>
      </c>
      <c r="J9" s="222" t="s">
        <v>1018</v>
      </c>
      <c r="K9" s="222" t="s">
        <v>1019</v>
      </c>
      <c r="L9" s="222" t="s">
        <v>1020</v>
      </c>
      <c r="M9" s="222" t="s">
        <v>1021</v>
      </c>
      <c r="N9" s="222" t="s">
        <v>1022</v>
      </c>
      <c r="O9" s="222" t="s">
        <v>1023</v>
      </c>
      <c r="P9" s="222" t="s">
        <v>1000</v>
      </c>
      <c r="Q9" s="222" t="s">
        <v>996</v>
      </c>
      <c r="R9" s="222" t="s">
        <v>1024</v>
      </c>
      <c r="S9" s="222" t="s">
        <v>1025</v>
      </c>
      <c r="T9" s="222" t="s">
        <v>1026</v>
      </c>
      <c r="U9" s="222" t="s">
        <v>693</v>
      </c>
      <c r="V9" s="222" t="s">
        <v>1027</v>
      </c>
      <c r="W9" s="222" t="s">
        <v>1028</v>
      </c>
      <c r="X9" s="222" t="s">
        <v>1029</v>
      </c>
      <c r="Y9" s="222" t="s">
        <v>1030</v>
      </c>
      <c r="Z9" s="222" t="s">
        <v>912</v>
      </c>
      <c r="AA9" s="222" t="s">
        <v>917</v>
      </c>
      <c r="AB9" s="222" t="s">
        <v>19</v>
      </c>
    </row>
    <row r="10" spans="1:28">
      <c r="B10" s="228">
        <v>2010</v>
      </c>
      <c r="C10" s="226">
        <v>176</v>
      </c>
      <c r="D10" s="226">
        <v>120</v>
      </c>
      <c r="E10" s="226">
        <v>0</v>
      </c>
      <c r="F10" s="226">
        <v>61</v>
      </c>
      <c r="G10" s="226">
        <v>717</v>
      </c>
      <c r="H10" s="226">
        <v>0</v>
      </c>
      <c r="I10" s="226">
        <v>184</v>
      </c>
      <c r="J10" s="226">
        <v>51</v>
      </c>
      <c r="K10" s="226">
        <v>237</v>
      </c>
      <c r="L10" s="226">
        <v>4</v>
      </c>
      <c r="M10" s="226">
        <v>0</v>
      </c>
      <c r="N10" s="226">
        <v>39</v>
      </c>
      <c r="O10" s="226">
        <v>0</v>
      </c>
      <c r="P10" s="226">
        <v>81</v>
      </c>
      <c r="Q10" s="226">
        <v>154</v>
      </c>
      <c r="R10" s="226">
        <v>141</v>
      </c>
      <c r="S10" s="226">
        <v>19</v>
      </c>
      <c r="T10" s="226">
        <v>41</v>
      </c>
      <c r="U10" s="226">
        <v>214</v>
      </c>
      <c r="V10" s="226">
        <v>11</v>
      </c>
      <c r="W10" s="226">
        <v>102</v>
      </c>
      <c r="X10" s="226">
        <v>104</v>
      </c>
      <c r="Y10" s="226">
        <v>26</v>
      </c>
      <c r="Z10" s="226">
        <v>0</v>
      </c>
      <c r="AA10" s="226">
        <v>0</v>
      </c>
      <c r="AB10" s="226">
        <v>2482</v>
      </c>
    </row>
    <row r="11" spans="1:28">
      <c r="B11" s="228">
        <v>2011</v>
      </c>
      <c r="C11" s="226">
        <v>206</v>
      </c>
      <c r="D11" s="226">
        <v>26</v>
      </c>
      <c r="E11" s="226">
        <v>0</v>
      </c>
      <c r="F11" s="226">
        <v>58</v>
      </c>
      <c r="G11" s="226">
        <v>228</v>
      </c>
      <c r="H11" s="226">
        <v>0</v>
      </c>
      <c r="I11" s="226">
        <v>81</v>
      </c>
      <c r="J11" s="226">
        <v>30</v>
      </c>
      <c r="K11" s="226">
        <v>305</v>
      </c>
      <c r="L11" s="226">
        <v>6</v>
      </c>
      <c r="M11" s="226">
        <v>0</v>
      </c>
      <c r="N11" s="226">
        <v>48</v>
      </c>
      <c r="O11" s="226">
        <v>1</v>
      </c>
      <c r="P11" s="226">
        <v>67</v>
      </c>
      <c r="Q11" s="226">
        <v>167</v>
      </c>
      <c r="R11" s="226">
        <v>230</v>
      </c>
      <c r="S11" s="226">
        <v>10</v>
      </c>
      <c r="T11" s="226">
        <v>21</v>
      </c>
      <c r="U11" s="226">
        <v>191</v>
      </c>
      <c r="V11" s="226">
        <v>5</v>
      </c>
      <c r="W11" s="226">
        <v>225</v>
      </c>
      <c r="X11" s="226">
        <v>66</v>
      </c>
      <c r="Y11" s="226">
        <v>43</v>
      </c>
      <c r="Z11" s="226">
        <v>0</v>
      </c>
      <c r="AA11" s="226">
        <v>0</v>
      </c>
      <c r="AB11" s="226">
        <v>2014</v>
      </c>
    </row>
    <row r="12" spans="1:28">
      <c r="B12" s="228">
        <v>2012</v>
      </c>
      <c r="C12" s="226">
        <v>112</v>
      </c>
      <c r="D12" s="226">
        <v>337</v>
      </c>
      <c r="E12" s="226">
        <v>0</v>
      </c>
      <c r="F12" s="226">
        <v>65</v>
      </c>
      <c r="G12" s="226">
        <v>251</v>
      </c>
      <c r="H12" s="226">
        <v>0</v>
      </c>
      <c r="I12" s="226">
        <v>165</v>
      </c>
      <c r="J12" s="226">
        <v>54</v>
      </c>
      <c r="K12" s="226">
        <v>375</v>
      </c>
      <c r="L12" s="226">
        <v>1</v>
      </c>
      <c r="M12" s="226">
        <v>105</v>
      </c>
      <c r="N12" s="226">
        <v>61</v>
      </c>
      <c r="O12" s="226">
        <v>5</v>
      </c>
      <c r="P12" s="226">
        <v>71</v>
      </c>
      <c r="Q12" s="226">
        <v>126</v>
      </c>
      <c r="R12" s="226">
        <v>212</v>
      </c>
      <c r="S12" s="226">
        <v>5</v>
      </c>
      <c r="T12" s="226">
        <v>5</v>
      </c>
      <c r="U12" s="226">
        <v>104</v>
      </c>
      <c r="V12" s="226">
        <v>3</v>
      </c>
      <c r="W12" s="226">
        <v>119</v>
      </c>
      <c r="X12" s="226">
        <v>59</v>
      </c>
      <c r="Y12" s="226">
        <v>88</v>
      </c>
      <c r="Z12" s="226">
        <v>0</v>
      </c>
      <c r="AA12" s="226">
        <v>0</v>
      </c>
      <c r="AB12" s="226">
        <v>2323</v>
      </c>
    </row>
    <row r="13" spans="1:28">
      <c r="B13" s="228">
        <v>2013</v>
      </c>
      <c r="C13" s="226">
        <v>59</v>
      </c>
      <c r="D13" s="226">
        <v>277</v>
      </c>
      <c r="E13" s="226">
        <v>0</v>
      </c>
      <c r="F13" s="226">
        <v>99</v>
      </c>
      <c r="G13" s="226">
        <v>261</v>
      </c>
      <c r="H13" s="226">
        <v>0</v>
      </c>
      <c r="I13" s="226">
        <v>155</v>
      </c>
      <c r="J13" s="226">
        <v>52</v>
      </c>
      <c r="K13" s="226">
        <v>389</v>
      </c>
      <c r="L13" s="226">
        <v>2</v>
      </c>
      <c r="M13" s="226">
        <v>70</v>
      </c>
      <c r="N13" s="226">
        <v>152</v>
      </c>
      <c r="O13" s="226">
        <v>55</v>
      </c>
      <c r="P13" s="226">
        <v>115</v>
      </c>
      <c r="Q13" s="226">
        <v>174</v>
      </c>
      <c r="R13" s="226">
        <v>261</v>
      </c>
      <c r="S13" s="226">
        <v>15</v>
      </c>
      <c r="T13" s="226">
        <v>64</v>
      </c>
      <c r="U13" s="226">
        <v>94</v>
      </c>
      <c r="V13" s="226">
        <v>1</v>
      </c>
      <c r="W13" s="226">
        <v>39</v>
      </c>
      <c r="X13" s="226">
        <v>126</v>
      </c>
      <c r="Y13" s="226">
        <v>26</v>
      </c>
      <c r="Z13" s="226">
        <v>0</v>
      </c>
      <c r="AA13" s="226">
        <v>0</v>
      </c>
      <c r="AB13" s="226">
        <v>2486</v>
      </c>
    </row>
    <row r="14" spans="1:28">
      <c r="B14" s="228">
        <v>2014</v>
      </c>
      <c r="C14" s="226">
        <v>108</v>
      </c>
      <c r="D14" s="226">
        <v>338</v>
      </c>
      <c r="E14" s="226">
        <v>0</v>
      </c>
      <c r="F14" s="226">
        <v>75</v>
      </c>
      <c r="G14" s="226">
        <v>59</v>
      </c>
      <c r="H14" s="226">
        <v>1</v>
      </c>
      <c r="I14" s="226">
        <v>238</v>
      </c>
      <c r="J14" s="226">
        <v>37</v>
      </c>
      <c r="K14" s="226">
        <v>411</v>
      </c>
      <c r="L14" s="226">
        <v>0</v>
      </c>
      <c r="M14" s="226">
        <v>130</v>
      </c>
      <c r="N14" s="226">
        <v>49</v>
      </c>
      <c r="O14" s="226">
        <v>35</v>
      </c>
      <c r="P14" s="226">
        <v>65</v>
      </c>
      <c r="Q14" s="226">
        <v>161</v>
      </c>
      <c r="R14" s="226">
        <v>115</v>
      </c>
      <c r="S14" s="226">
        <v>5</v>
      </c>
      <c r="T14" s="226">
        <v>102</v>
      </c>
      <c r="U14" s="226">
        <v>144</v>
      </c>
      <c r="V14" s="226">
        <v>0</v>
      </c>
      <c r="W14" s="226">
        <v>141</v>
      </c>
      <c r="X14" s="226">
        <v>118</v>
      </c>
      <c r="Y14" s="226">
        <v>45</v>
      </c>
      <c r="Z14" s="226">
        <v>0</v>
      </c>
      <c r="AA14" s="226">
        <v>0</v>
      </c>
      <c r="AB14" s="226">
        <v>2377</v>
      </c>
    </row>
    <row r="15" spans="1:28">
      <c r="B15" s="228">
        <v>2015</v>
      </c>
      <c r="C15" s="226">
        <v>121</v>
      </c>
      <c r="D15" s="226">
        <v>215</v>
      </c>
      <c r="E15" s="226">
        <v>0</v>
      </c>
      <c r="F15" s="226">
        <v>20</v>
      </c>
      <c r="G15" s="226">
        <v>132</v>
      </c>
      <c r="H15" s="226">
        <v>7</v>
      </c>
      <c r="I15" s="226">
        <v>263</v>
      </c>
      <c r="J15" s="226">
        <v>30</v>
      </c>
      <c r="K15" s="226">
        <v>463</v>
      </c>
      <c r="L15" s="226">
        <v>1</v>
      </c>
      <c r="M15" s="226">
        <v>74</v>
      </c>
      <c r="N15" s="226">
        <v>31</v>
      </c>
      <c r="O15" s="226">
        <v>57</v>
      </c>
      <c r="P15" s="226">
        <v>65</v>
      </c>
      <c r="Q15" s="226">
        <v>125</v>
      </c>
      <c r="R15" s="226">
        <v>334</v>
      </c>
      <c r="S15" s="226">
        <v>2</v>
      </c>
      <c r="T15" s="226">
        <v>37</v>
      </c>
      <c r="U15" s="226">
        <v>62</v>
      </c>
      <c r="V15" s="226">
        <v>0</v>
      </c>
      <c r="W15" s="226">
        <v>45</v>
      </c>
      <c r="X15" s="226">
        <v>87</v>
      </c>
      <c r="Y15" s="226">
        <v>55</v>
      </c>
      <c r="Z15" s="226">
        <v>0</v>
      </c>
      <c r="AA15" s="226">
        <v>0</v>
      </c>
      <c r="AB15" s="226">
        <v>2226</v>
      </c>
    </row>
    <row r="16" spans="1:28">
      <c r="B16" s="228">
        <v>2016</v>
      </c>
      <c r="C16" s="226">
        <v>86</v>
      </c>
      <c r="D16" s="226">
        <v>328</v>
      </c>
      <c r="E16" s="226">
        <v>0</v>
      </c>
      <c r="F16" s="226">
        <v>66</v>
      </c>
      <c r="G16" s="226">
        <v>85</v>
      </c>
      <c r="H16" s="226">
        <v>34</v>
      </c>
      <c r="I16" s="226">
        <v>123</v>
      </c>
      <c r="J16" s="226">
        <v>36</v>
      </c>
      <c r="K16" s="226">
        <v>393</v>
      </c>
      <c r="L16" s="226">
        <v>0</v>
      </c>
      <c r="M16" s="226">
        <v>109</v>
      </c>
      <c r="N16" s="226">
        <v>65</v>
      </c>
      <c r="O16" s="226">
        <v>76</v>
      </c>
      <c r="P16" s="226">
        <v>44</v>
      </c>
      <c r="Q16" s="226">
        <v>82</v>
      </c>
      <c r="R16" s="226">
        <v>35</v>
      </c>
      <c r="S16" s="226">
        <v>14</v>
      </c>
      <c r="T16" s="226">
        <v>79</v>
      </c>
      <c r="U16" s="226">
        <v>78</v>
      </c>
      <c r="V16" s="226">
        <v>1</v>
      </c>
      <c r="W16" s="226">
        <v>26</v>
      </c>
      <c r="X16" s="226">
        <v>220</v>
      </c>
      <c r="Y16" s="226">
        <v>52</v>
      </c>
      <c r="Z16" s="226">
        <v>0</v>
      </c>
      <c r="AA16" s="226">
        <v>0</v>
      </c>
      <c r="AB16" s="226">
        <v>2032</v>
      </c>
    </row>
    <row r="17" spans="2:28">
      <c r="B17" s="228">
        <v>2017</v>
      </c>
      <c r="C17" s="226">
        <v>149</v>
      </c>
      <c r="D17" s="226">
        <v>297</v>
      </c>
      <c r="E17" s="226">
        <v>0</v>
      </c>
      <c r="F17" s="226">
        <v>62</v>
      </c>
      <c r="G17" s="226">
        <v>145</v>
      </c>
      <c r="H17" s="226">
        <v>11</v>
      </c>
      <c r="I17" s="226">
        <v>299</v>
      </c>
      <c r="J17" s="226">
        <v>66</v>
      </c>
      <c r="K17" s="226">
        <v>566</v>
      </c>
      <c r="L17" s="226">
        <v>0</v>
      </c>
      <c r="M17" s="226">
        <v>187</v>
      </c>
      <c r="N17" s="226">
        <v>62</v>
      </c>
      <c r="O17" s="226">
        <v>75</v>
      </c>
      <c r="P17" s="226">
        <v>80</v>
      </c>
      <c r="Q17" s="226">
        <v>117</v>
      </c>
      <c r="R17" s="226">
        <v>1</v>
      </c>
      <c r="S17" s="226">
        <v>21</v>
      </c>
      <c r="T17" s="226">
        <v>36</v>
      </c>
      <c r="U17" s="226">
        <v>60</v>
      </c>
      <c r="V17" s="226">
        <v>0</v>
      </c>
      <c r="W17" s="226">
        <v>84</v>
      </c>
      <c r="X17" s="226">
        <v>107</v>
      </c>
      <c r="Y17" s="226">
        <v>31</v>
      </c>
      <c r="Z17" s="226">
        <v>0</v>
      </c>
      <c r="AA17" s="226">
        <v>0</v>
      </c>
      <c r="AB17" s="226">
        <v>2456</v>
      </c>
    </row>
    <row r="18" spans="2:28">
      <c r="B18" s="228">
        <v>2018</v>
      </c>
      <c r="C18" s="226">
        <v>169</v>
      </c>
      <c r="D18" s="226">
        <v>74</v>
      </c>
      <c r="E18" s="226">
        <v>73</v>
      </c>
      <c r="F18" s="226">
        <v>65</v>
      </c>
      <c r="G18" s="226">
        <v>159</v>
      </c>
      <c r="H18" s="226">
        <v>1</v>
      </c>
      <c r="I18" s="226">
        <v>499</v>
      </c>
      <c r="J18" s="226">
        <v>5</v>
      </c>
      <c r="K18" s="226">
        <v>513</v>
      </c>
      <c r="L18" s="226">
        <v>6</v>
      </c>
      <c r="M18" s="226">
        <v>93</v>
      </c>
      <c r="N18" s="226">
        <v>22</v>
      </c>
      <c r="O18" s="226">
        <v>74</v>
      </c>
      <c r="P18" s="226">
        <v>112</v>
      </c>
      <c r="Q18" s="226">
        <v>94</v>
      </c>
      <c r="R18" s="226">
        <v>93</v>
      </c>
      <c r="S18" s="226">
        <v>43</v>
      </c>
      <c r="T18" s="226">
        <v>64</v>
      </c>
      <c r="U18" s="226">
        <v>67</v>
      </c>
      <c r="V18" s="226">
        <v>0</v>
      </c>
      <c r="W18" s="226">
        <v>51</v>
      </c>
      <c r="X18" s="226">
        <v>45</v>
      </c>
      <c r="Y18" s="226">
        <v>9</v>
      </c>
      <c r="Z18" s="226">
        <v>0</v>
      </c>
      <c r="AA18" s="226">
        <v>0</v>
      </c>
      <c r="AB18" s="226">
        <v>2331</v>
      </c>
    </row>
    <row r="19" spans="2:28">
      <c r="B19" s="228">
        <v>2019</v>
      </c>
      <c r="C19" s="226">
        <v>151</v>
      </c>
      <c r="D19" s="226">
        <v>157</v>
      </c>
      <c r="E19" s="226">
        <v>34</v>
      </c>
      <c r="F19" s="226">
        <v>118</v>
      </c>
      <c r="G19" s="226">
        <v>447</v>
      </c>
      <c r="H19" s="226">
        <v>15</v>
      </c>
      <c r="I19" s="226">
        <v>337</v>
      </c>
      <c r="J19" s="226">
        <v>1</v>
      </c>
      <c r="K19" s="226">
        <v>283</v>
      </c>
      <c r="L19" s="226">
        <v>4</v>
      </c>
      <c r="M19" s="226">
        <v>43</v>
      </c>
      <c r="N19" s="226">
        <v>33</v>
      </c>
      <c r="O19" s="226">
        <v>33</v>
      </c>
      <c r="P19" s="226">
        <v>121</v>
      </c>
      <c r="Q19" s="226">
        <v>93</v>
      </c>
      <c r="R19" s="226">
        <v>203</v>
      </c>
      <c r="S19" s="226">
        <v>48</v>
      </c>
      <c r="T19" s="226">
        <v>67</v>
      </c>
      <c r="U19" s="226">
        <v>82</v>
      </c>
      <c r="V19" s="226">
        <v>0</v>
      </c>
      <c r="W19" s="226">
        <v>75</v>
      </c>
      <c r="X19" s="226">
        <v>88</v>
      </c>
      <c r="Y19" s="226">
        <v>19</v>
      </c>
      <c r="Z19" s="226">
        <v>0</v>
      </c>
      <c r="AA19" s="226">
        <v>0</v>
      </c>
      <c r="AB19" s="226">
        <v>2452</v>
      </c>
    </row>
    <row r="20" spans="2:28">
      <c r="B20" s="228">
        <v>2020</v>
      </c>
      <c r="C20" s="226">
        <v>133</v>
      </c>
      <c r="D20" s="226">
        <v>77</v>
      </c>
      <c r="E20" s="226">
        <v>86</v>
      </c>
      <c r="F20" s="226">
        <v>12</v>
      </c>
      <c r="G20" s="226">
        <v>302</v>
      </c>
      <c r="H20" s="226">
        <v>6</v>
      </c>
      <c r="I20" s="226">
        <v>87</v>
      </c>
      <c r="J20" s="226">
        <v>1</v>
      </c>
      <c r="K20" s="226">
        <v>139</v>
      </c>
      <c r="L20" s="226">
        <v>5</v>
      </c>
      <c r="M20" s="226">
        <v>10</v>
      </c>
      <c r="N20" s="226">
        <v>12</v>
      </c>
      <c r="O20" s="226">
        <v>48</v>
      </c>
      <c r="P20" s="226">
        <v>155</v>
      </c>
      <c r="Q20" s="226">
        <v>141</v>
      </c>
      <c r="R20" s="226">
        <v>273</v>
      </c>
      <c r="S20" s="226">
        <v>23</v>
      </c>
      <c r="T20" s="226">
        <v>69</v>
      </c>
      <c r="U20" s="226">
        <v>73</v>
      </c>
      <c r="V20" s="226">
        <v>0</v>
      </c>
      <c r="W20" s="226">
        <v>39</v>
      </c>
      <c r="X20" s="226">
        <v>117</v>
      </c>
      <c r="Y20" s="226">
        <v>57</v>
      </c>
      <c r="Z20" s="226">
        <v>0</v>
      </c>
      <c r="AA20" s="226">
        <v>0</v>
      </c>
      <c r="AB20" s="226">
        <v>1865</v>
      </c>
    </row>
    <row r="21" spans="2:28">
      <c r="B21" s="228">
        <v>2021</v>
      </c>
      <c r="C21" s="226">
        <v>152</v>
      </c>
      <c r="D21" s="226">
        <v>304</v>
      </c>
      <c r="E21" s="226">
        <v>111</v>
      </c>
      <c r="F21" s="226">
        <v>42</v>
      </c>
      <c r="G21" s="226">
        <v>376</v>
      </c>
      <c r="H21" s="226">
        <v>5</v>
      </c>
      <c r="I21" s="226">
        <v>155</v>
      </c>
      <c r="J21" s="226">
        <v>1</v>
      </c>
      <c r="K21" s="226">
        <v>362</v>
      </c>
      <c r="L21" s="226">
        <v>18</v>
      </c>
      <c r="M21" s="226">
        <v>25</v>
      </c>
      <c r="N21" s="226">
        <v>18</v>
      </c>
      <c r="O21" s="226">
        <v>151</v>
      </c>
      <c r="P21" s="226">
        <v>105</v>
      </c>
      <c r="Q21" s="226">
        <v>120</v>
      </c>
      <c r="R21" s="226">
        <v>232</v>
      </c>
      <c r="S21" s="226">
        <v>12</v>
      </c>
      <c r="T21" s="226">
        <v>26</v>
      </c>
      <c r="U21" s="226">
        <v>79</v>
      </c>
      <c r="V21" s="226">
        <v>0</v>
      </c>
      <c r="W21" s="226">
        <v>77</v>
      </c>
      <c r="X21" s="226">
        <v>64</v>
      </c>
      <c r="Y21" s="226">
        <v>118</v>
      </c>
      <c r="Z21" s="226">
        <v>1</v>
      </c>
      <c r="AA21" s="226">
        <v>0</v>
      </c>
      <c r="AB21" s="226">
        <f>SUM(C21:AA21)</f>
        <v>2554</v>
      </c>
    </row>
    <row r="22" spans="2:28">
      <c r="B22" s="228">
        <v>2022</v>
      </c>
      <c r="C22" s="226">
        <v>118</v>
      </c>
      <c r="D22" s="226">
        <v>161</v>
      </c>
      <c r="E22" s="226">
        <v>101</v>
      </c>
      <c r="F22" s="226">
        <v>33</v>
      </c>
      <c r="G22" s="226">
        <v>13</v>
      </c>
      <c r="H22" s="226">
        <v>22</v>
      </c>
      <c r="I22" s="226">
        <v>27</v>
      </c>
      <c r="J22" s="226">
        <v>14</v>
      </c>
      <c r="K22" s="226">
        <v>208</v>
      </c>
      <c r="L22" s="226">
        <v>24</v>
      </c>
      <c r="M22" s="226">
        <v>20</v>
      </c>
      <c r="N22" s="226">
        <v>39</v>
      </c>
      <c r="O22" s="226">
        <v>43</v>
      </c>
      <c r="P22" s="226">
        <v>122</v>
      </c>
      <c r="Q22" s="226">
        <v>129</v>
      </c>
      <c r="R22" s="226">
        <v>14</v>
      </c>
      <c r="S22" s="226">
        <v>35</v>
      </c>
      <c r="T22" s="226">
        <v>82</v>
      </c>
      <c r="U22" s="226">
        <v>126</v>
      </c>
      <c r="V22" s="226">
        <v>2</v>
      </c>
      <c r="W22" s="226">
        <v>64</v>
      </c>
      <c r="X22" s="226">
        <v>111</v>
      </c>
      <c r="Y22" s="226">
        <v>36</v>
      </c>
      <c r="Z22" s="226">
        <v>0</v>
      </c>
      <c r="AA22" s="226">
        <v>0</v>
      </c>
      <c r="AB22" s="226">
        <f>SUM(C22:AA22)</f>
        <v>1544</v>
      </c>
    </row>
    <row r="23" spans="2:28">
      <c r="B23" s="228" t="s">
        <v>1031</v>
      </c>
      <c r="C23" s="226">
        <f>SUM(C10:C22)</f>
        <v>1740</v>
      </c>
      <c r="D23" s="226">
        <f t="shared" ref="D23:AA23" si="0">SUM(D10:D22)</f>
        <v>2711</v>
      </c>
      <c r="E23" s="226">
        <f t="shared" si="0"/>
        <v>405</v>
      </c>
      <c r="F23" s="226">
        <f t="shared" si="0"/>
        <v>776</v>
      </c>
      <c r="G23" s="226">
        <f t="shared" si="0"/>
        <v>3175</v>
      </c>
      <c r="H23" s="226">
        <f t="shared" si="0"/>
        <v>102</v>
      </c>
      <c r="I23" s="226">
        <f t="shared" si="0"/>
        <v>2613</v>
      </c>
      <c r="J23" s="226">
        <f t="shared" si="0"/>
        <v>378</v>
      </c>
      <c r="K23" s="226">
        <f t="shared" si="0"/>
        <v>4644</v>
      </c>
      <c r="L23" s="226">
        <f t="shared" si="0"/>
        <v>71</v>
      </c>
      <c r="M23" s="226">
        <f t="shared" si="0"/>
        <v>866</v>
      </c>
      <c r="N23" s="226">
        <f t="shared" si="0"/>
        <v>631</v>
      </c>
      <c r="O23" s="226">
        <f t="shared" si="0"/>
        <v>653</v>
      </c>
      <c r="P23" s="226">
        <f t="shared" si="0"/>
        <v>1203</v>
      </c>
      <c r="Q23" s="226">
        <f t="shared" si="0"/>
        <v>1683</v>
      </c>
      <c r="R23" s="226">
        <f t="shared" si="0"/>
        <v>2144</v>
      </c>
      <c r="S23" s="226">
        <f t="shared" si="0"/>
        <v>252</v>
      </c>
      <c r="T23" s="226">
        <f t="shared" si="0"/>
        <v>693</v>
      </c>
      <c r="U23" s="226">
        <f t="shared" si="0"/>
        <v>1374</v>
      </c>
      <c r="V23" s="226">
        <f t="shared" si="0"/>
        <v>23</v>
      </c>
      <c r="W23" s="226">
        <f t="shared" si="0"/>
        <v>1087</v>
      </c>
      <c r="X23" s="226">
        <f t="shared" si="0"/>
        <v>1312</v>
      </c>
      <c r="Y23" s="226">
        <f t="shared" si="0"/>
        <v>605</v>
      </c>
      <c r="Z23" s="226">
        <f t="shared" si="0"/>
        <v>1</v>
      </c>
      <c r="AA23" s="226">
        <f t="shared" si="0"/>
        <v>0</v>
      </c>
      <c r="AB23" s="226">
        <f>SUM(AB10:AB22)</f>
        <v>29142</v>
      </c>
    </row>
    <row r="26" spans="2:28">
      <c r="B26" s="225" t="s">
        <v>1032</v>
      </c>
    </row>
    <row r="27" spans="2:28">
      <c r="B27" s="31"/>
      <c r="C27" s="216" t="s">
        <v>1012</v>
      </c>
      <c r="D27" s="216" t="s">
        <v>1013</v>
      </c>
      <c r="E27" s="216" t="s">
        <v>997</v>
      </c>
      <c r="F27" s="216" t="s">
        <v>1014</v>
      </c>
      <c r="G27" s="216" t="s">
        <v>1015</v>
      </c>
      <c r="H27" s="216" t="s">
        <v>1016</v>
      </c>
      <c r="I27" s="216" t="s">
        <v>1017</v>
      </c>
      <c r="J27" s="216" t="s">
        <v>1018</v>
      </c>
      <c r="K27" s="216" t="s">
        <v>1019</v>
      </c>
      <c r="L27" s="216" t="s">
        <v>1020</v>
      </c>
      <c r="M27" s="216" t="s">
        <v>1021</v>
      </c>
      <c r="N27" s="216" t="s">
        <v>1022</v>
      </c>
      <c r="O27" s="216" t="s">
        <v>1023</v>
      </c>
      <c r="P27" s="216" t="s">
        <v>1000</v>
      </c>
      <c r="Q27" s="216" t="s">
        <v>996</v>
      </c>
      <c r="R27" s="216" t="s">
        <v>1024</v>
      </c>
      <c r="S27" s="216" t="s">
        <v>1025</v>
      </c>
      <c r="T27" s="216" t="s">
        <v>1026</v>
      </c>
      <c r="U27" s="216" t="s">
        <v>693</v>
      </c>
      <c r="V27" s="216" t="s">
        <v>1027</v>
      </c>
      <c r="W27" s="216" t="s">
        <v>1028</v>
      </c>
      <c r="X27" s="216" t="s">
        <v>1029</v>
      </c>
      <c r="Y27" s="216" t="s">
        <v>1030</v>
      </c>
      <c r="Z27" s="216" t="s">
        <v>912</v>
      </c>
      <c r="AA27" s="216" t="s">
        <v>917</v>
      </c>
      <c r="AB27" s="216" t="s">
        <v>19</v>
      </c>
    </row>
    <row r="28" spans="2:28">
      <c r="B28" s="228">
        <v>2010</v>
      </c>
      <c r="C28" s="226">
        <v>13</v>
      </c>
      <c r="D28" s="226">
        <v>3</v>
      </c>
      <c r="E28" s="226"/>
      <c r="F28" s="226"/>
      <c r="G28" s="226">
        <v>84</v>
      </c>
      <c r="H28" s="226"/>
      <c r="I28" s="226">
        <v>25</v>
      </c>
      <c r="J28" s="226">
        <v>3</v>
      </c>
      <c r="K28" s="226">
        <v>27</v>
      </c>
      <c r="L28" s="226"/>
      <c r="M28" s="226"/>
      <c r="N28" s="226"/>
      <c r="O28" s="226"/>
      <c r="P28" s="226">
        <v>7</v>
      </c>
      <c r="Q28" s="226"/>
      <c r="R28" s="226">
        <v>11</v>
      </c>
      <c r="S28" s="226">
        <v>1</v>
      </c>
      <c r="T28" s="226"/>
      <c r="U28" s="226">
        <v>2</v>
      </c>
      <c r="V28" s="226"/>
      <c r="W28" s="226"/>
      <c r="X28" s="226">
        <v>155</v>
      </c>
      <c r="Y28" s="226"/>
      <c r="Z28" s="226"/>
      <c r="AA28" s="226"/>
      <c r="AB28" s="226">
        <v>331</v>
      </c>
    </row>
    <row r="29" spans="2:28">
      <c r="B29" s="228">
        <v>2011</v>
      </c>
      <c r="C29" s="226">
        <v>9</v>
      </c>
      <c r="D29" s="226"/>
      <c r="E29" s="226"/>
      <c r="F29" s="226"/>
      <c r="G29" s="226"/>
      <c r="H29" s="226"/>
      <c r="I29" s="226">
        <v>7</v>
      </c>
      <c r="J29" s="226">
        <v>6</v>
      </c>
      <c r="K29" s="226">
        <v>44</v>
      </c>
      <c r="L29" s="226"/>
      <c r="M29" s="226"/>
      <c r="N29" s="226"/>
      <c r="O29" s="226">
        <v>41</v>
      </c>
      <c r="P29" s="226">
        <v>1</v>
      </c>
      <c r="Q29" s="226"/>
      <c r="R29" s="226">
        <v>4</v>
      </c>
      <c r="S29" s="226">
        <v>7</v>
      </c>
      <c r="T29" s="226"/>
      <c r="U29" s="226"/>
      <c r="V29" s="226"/>
      <c r="W29" s="226"/>
      <c r="X29" s="226">
        <v>1</v>
      </c>
      <c r="Y29" s="226"/>
      <c r="Z29" s="226"/>
      <c r="AA29" s="226"/>
      <c r="AB29" s="226">
        <v>120</v>
      </c>
    </row>
    <row r="30" spans="2:28">
      <c r="B30" s="228">
        <v>2012</v>
      </c>
      <c r="C30" s="226">
        <v>2</v>
      </c>
      <c r="D30" s="226">
        <v>1</v>
      </c>
      <c r="E30" s="226"/>
      <c r="F30" s="226"/>
      <c r="G30" s="226"/>
      <c r="H30" s="226"/>
      <c r="I30" s="226">
        <v>3</v>
      </c>
      <c r="J30" s="226">
        <v>4</v>
      </c>
      <c r="K30" s="226">
        <v>59</v>
      </c>
      <c r="L30" s="226"/>
      <c r="M30" s="226"/>
      <c r="N30" s="226"/>
      <c r="O30" s="226"/>
      <c r="P30" s="226"/>
      <c r="Q30" s="226"/>
      <c r="R30" s="226"/>
      <c r="S30" s="226"/>
      <c r="T30" s="226">
        <v>1</v>
      </c>
      <c r="U30" s="226"/>
      <c r="V30" s="226"/>
      <c r="W30" s="226"/>
      <c r="X30" s="226">
        <v>3</v>
      </c>
      <c r="Y30" s="226"/>
      <c r="Z30" s="226"/>
      <c r="AA30" s="226"/>
      <c r="AB30" s="226">
        <v>73</v>
      </c>
    </row>
    <row r="31" spans="2:28">
      <c r="B31" s="228">
        <v>2013</v>
      </c>
      <c r="C31" s="226">
        <v>1</v>
      </c>
      <c r="D31" s="226">
        <v>5</v>
      </c>
      <c r="E31" s="226"/>
      <c r="F31" s="226"/>
      <c r="G31" s="226">
        <v>1</v>
      </c>
      <c r="H31" s="226"/>
      <c r="I31" s="226">
        <v>3</v>
      </c>
      <c r="J31" s="226">
        <v>6</v>
      </c>
      <c r="K31" s="226"/>
      <c r="L31" s="226"/>
      <c r="M31" s="226"/>
      <c r="N31" s="226"/>
      <c r="O31" s="226"/>
      <c r="P31" s="226">
        <v>3</v>
      </c>
      <c r="Q31" s="226"/>
      <c r="R31" s="226"/>
      <c r="S31" s="226"/>
      <c r="T31" s="226"/>
      <c r="U31" s="226">
        <v>1</v>
      </c>
      <c r="V31" s="226"/>
      <c r="W31" s="226">
        <v>3</v>
      </c>
      <c r="X31" s="226"/>
      <c r="Y31" s="226">
        <v>5</v>
      </c>
      <c r="Z31" s="226"/>
      <c r="AA31" s="226"/>
      <c r="AB31" s="226">
        <v>28</v>
      </c>
    </row>
    <row r="32" spans="2:28">
      <c r="B32" s="228">
        <v>2014</v>
      </c>
      <c r="C32" s="226"/>
      <c r="D32" s="226"/>
      <c r="E32" s="226"/>
      <c r="F32" s="226"/>
      <c r="G32" s="226"/>
      <c r="H32" s="226"/>
      <c r="I32" s="226">
        <v>3</v>
      </c>
      <c r="J32" s="226">
        <v>2</v>
      </c>
      <c r="K32" s="226"/>
      <c r="L32" s="226"/>
      <c r="M32" s="226"/>
      <c r="N32" s="226"/>
      <c r="O32" s="226">
        <v>1</v>
      </c>
      <c r="P32" s="226">
        <v>4</v>
      </c>
      <c r="Q32" s="226"/>
      <c r="R32" s="226"/>
      <c r="S32" s="226"/>
      <c r="T32" s="226">
        <v>4</v>
      </c>
      <c r="U32" s="226">
        <v>1</v>
      </c>
      <c r="V32" s="226"/>
      <c r="W32" s="226"/>
      <c r="X32" s="226"/>
      <c r="Y32" s="226"/>
      <c r="Z32" s="226"/>
      <c r="AA32" s="226"/>
      <c r="AB32" s="226">
        <v>15</v>
      </c>
    </row>
    <row r="33" spans="2:28">
      <c r="B33" s="228">
        <v>2015</v>
      </c>
      <c r="C33" s="226">
        <v>12</v>
      </c>
      <c r="D33" s="226"/>
      <c r="E33" s="226"/>
      <c r="F33" s="226"/>
      <c r="G33" s="226">
        <v>5</v>
      </c>
      <c r="H33" s="226"/>
      <c r="I33" s="226">
        <v>1</v>
      </c>
      <c r="J33" s="226">
        <v>5</v>
      </c>
      <c r="K33" s="226">
        <v>3</v>
      </c>
      <c r="L33" s="226"/>
      <c r="M33" s="226"/>
      <c r="N33" s="226"/>
      <c r="O33" s="226">
        <v>4</v>
      </c>
      <c r="P33" s="226">
        <v>3</v>
      </c>
      <c r="Q33" s="226"/>
      <c r="R33" s="226"/>
      <c r="S33" s="226">
        <v>2</v>
      </c>
      <c r="T33" s="226"/>
      <c r="U33" s="226"/>
      <c r="V33" s="226">
        <v>55</v>
      </c>
      <c r="W33" s="226"/>
      <c r="X33" s="226"/>
      <c r="Y33" s="226"/>
      <c r="Z33" s="226"/>
      <c r="AA33" s="226"/>
      <c r="AB33" s="226">
        <v>90</v>
      </c>
    </row>
    <row r="34" spans="2:28">
      <c r="B34" s="228">
        <v>2016</v>
      </c>
      <c r="C34" s="226">
        <v>1</v>
      </c>
      <c r="D34" s="226"/>
      <c r="E34" s="226"/>
      <c r="F34" s="226"/>
      <c r="G34" s="226">
        <v>1</v>
      </c>
      <c r="H34" s="226"/>
      <c r="I34" s="226">
        <v>3</v>
      </c>
      <c r="J34" s="226"/>
      <c r="K34" s="226">
        <v>2</v>
      </c>
      <c r="L34" s="226"/>
      <c r="M34" s="226"/>
      <c r="N34" s="226"/>
      <c r="O34" s="226">
        <v>3</v>
      </c>
      <c r="P34" s="226"/>
      <c r="Q34" s="226"/>
      <c r="R34" s="226"/>
      <c r="S34" s="226"/>
      <c r="T34" s="226"/>
      <c r="U34" s="226">
        <v>3</v>
      </c>
      <c r="V34" s="226"/>
      <c r="W34" s="226"/>
      <c r="X34" s="226"/>
      <c r="Y34" s="226"/>
      <c r="Z34" s="226"/>
      <c r="AA34" s="226"/>
      <c r="AB34" s="226">
        <v>13</v>
      </c>
    </row>
    <row r="35" spans="2:28">
      <c r="B35" s="228">
        <v>2017</v>
      </c>
      <c r="C35" s="226">
        <v>3</v>
      </c>
      <c r="D35" s="226">
        <v>1</v>
      </c>
      <c r="E35" s="226"/>
      <c r="F35" s="226"/>
      <c r="G35" s="226">
        <v>1</v>
      </c>
      <c r="H35" s="226">
        <v>1</v>
      </c>
      <c r="I35" s="226">
        <v>2</v>
      </c>
      <c r="J35" s="226">
        <v>2</v>
      </c>
      <c r="K35" s="226">
        <v>1</v>
      </c>
      <c r="L35" s="226"/>
      <c r="M35" s="226"/>
      <c r="N35" s="226"/>
      <c r="O35" s="226"/>
      <c r="P35" s="226"/>
      <c r="Q35" s="226"/>
      <c r="R35" s="226">
        <v>1</v>
      </c>
      <c r="S35" s="226"/>
      <c r="T35" s="226"/>
      <c r="U35" s="226">
        <v>4</v>
      </c>
      <c r="V35" s="226"/>
      <c r="W35" s="226"/>
      <c r="X35" s="226"/>
      <c r="Y35" s="226"/>
      <c r="Z35" s="226"/>
      <c r="AA35" s="226"/>
      <c r="AB35" s="226">
        <v>16</v>
      </c>
    </row>
    <row r="36" spans="2:28">
      <c r="B36" s="228">
        <v>2018</v>
      </c>
      <c r="C36" s="226">
        <v>5</v>
      </c>
      <c r="D36" s="226"/>
      <c r="E36" s="226"/>
      <c r="F36" s="226">
        <v>4</v>
      </c>
      <c r="G36" s="226"/>
      <c r="H36" s="226"/>
      <c r="I36" s="226">
        <v>3</v>
      </c>
      <c r="J36" s="226"/>
      <c r="K36" s="226"/>
      <c r="L36" s="226"/>
      <c r="M36" s="226"/>
      <c r="N36" s="226">
        <v>2</v>
      </c>
      <c r="O36" s="226"/>
      <c r="P36" s="226">
        <v>3</v>
      </c>
      <c r="Q36" s="226">
        <v>1</v>
      </c>
      <c r="R36" s="226">
        <v>1</v>
      </c>
      <c r="S36" s="226"/>
      <c r="T36" s="226"/>
      <c r="U36" s="226"/>
      <c r="V36" s="226"/>
      <c r="W36" s="226"/>
      <c r="X36" s="226">
        <v>1</v>
      </c>
      <c r="Y36" s="226"/>
      <c r="Z36" s="226"/>
      <c r="AA36" s="226"/>
      <c r="AB36" s="226">
        <v>20</v>
      </c>
    </row>
    <row r="37" spans="2:28">
      <c r="B37" s="228">
        <v>2019</v>
      </c>
      <c r="C37" s="226">
        <v>1</v>
      </c>
      <c r="D37" s="226">
        <v>1</v>
      </c>
      <c r="E37" s="226"/>
      <c r="F37" s="226">
        <v>3</v>
      </c>
      <c r="G37" s="226"/>
      <c r="H37" s="226"/>
      <c r="I37" s="226">
        <v>1</v>
      </c>
      <c r="J37" s="226"/>
      <c r="K37" s="226"/>
      <c r="L37" s="226"/>
      <c r="M37" s="226"/>
      <c r="N37" s="226"/>
      <c r="O37" s="226"/>
      <c r="P37" s="226">
        <v>7</v>
      </c>
      <c r="Q37" s="226"/>
      <c r="R37" s="226"/>
      <c r="S37" s="226"/>
      <c r="T37" s="226"/>
      <c r="U37" s="226">
        <v>2</v>
      </c>
      <c r="V37" s="226"/>
      <c r="W37" s="226"/>
      <c r="X37" s="226">
        <v>6</v>
      </c>
      <c r="Y37" s="226"/>
      <c r="Z37" s="226"/>
      <c r="AA37" s="226"/>
      <c r="AB37" s="226">
        <v>21</v>
      </c>
    </row>
    <row r="38" spans="2:28">
      <c r="B38" s="228">
        <v>2020</v>
      </c>
      <c r="C38" s="226">
        <v>11</v>
      </c>
      <c r="D38" s="226"/>
      <c r="E38" s="226"/>
      <c r="F38" s="226"/>
      <c r="G38" s="226">
        <v>61</v>
      </c>
      <c r="H38" s="226"/>
      <c r="I38" s="226"/>
      <c r="J38" s="226"/>
      <c r="K38" s="226"/>
      <c r="L38" s="226"/>
      <c r="M38" s="226"/>
      <c r="N38" s="226"/>
      <c r="O38" s="226"/>
      <c r="P38" s="226">
        <v>4</v>
      </c>
      <c r="Q38" s="226">
        <v>1</v>
      </c>
      <c r="R38" s="226"/>
      <c r="S38" s="226"/>
      <c r="T38" s="226"/>
      <c r="U38" s="226">
        <v>2</v>
      </c>
      <c r="V38" s="226"/>
      <c r="W38" s="226"/>
      <c r="X38" s="226"/>
      <c r="Y38" s="226"/>
      <c r="Z38" s="226"/>
      <c r="AA38" s="226"/>
      <c r="AB38" s="226">
        <v>79</v>
      </c>
    </row>
    <row r="39" spans="2:28">
      <c r="B39" s="228">
        <v>2021</v>
      </c>
      <c r="C39" s="226">
        <v>3</v>
      </c>
      <c r="D39" s="226"/>
      <c r="E39" s="226"/>
      <c r="F39" s="226">
        <v>2</v>
      </c>
      <c r="G39" s="226"/>
      <c r="H39" s="226">
        <v>99</v>
      </c>
      <c r="I39" s="226">
        <v>15</v>
      </c>
      <c r="J39" s="226">
        <v>1</v>
      </c>
      <c r="K39" s="226"/>
      <c r="L39" s="226">
        <v>2</v>
      </c>
      <c r="M39" s="226"/>
      <c r="N39" s="226"/>
      <c r="O39" s="226">
        <v>82</v>
      </c>
      <c r="P39" s="226">
        <v>10</v>
      </c>
      <c r="Q39" s="226"/>
      <c r="R39" s="226"/>
      <c r="S39" s="226"/>
      <c r="T39" s="226">
        <v>3</v>
      </c>
      <c r="U39" s="226">
        <v>1</v>
      </c>
      <c r="V39" s="226"/>
      <c r="W39" s="226"/>
      <c r="X39" s="226"/>
      <c r="Y39" s="226"/>
      <c r="Z39" s="226"/>
      <c r="AA39" s="226"/>
      <c r="AB39" s="226">
        <v>218</v>
      </c>
    </row>
    <row r="40" spans="2:28">
      <c r="B40" s="228">
        <v>2022</v>
      </c>
      <c r="C40" s="226">
        <v>3</v>
      </c>
      <c r="D40" s="226">
        <v>1</v>
      </c>
      <c r="E40" s="226">
        <v>0</v>
      </c>
      <c r="F40" s="226">
        <v>0</v>
      </c>
      <c r="G40" s="226">
        <v>0</v>
      </c>
      <c r="H40" s="226">
        <v>0</v>
      </c>
      <c r="I40" s="226">
        <v>8</v>
      </c>
      <c r="J40" s="226">
        <v>1</v>
      </c>
      <c r="K40" s="226">
        <v>0</v>
      </c>
      <c r="L40" s="226">
        <v>0</v>
      </c>
      <c r="M40" s="226">
        <v>0</v>
      </c>
      <c r="N40" s="226">
        <v>0</v>
      </c>
      <c r="O40" s="226">
        <v>64</v>
      </c>
      <c r="P40" s="226">
        <v>10</v>
      </c>
      <c r="Q40" s="226">
        <v>0</v>
      </c>
      <c r="R40" s="226">
        <v>8</v>
      </c>
      <c r="S40" s="226">
        <v>0</v>
      </c>
      <c r="T40" s="226">
        <v>4</v>
      </c>
      <c r="U40" s="226">
        <v>0</v>
      </c>
      <c r="V40" s="226">
        <v>0</v>
      </c>
      <c r="W40" s="226">
        <v>0</v>
      </c>
      <c r="X40" s="226">
        <v>0</v>
      </c>
      <c r="Y40" s="226">
        <v>3</v>
      </c>
      <c r="Z40" s="226">
        <v>0</v>
      </c>
      <c r="AA40" s="226">
        <v>0</v>
      </c>
      <c r="AB40" s="226">
        <f>C40+D40+E40+F40+G40+G40+H40+I40+J40+K40+L40+M40+N40+O40+P40+Q40+R40+S40+T40+U40+V40+W40+X40+Y40+Z40+AA40</f>
        <v>102</v>
      </c>
    </row>
    <row r="41" spans="2:28">
      <c r="B41" s="228" t="s">
        <v>1031</v>
      </c>
      <c r="C41" s="226">
        <f t="shared" ref="C41:AB41" si="1">C28+C29+C30+C31+C32+C33+C34+C35+C36+C37+C38+C39+C40</f>
        <v>64</v>
      </c>
      <c r="D41" s="226">
        <f t="shared" si="1"/>
        <v>12</v>
      </c>
      <c r="E41" s="226">
        <f t="shared" si="1"/>
        <v>0</v>
      </c>
      <c r="F41" s="226">
        <f t="shared" si="1"/>
        <v>9</v>
      </c>
      <c r="G41" s="226">
        <f t="shared" si="1"/>
        <v>153</v>
      </c>
      <c r="H41" s="226">
        <f t="shared" si="1"/>
        <v>100</v>
      </c>
      <c r="I41" s="226">
        <f t="shared" si="1"/>
        <v>74</v>
      </c>
      <c r="J41" s="226">
        <f t="shared" si="1"/>
        <v>30</v>
      </c>
      <c r="K41" s="226">
        <f t="shared" si="1"/>
        <v>136</v>
      </c>
      <c r="L41" s="226">
        <f t="shared" si="1"/>
        <v>2</v>
      </c>
      <c r="M41" s="226">
        <f t="shared" si="1"/>
        <v>0</v>
      </c>
      <c r="N41" s="226">
        <f t="shared" si="1"/>
        <v>2</v>
      </c>
      <c r="O41" s="226">
        <f t="shared" si="1"/>
        <v>195</v>
      </c>
      <c r="P41" s="226">
        <f t="shared" si="1"/>
        <v>52</v>
      </c>
      <c r="Q41" s="226">
        <f t="shared" si="1"/>
        <v>2</v>
      </c>
      <c r="R41" s="226">
        <f t="shared" si="1"/>
        <v>25</v>
      </c>
      <c r="S41" s="226">
        <f t="shared" si="1"/>
        <v>10</v>
      </c>
      <c r="T41" s="226">
        <f t="shared" si="1"/>
        <v>12</v>
      </c>
      <c r="U41" s="226">
        <f t="shared" si="1"/>
        <v>16</v>
      </c>
      <c r="V41" s="226">
        <f t="shared" si="1"/>
        <v>55</v>
      </c>
      <c r="W41" s="226">
        <f t="shared" si="1"/>
        <v>3</v>
      </c>
      <c r="X41" s="226">
        <f t="shared" si="1"/>
        <v>166</v>
      </c>
      <c r="Y41" s="226">
        <f t="shared" si="1"/>
        <v>8</v>
      </c>
      <c r="Z41" s="226">
        <f t="shared" si="1"/>
        <v>0</v>
      </c>
      <c r="AA41" s="226">
        <f t="shared" si="1"/>
        <v>0</v>
      </c>
      <c r="AB41" s="226">
        <f t="shared" si="1"/>
        <v>1126</v>
      </c>
    </row>
    <row r="44" spans="2:28">
      <c r="B44" s="60" t="s">
        <v>11</v>
      </c>
    </row>
    <row r="45" spans="2:28">
      <c r="B45" s="60" t="s">
        <v>1033</v>
      </c>
    </row>
  </sheetData>
  <hyperlinks>
    <hyperlink ref="A1" location="Indice!A1" display="Regresar &lt;-"/>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BZ70"/>
  <sheetViews>
    <sheetView workbookViewId="0"/>
  </sheetViews>
  <sheetFormatPr baseColWidth="10" defaultRowHeight="15"/>
  <cols>
    <col min="1" max="1" width="11.42578125" style="60"/>
    <col min="2" max="2" width="15.7109375" style="60" customWidth="1"/>
    <col min="3" max="3" width="11.42578125" style="60" customWidth="1"/>
    <col min="4" max="14" width="11.42578125" style="60"/>
    <col min="15" max="15" width="15.7109375" style="60" customWidth="1"/>
    <col min="16" max="27" width="11.42578125" style="60"/>
    <col min="28" max="28" width="15.85546875" style="60" customWidth="1"/>
    <col min="29" max="40" width="11.42578125" style="60"/>
    <col min="41" max="41" width="15.7109375" style="60" customWidth="1"/>
    <col min="42" max="53" width="11.42578125" style="60"/>
    <col min="54" max="54" width="15.42578125" style="60" customWidth="1"/>
    <col min="55" max="66" width="11.42578125" style="60"/>
    <col min="67" max="67" width="16" style="60" customWidth="1"/>
    <col min="68" max="16384" width="11.42578125" style="60"/>
  </cols>
  <sheetData>
    <row r="1" spans="1:78">
      <c r="A1" s="1" t="s">
        <v>246</v>
      </c>
    </row>
    <row r="2" spans="1:78" ht="21">
      <c r="B2" s="2" t="s">
        <v>639</v>
      </c>
    </row>
    <row r="3" spans="1:78" ht="21">
      <c r="B3" s="14" t="s">
        <v>1009</v>
      </c>
    </row>
    <row r="4" spans="1:78" ht="21">
      <c r="B4" s="14"/>
    </row>
    <row r="5" spans="1:78" ht="15.75">
      <c r="B5" s="19" t="s">
        <v>1034</v>
      </c>
    </row>
    <row r="8" spans="1:78">
      <c r="B8" s="225" t="s">
        <v>1035</v>
      </c>
    </row>
    <row r="9" spans="1:78">
      <c r="C9" s="541" t="s">
        <v>1036</v>
      </c>
      <c r="D9" s="542"/>
      <c r="E9" s="542"/>
      <c r="F9" s="542"/>
      <c r="G9" s="542"/>
      <c r="H9" s="542"/>
      <c r="I9" s="542"/>
      <c r="J9" s="542"/>
      <c r="K9" s="542"/>
      <c r="L9" s="542"/>
      <c r="M9" s="543"/>
      <c r="P9" s="544" t="s">
        <v>1037</v>
      </c>
      <c r="Q9" s="544"/>
      <c r="R9" s="544"/>
      <c r="S9" s="544"/>
      <c r="T9" s="544"/>
      <c r="U9" s="544"/>
      <c r="V9" s="544"/>
      <c r="W9" s="544"/>
      <c r="X9" s="544"/>
      <c r="Y9" s="544"/>
      <c r="Z9" s="544"/>
      <c r="AC9" s="544" t="s">
        <v>1038</v>
      </c>
      <c r="AD9" s="544"/>
      <c r="AE9" s="544"/>
      <c r="AF9" s="544"/>
      <c r="AG9" s="544"/>
      <c r="AH9" s="544"/>
      <c r="AI9" s="544"/>
      <c r="AJ9" s="544"/>
      <c r="AK9" s="544"/>
      <c r="AL9" s="544"/>
      <c r="AM9" s="544"/>
      <c r="AP9" s="544" t="s">
        <v>1039</v>
      </c>
      <c r="AQ9" s="544"/>
      <c r="AR9" s="544"/>
      <c r="AS9" s="544"/>
      <c r="AT9" s="544"/>
      <c r="AU9" s="544"/>
      <c r="AV9" s="544"/>
      <c r="AW9" s="544"/>
      <c r="AX9" s="544"/>
      <c r="AY9" s="544"/>
      <c r="AZ9" s="544"/>
      <c r="BC9" s="544" t="s">
        <v>1040</v>
      </c>
      <c r="BD9" s="544"/>
      <c r="BE9" s="544"/>
      <c r="BF9" s="544"/>
      <c r="BG9" s="544"/>
      <c r="BH9" s="544"/>
      <c r="BI9" s="544"/>
      <c r="BJ9" s="544"/>
      <c r="BK9" s="544"/>
      <c r="BL9" s="544"/>
      <c r="BM9" s="544"/>
      <c r="BP9" s="544" t="s">
        <v>1041</v>
      </c>
      <c r="BQ9" s="544"/>
      <c r="BR9" s="544"/>
      <c r="BS9" s="544"/>
      <c r="BT9" s="544"/>
      <c r="BU9" s="544"/>
      <c r="BV9" s="544"/>
      <c r="BW9" s="544"/>
      <c r="BX9" s="544"/>
      <c r="BY9" s="544"/>
      <c r="BZ9" s="544"/>
    </row>
    <row r="10" spans="1:78">
      <c r="C10" s="229">
        <v>2013</v>
      </c>
      <c r="D10" s="229">
        <v>2014</v>
      </c>
      <c r="E10" s="229">
        <v>2015</v>
      </c>
      <c r="F10" s="229">
        <v>2016</v>
      </c>
      <c r="G10" s="229">
        <v>2017</v>
      </c>
      <c r="H10" s="229">
        <v>2018</v>
      </c>
      <c r="I10" s="229">
        <v>2019</v>
      </c>
      <c r="J10" s="229">
        <v>2020</v>
      </c>
      <c r="K10" s="230">
        <v>2021</v>
      </c>
      <c r="L10" s="230">
        <v>2022</v>
      </c>
      <c r="M10" s="229" t="s">
        <v>1061</v>
      </c>
      <c r="O10" s="231"/>
      <c r="P10" s="229">
        <v>2013</v>
      </c>
      <c r="Q10" s="229">
        <v>2014</v>
      </c>
      <c r="R10" s="229">
        <v>2015</v>
      </c>
      <c r="S10" s="229">
        <v>2016</v>
      </c>
      <c r="T10" s="229">
        <v>2017</v>
      </c>
      <c r="U10" s="229">
        <v>2018</v>
      </c>
      <c r="V10" s="229">
        <v>2019</v>
      </c>
      <c r="W10" s="229">
        <v>2020</v>
      </c>
      <c r="X10" s="229">
        <v>2021</v>
      </c>
      <c r="Y10" s="229">
        <v>2022</v>
      </c>
      <c r="Z10" s="229" t="s">
        <v>1061</v>
      </c>
      <c r="AB10" s="231"/>
      <c r="AC10" s="229">
        <v>2013</v>
      </c>
      <c r="AD10" s="229">
        <v>2014</v>
      </c>
      <c r="AE10" s="229">
        <v>2015</v>
      </c>
      <c r="AF10" s="229">
        <v>2016</v>
      </c>
      <c r="AG10" s="229">
        <v>2017</v>
      </c>
      <c r="AH10" s="229">
        <v>2018</v>
      </c>
      <c r="AI10" s="229">
        <v>2019</v>
      </c>
      <c r="AJ10" s="229">
        <v>2020</v>
      </c>
      <c r="AK10" s="229">
        <v>2021</v>
      </c>
      <c r="AL10" s="229">
        <v>2022</v>
      </c>
      <c r="AM10" s="229" t="s">
        <v>1061</v>
      </c>
      <c r="AO10" s="231"/>
      <c r="AP10" s="229">
        <v>2013</v>
      </c>
      <c r="AQ10" s="229">
        <v>2014</v>
      </c>
      <c r="AR10" s="229">
        <v>2015</v>
      </c>
      <c r="AS10" s="229">
        <v>2016</v>
      </c>
      <c r="AT10" s="229">
        <v>2017</v>
      </c>
      <c r="AU10" s="229">
        <v>2018</v>
      </c>
      <c r="AV10" s="229">
        <v>2019</v>
      </c>
      <c r="AW10" s="229">
        <v>2020</v>
      </c>
      <c r="AX10" s="229">
        <v>2021</v>
      </c>
      <c r="AY10" s="229">
        <v>2022</v>
      </c>
      <c r="AZ10" s="229" t="s">
        <v>1061</v>
      </c>
      <c r="BB10" s="231"/>
      <c r="BC10" s="229">
        <v>2013</v>
      </c>
      <c r="BD10" s="229">
        <v>2014</v>
      </c>
      <c r="BE10" s="229">
        <v>2015</v>
      </c>
      <c r="BF10" s="229">
        <v>2016</v>
      </c>
      <c r="BG10" s="229">
        <v>2017</v>
      </c>
      <c r="BH10" s="229">
        <v>2018</v>
      </c>
      <c r="BI10" s="229">
        <v>2019</v>
      </c>
      <c r="BJ10" s="229">
        <v>2020</v>
      </c>
      <c r="BK10" s="229">
        <v>2021</v>
      </c>
      <c r="BL10" s="229">
        <v>2022</v>
      </c>
      <c r="BM10" s="229" t="s">
        <v>1061</v>
      </c>
      <c r="BP10" s="229">
        <v>2013</v>
      </c>
      <c r="BQ10" s="229">
        <v>2014</v>
      </c>
      <c r="BR10" s="229">
        <v>2015</v>
      </c>
      <c r="BS10" s="229">
        <v>2016</v>
      </c>
      <c r="BT10" s="229">
        <v>2017</v>
      </c>
      <c r="BU10" s="229">
        <v>2018</v>
      </c>
      <c r="BV10" s="229">
        <v>2019</v>
      </c>
      <c r="BW10" s="229">
        <v>2020</v>
      </c>
      <c r="BX10" s="229">
        <v>2021</v>
      </c>
      <c r="BY10" s="229">
        <v>2022</v>
      </c>
      <c r="BZ10" s="229" t="s">
        <v>1061</v>
      </c>
    </row>
    <row r="11" spans="1:78">
      <c r="B11" s="232" t="s">
        <v>1042</v>
      </c>
      <c r="C11" s="226">
        <v>4536</v>
      </c>
      <c r="D11" s="226">
        <v>3596</v>
      </c>
      <c r="E11" s="226">
        <v>3387</v>
      </c>
      <c r="F11" s="226">
        <v>4508</v>
      </c>
      <c r="G11" s="226">
        <v>5951</v>
      </c>
      <c r="H11" s="226">
        <v>6077</v>
      </c>
      <c r="I11" s="226">
        <v>2764</v>
      </c>
      <c r="J11" s="226">
        <v>4558</v>
      </c>
      <c r="K11" s="226">
        <v>3670</v>
      </c>
      <c r="L11" s="226">
        <v>4538</v>
      </c>
      <c r="M11" s="233">
        <v>43585</v>
      </c>
      <c r="N11" s="254"/>
      <c r="O11" s="232" t="s">
        <v>1042</v>
      </c>
      <c r="P11" s="234">
        <v>282</v>
      </c>
      <c r="Q11" s="234">
        <v>360</v>
      </c>
      <c r="R11" s="234">
        <v>405</v>
      </c>
      <c r="S11" s="234">
        <v>592</v>
      </c>
      <c r="T11" s="234">
        <v>383</v>
      </c>
      <c r="U11" s="234">
        <v>613</v>
      </c>
      <c r="V11" s="234">
        <v>343</v>
      </c>
      <c r="W11" s="234">
        <v>200</v>
      </c>
      <c r="X11" s="234">
        <v>76</v>
      </c>
      <c r="Y11" s="256">
        <v>175</v>
      </c>
      <c r="Z11" s="234">
        <v>3429</v>
      </c>
      <c r="AB11" s="232" t="s">
        <v>1042</v>
      </c>
      <c r="AC11" s="233">
        <v>451</v>
      </c>
      <c r="AD11" s="233">
        <v>304</v>
      </c>
      <c r="AE11" s="233">
        <v>544</v>
      </c>
      <c r="AF11" s="233">
        <v>996</v>
      </c>
      <c r="AG11" s="233">
        <v>1680</v>
      </c>
      <c r="AH11" s="233">
        <v>1313</v>
      </c>
      <c r="AI11" s="233">
        <v>1128</v>
      </c>
      <c r="AJ11" s="233">
        <v>1439</v>
      </c>
      <c r="AK11" s="233">
        <v>1011</v>
      </c>
      <c r="AL11" s="233">
        <v>1634</v>
      </c>
      <c r="AM11" s="234">
        <v>10500</v>
      </c>
      <c r="AO11" s="237" t="s">
        <v>1042</v>
      </c>
      <c r="AP11" s="233">
        <v>2151</v>
      </c>
      <c r="AQ11" s="233">
        <v>4512</v>
      </c>
      <c r="AR11" s="233">
        <v>4331</v>
      </c>
      <c r="AS11" s="233">
        <v>2160</v>
      </c>
      <c r="AT11" s="233">
        <v>3650</v>
      </c>
      <c r="AU11" s="233">
        <v>2077</v>
      </c>
      <c r="AV11" s="233">
        <v>2633</v>
      </c>
      <c r="AW11" s="233">
        <v>3843</v>
      </c>
      <c r="AX11" s="233">
        <v>2713</v>
      </c>
      <c r="AY11" s="233">
        <v>2502</v>
      </c>
      <c r="AZ11" s="233">
        <v>30572</v>
      </c>
      <c r="BB11" s="239" t="s">
        <v>1042</v>
      </c>
      <c r="BC11" s="257">
        <v>424</v>
      </c>
      <c r="BD11" s="241">
        <v>1008</v>
      </c>
      <c r="BE11" s="241">
        <v>428</v>
      </c>
      <c r="BF11" s="241">
        <v>234</v>
      </c>
      <c r="BG11" s="241">
        <v>439</v>
      </c>
      <c r="BH11" s="241">
        <v>412</v>
      </c>
      <c r="BI11" s="241">
        <v>330</v>
      </c>
      <c r="BJ11" s="241">
        <v>376</v>
      </c>
      <c r="BK11" s="258">
        <v>244</v>
      </c>
      <c r="BL11" s="241">
        <v>829</v>
      </c>
      <c r="BM11" s="241">
        <v>4724</v>
      </c>
      <c r="BO11" s="232" t="s">
        <v>1042</v>
      </c>
      <c r="BP11" s="226">
        <v>7844</v>
      </c>
      <c r="BQ11" s="226">
        <v>9780</v>
      </c>
      <c r="BR11" s="226">
        <v>9095</v>
      </c>
      <c r="BS11" s="226">
        <v>8490</v>
      </c>
      <c r="BT11" s="226">
        <v>12103</v>
      </c>
      <c r="BU11" s="226">
        <v>10492</v>
      </c>
      <c r="BV11" s="226">
        <v>7198</v>
      </c>
      <c r="BW11" s="226">
        <v>10416</v>
      </c>
      <c r="BX11" s="226">
        <v>7714</v>
      </c>
      <c r="BY11" s="226">
        <v>9678</v>
      </c>
      <c r="BZ11" s="226">
        <v>92810</v>
      </c>
    </row>
    <row r="12" spans="1:78">
      <c r="B12" s="232" t="s">
        <v>1043</v>
      </c>
      <c r="C12" s="226">
        <v>1517</v>
      </c>
      <c r="D12" s="226">
        <v>4744</v>
      </c>
      <c r="E12" s="226">
        <v>3398</v>
      </c>
      <c r="F12" s="226">
        <v>3914</v>
      </c>
      <c r="G12" s="226">
        <v>3069</v>
      </c>
      <c r="H12" s="226">
        <v>4510</v>
      </c>
      <c r="I12" s="226">
        <v>3087</v>
      </c>
      <c r="J12" s="226"/>
      <c r="K12" s="226">
        <v>2333</v>
      </c>
      <c r="L12" s="226">
        <v>1988</v>
      </c>
      <c r="M12" s="233">
        <v>28560</v>
      </c>
      <c r="N12" s="254"/>
      <c r="O12" s="232" t="s">
        <v>1043</v>
      </c>
      <c r="P12" s="234">
        <v>241</v>
      </c>
      <c r="Q12" s="234">
        <v>491</v>
      </c>
      <c r="R12" s="234">
        <v>344</v>
      </c>
      <c r="S12" s="234">
        <v>621</v>
      </c>
      <c r="T12" s="234">
        <v>483</v>
      </c>
      <c r="U12" s="234">
        <v>448</v>
      </c>
      <c r="V12" s="234">
        <v>253</v>
      </c>
      <c r="W12" s="234"/>
      <c r="X12" s="234">
        <v>247</v>
      </c>
      <c r="Y12" s="256">
        <v>65</v>
      </c>
      <c r="Z12" s="234">
        <v>3193</v>
      </c>
      <c r="AB12" s="232" t="s">
        <v>1043</v>
      </c>
      <c r="AC12" s="233">
        <v>599</v>
      </c>
      <c r="AD12" s="233">
        <v>602</v>
      </c>
      <c r="AE12" s="233">
        <v>426</v>
      </c>
      <c r="AF12" s="233">
        <v>721</v>
      </c>
      <c r="AG12" s="233">
        <v>2446</v>
      </c>
      <c r="AH12" s="233">
        <v>1992</v>
      </c>
      <c r="AI12" s="233">
        <v>1817</v>
      </c>
      <c r="AJ12" s="233"/>
      <c r="AK12" s="233">
        <v>1684</v>
      </c>
      <c r="AL12" s="233">
        <v>2883</v>
      </c>
      <c r="AM12" s="234">
        <v>13170</v>
      </c>
      <c r="AO12" s="237" t="s">
        <v>1043</v>
      </c>
      <c r="AP12" s="233">
        <v>2175</v>
      </c>
      <c r="AQ12" s="233">
        <v>2879</v>
      </c>
      <c r="AR12" s="233">
        <v>2380</v>
      </c>
      <c r="AS12" s="233">
        <v>2849</v>
      </c>
      <c r="AT12" s="233">
        <v>4751</v>
      </c>
      <c r="AU12" s="233">
        <v>1356</v>
      </c>
      <c r="AV12" s="233">
        <v>3560</v>
      </c>
      <c r="AW12" s="233"/>
      <c r="AX12" s="233">
        <v>2432</v>
      </c>
      <c r="AY12" s="233">
        <v>2143</v>
      </c>
      <c r="AZ12" s="233">
        <v>24525</v>
      </c>
      <c r="BB12" s="239" t="s">
        <v>1043</v>
      </c>
      <c r="BC12" s="257">
        <v>559</v>
      </c>
      <c r="BD12" s="241">
        <v>539</v>
      </c>
      <c r="BE12" s="241">
        <v>431</v>
      </c>
      <c r="BF12" s="241">
        <v>469</v>
      </c>
      <c r="BG12" s="241">
        <v>428</v>
      </c>
      <c r="BH12" s="241">
        <v>593</v>
      </c>
      <c r="BI12" s="241">
        <v>383</v>
      </c>
      <c r="BJ12" s="241"/>
      <c r="BK12" s="258">
        <v>353</v>
      </c>
      <c r="BL12" s="241">
        <v>1703</v>
      </c>
      <c r="BM12" s="241">
        <v>5458</v>
      </c>
      <c r="BO12" s="232" t="s">
        <v>1043</v>
      </c>
      <c r="BP12" s="226">
        <v>5091</v>
      </c>
      <c r="BQ12" s="226">
        <v>9255</v>
      </c>
      <c r="BR12" s="226">
        <v>6979</v>
      </c>
      <c r="BS12" s="226">
        <v>8574</v>
      </c>
      <c r="BT12" s="226">
        <v>11177</v>
      </c>
      <c r="BU12" s="226">
        <v>8899</v>
      </c>
      <c r="BV12" s="226">
        <v>9100</v>
      </c>
      <c r="BW12" s="226"/>
      <c r="BX12" s="226">
        <v>7038</v>
      </c>
      <c r="BY12" s="226">
        <v>8782</v>
      </c>
      <c r="BZ12" s="226">
        <v>74895</v>
      </c>
    </row>
    <row r="13" spans="1:78">
      <c r="B13" s="232" t="s">
        <v>1044</v>
      </c>
      <c r="C13" s="226">
        <v>1568</v>
      </c>
      <c r="D13" s="226">
        <v>2738</v>
      </c>
      <c r="E13" s="226">
        <v>2748</v>
      </c>
      <c r="F13" s="226">
        <v>2773</v>
      </c>
      <c r="G13" s="226">
        <v>2322</v>
      </c>
      <c r="H13" s="226">
        <v>3066</v>
      </c>
      <c r="I13" s="226">
        <v>1328</v>
      </c>
      <c r="J13" s="226">
        <v>1798</v>
      </c>
      <c r="K13" s="226">
        <v>1994</v>
      </c>
      <c r="L13" s="226">
        <v>1362</v>
      </c>
      <c r="M13" s="233">
        <v>21697</v>
      </c>
      <c r="N13" s="254"/>
      <c r="O13" s="232" t="s">
        <v>1044</v>
      </c>
      <c r="P13" s="234">
        <v>161</v>
      </c>
      <c r="Q13" s="234">
        <v>306</v>
      </c>
      <c r="R13" s="234">
        <v>924</v>
      </c>
      <c r="S13" s="234">
        <v>358</v>
      </c>
      <c r="T13" s="234">
        <v>434</v>
      </c>
      <c r="U13" s="234">
        <v>218</v>
      </c>
      <c r="V13" s="234">
        <v>412</v>
      </c>
      <c r="W13" s="234">
        <v>208</v>
      </c>
      <c r="X13" s="234">
        <v>165</v>
      </c>
      <c r="Y13" s="256">
        <v>104</v>
      </c>
      <c r="Z13" s="234">
        <v>3290</v>
      </c>
      <c r="AB13" s="232" t="s">
        <v>1044</v>
      </c>
      <c r="AC13" s="233">
        <v>378</v>
      </c>
      <c r="AD13" s="233">
        <v>623</v>
      </c>
      <c r="AE13" s="233">
        <v>619</v>
      </c>
      <c r="AF13" s="233">
        <v>771</v>
      </c>
      <c r="AG13" s="233">
        <v>1550</v>
      </c>
      <c r="AH13" s="233">
        <v>2230</v>
      </c>
      <c r="AI13" s="233">
        <v>1533</v>
      </c>
      <c r="AJ13" s="233">
        <v>1342</v>
      </c>
      <c r="AK13" s="233">
        <v>2434</v>
      </c>
      <c r="AL13" s="233">
        <v>1775</v>
      </c>
      <c r="AM13" s="234">
        <v>13255</v>
      </c>
      <c r="AO13" s="237" t="s">
        <v>1044</v>
      </c>
      <c r="AP13" s="233">
        <v>2500</v>
      </c>
      <c r="AQ13" s="233">
        <v>2691</v>
      </c>
      <c r="AR13" s="233">
        <v>2140</v>
      </c>
      <c r="AS13" s="233">
        <v>2128</v>
      </c>
      <c r="AT13" s="233">
        <v>2117</v>
      </c>
      <c r="AU13" s="233">
        <v>2948</v>
      </c>
      <c r="AV13" s="233">
        <v>2277</v>
      </c>
      <c r="AW13" s="233">
        <v>2530</v>
      </c>
      <c r="AX13" s="233">
        <v>2272</v>
      </c>
      <c r="AY13" s="233">
        <v>2519</v>
      </c>
      <c r="AZ13" s="233">
        <v>24122</v>
      </c>
      <c r="BB13" s="239" t="s">
        <v>1044</v>
      </c>
      <c r="BC13" s="241">
        <v>177</v>
      </c>
      <c r="BD13" s="241">
        <v>486</v>
      </c>
      <c r="BE13" s="241">
        <v>197</v>
      </c>
      <c r="BF13" s="241">
        <v>514</v>
      </c>
      <c r="BG13" s="241">
        <v>255</v>
      </c>
      <c r="BH13" s="241">
        <v>356</v>
      </c>
      <c r="BI13" s="241">
        <v>249</v>
      </c>
      <c r="BJ13" s="241">
        <v>286</v>
      </c>
      <c r="BK13" s="258">
        <v>216</v>
      </c>
      <c r="BL13" s="241">
        <v>945</v>
      </c>
      <c r="BM13" s="241">
        <v>3681</v>
      </c>
      <c r="BO13" s="232" t="s">
        <v>1044</v>
      </c>
      <c r="BP13" s="226">
        <v>4784</v>
      </c>
      <c r="BQ13" s="226">
        <v>6844</v>
      </c>
      <c r="BR13" s="226">
        <v>6628</v>
      </c>
      <c r="BS13" s="226">
        <v>6544</v>
      </c>
      <c r="BT13" s="226">
        <v>6678</v>
      </c>
      <c r="BU13" s="226">
        <v>8818</v>
      </c>
      <c r="BV13" s="226">
        <v>5799</v>
      </c>
      <c r="BW13" s="226">
        <v>6164</v>
      </c>
      <c r="BX13" s="226">
        <v>7081</v>
      </c>
      <c r="BY13" s="226">
        <v>6705</v>
      </c>
      <c r="BZ13" s="226">
        <v>66045</v>
      </c>
    </row>
    <row r="14" spans="1:78">
      <c r="B14" s="232" t="s">
        <v>1045</v>
      </c>
      <c r="C14" s="226">
        <v>1794</v>
      </c>
      <c r="D14" s="226">
        <v>2303</v>
      </c>
      <c r="E14" s="226">
        <v>4127</v>
      </c>
      <c r="F14" s="226">
        <v>3804</v>
      </c>
      <c r="G14" s="226">
        <v>2430</v>
      </c>
      <c r="H14" s="226">
        <v>2307</v>
      </c>
      <c r="I14" s="226">
        <v>2413</v>
      </c>
      <c r="J14" s="226">
        <v>2651</v>
      </c>
      <c r="K14" s="226">
        <v>1210</v>
      </c>
      <c r="L14" s="226">
        <v>1845</v>
      </c>
      <c r="M14" s="233">
        <v>24884</v>
      </c>
      <c r="N14" s="254"/>
      <c r="O14" s="232" t="s">
        <v>1045</v>
      </c>
      <c r="P14" s="234">
        <v>236</v>
      </c>
      <c r="Q14" s="234">
        <v>741</v>
      </c>
      <c r="R14" s="234">
        <v>1092</v>
      </c>
      <c r="S14" s="234">
        <v>534</v>
      </c>
      <c r="T14" s="234">
        <v>820</v>
      </c>
      <c r="U14" s="234">
        <v>100</v>
      </c>
      <c r="V14" s="234">
        <v>413</v>
      </c>
      <c r="W14" s="234">
        <v>129</v>
      </c>
      <c r="X14" s="234">
        <v>175</v>
      </c>
      <c r="Y14" s="256">
        <v>99</v>
      </c>
      <c r="Z14" s="234">
        <v>4339</v>
      </c>
      <c r="AB14" s="232" t="s">
        <v>1045</v>
      </c>
      <c r="AC14" s="233">
        <v>530</v>
      </c>
      <c r="AD14" s="233">
        <v>995</v>
      </c>
      <c r="AE14" s="233">
        <v>743</v>
      </c>
      <c r="AF14" s="233">
        <v>1434</v>
      </c>
      <c r="AG14" s="233">
        <v>1684</v>
      </c>
      <c r="AH14" s="233">
        <v>1646</v>
      </c>
      <c r="AI14" s="233">
        <v>3288</v>
      </c>
      <c r="AJ14" s="233">
        <v>1513</v>
      </c>
      <c r="AK14" s="233">
        <v>2458</v>
      </c>
      <c r="AL14" s="233">
        <v>1850</v>
      </c>
      <c r="AM14" s="234">
        <v>16141</v>
      </c>
      <c r="AO14" s="237" t="s">
        <v>1045</v>
      </c>
      <c r="AP14" s="233">
        <v>5715</v>
      </c>
      <c r="AQ14" s="233">
        <v>5015</v>
      </c>
      <c r="AR14" s="233">
        <v>3125</v>
      </c>
      <c r="AS14" s="233">
        <v>4400</v>
      </c>
      <c r="AT14" s="233">
        <v>3254</v>
      </c>
      <c r="AU14" s="233">
        <v>4835</v>
      </c>
      <c r="AV14" s="233">
        <v>5520</v>
      </c>
      <c r="AW14" s="233">
        <v>2920</v>
      </c>
      <c r="AX14" s="233">
        <v>2701</v>
      </c>
      <c r="AY14" s="233">
        <v>2068</v>
      </c>
      <c r="AZ14" s="233">
        <v>39553</v>
      </c>
      <c r="BB14" s="239" t="s">
        <v>1045</v>
      </c>
      <c r="BC14" s="241">
        <v>472</v>
      </c>
      <c r="BD14" s="241">
        <v>698</v>
      </c>
      <c r="BE14" s="241">
        <v>257</v>
      </c>
      <c r="BF14" s="241">
        <v>277</v>
      </c>
      <c r="BG14" s="241">
        <v>664</v>
      </c>
      <c r="BH14" s="241">
        <v>243</v>
      </c>
      <c r="BI14" s="241">
        <v>302</v>
      </c>
      <c r="BJ14" s="241">
        <v>195</v>
      </c>
      <c r="BK14" s="258">
        <v>323</v>
      </c>
      <c r="BL14" s="241">
        <v>691</v>
      </c>
      <c r="BM14" s="241">
        <v>4122</v>
      </c>
      <c r="BO14" s="232" t="s">
        <v>1045</v>
      </c>
      <c r="BP14" s="226">
        <v>8747</v>
      </c>
      <c r="BQ14" s="226">
        <v>9752</v>
      </c>
      <c r="BR14" s="226">
        <v>9344</v>
      </c>
      <c r="BS14" s="226">
        <v>10449</v>
      </c>
      <c r="BT14" s="226">
        <v>8852</v>
      </c>
      <c r="BU14" s="226">
        <v>9131</v>
      </c>
      <c r="BV14" s="226">
        <v>11936</v>
      </c>
      <c r="BW14" s="226">
        <v>7408</v>
      </c>
      <c r="BX14" s="226">
        <v>6858</v>
      </c>
      <c r="BY14" s="226">
        <v>6553</v>
      </c>
      <c r="BZ14" s="226">
        <v>89030</v>
      </c>
    </row>
    <row r="15" spans="1:78">
      <c r="B15" s="232"/>
      <c r="C15" s="226"/>
      <c r="D15" s="226"/>
      <c r="E15" s="226"/>
      <c r="F15" s="226"/>
      <c r="G15" s="226"/>
      <c r="H15" s="226"/>
      <c r="I15" s="226"/>
      <c r="J15" s="226"/>
      <c r="K15" s="226"/>
      <c r="L15" s="226"/>
      <c r="M15" s="233"/>
      <c r="N15" s="254"/>
      <c r="O15" s="232"/>
      <c r="P15" s="235"/>
      <c r="Q15" s="235"/>
      <c r="R15" s="235"/>
      <c r="S15" s="235"/>
      <c r="T15" s="235"/>
      <c r="U15" s="235"/>
      <c r="V15" s="234"/>
      <c r="W15" s="234"/>
      <c r="X15" s="234"/>
      <c r="Y15" s="234"/>
      <c r="Z15" s="234"/>
      <c r="AB15" s="232"/>
      <c r="AC15" s="236"/>
      <c r="AD15" s="236"/>
      <c r="AE15" s="236"/>
      <c r="AF15" s="236"/>
      <c r="AG15" s="236"/>
      <c r="AH15" s="236"/>
      <c r="AI15" s="233"/>
      <c r="AJ15" s="233"/>
      <c r="AK15" s="233"/>
      <c r="AL15" s="233"/>
      <c r="AM15" s="234"/>
      <c r="AO15" s="243"/>
      <c r="AP15" s="236"/>
      <c r="AQ15" s="236"/>
      <c r="AR15" s="236"/>
      <c r="AS15" s="236"/>
      <c r="AT15" s="236"/>
      <c r="AU15" s="236"/>
      <c r="AV15" s="236"/>
      <c r="AW15" s="233"/>
      <c r="AX15" s="233"/>
      <c r="AY15" s="233"/>
      <c r="AZ15" s="233"/>
      <c r="BB15" s="239"/>
      <c r="BC15" s="244"/>
      <c r="BD15" s="242"/>
      <c r="BE15" s="242"/>
      <c r="BF15" s="242"/>
      <c r="BG15" s="242"/>
      <c r="BH15" s="242"/>
      <c r="BI15" s="242"/>
      <c r="BJ15" s="241"/>
      <c r="BK15" s="241"/>
      <c r="BL15" s="241"/>
      <c r="BM15" s="241"/>
      <c r="BO15" s="232"/>
      <c r="BP15" s="226"/>
      <c r="BQ15" s="226"/>
      <c r="BR15" s="226"/>
      <c r="BS15" s="226"/>
      <c r="BT15" s="226"/>
      <c r="BU15" s="226"/>
      <c r="BV15" s="226"/>
      <c r="BW15" s="226"/>
      <c r="BX15" s="226"/>
      <c r="BY15" s="226"/>
      <c r="BZ15" s="226"/>
    </row>
    <row r="16" spans="1:78">
      <c r="B16" s="232" t="s">
        <v>19</v>
      </c>
      <c r="C16" s="226">
        <v>9415</v>
      </c>
      <c r="D16" s="226">
        <v>13381</v>
      </c>
      <c r="E16" s="226">
        <v>13660</v>
      </c>
      <c r="F16" s="226">
        <v>14999</v>
      </c>
      <c r="G16" s="226">
        <v>13772</v>
      </c>
      <c r="H16" s="226">
        <v>15960</v>
      </c>
      <c r="I16" s="226">
        <f>SUM(I11:I15)</f>
        <v>9592</v>
      </c>
      <c r="J16" s="226">
        <f>SUM(J11:J15)</f>
        <v>9007</v>
      </c>
      <c r="K16" s="226">
        <f>SUM(K11:K15)</f>
        <v>9207</v>
      </c>
      <c r="L16" s="226">
        <f>SUM(L11:L15)</f>
        <v>9733</v>
      </c>
      <c r="M16" s="233">
        <v>118726</v>
      </c>
      <c r="N16" s="254"/>
      <c r="O16" s="232" t="s">
        <v>19</v>
      </c>
      <c r="P16" s="235">
        <v>920</v>
      </c>
      <c r="Q16" s="235">
        <v>1898</v>
      </c>
      <c r="R16" s="235">
        <v>2765</v>
      </c>
      <c r="S16" s="235">
        <v>2105</v>
      </c>
      <c r="T16" s="235">
        <v>2120</v>
      </c>
      <c r="U16" s="235">
        <v>1379</v>
      </c>
      <c r="V16" s="235">
        <v>1421</v>
      </c>
      <c r="W16" s="235">
        <v>537</v>
      </c>
      <c r="X16" s="235">
        <v>663</v>
      </c>
      <c r="Y16" s="235">
        <v>443</v>
      </c>
      <c r="Z16" s="234">
        <v>14251</v>
      </c>
      <c r="AB16" s="232" t="s">
        <v>19</v>
      </c>
      <c r="AC16" s="236">
        <v>1958</v>
      </c>
      <c r="AD16" s="236">
        <v>2524</v>
      </c>
      <c r="AE16" s="236">
        <v>2332</v>
      </c>
      <c r="AF16" s="236">
        <v>3922</v>
      </c>
      <c r="AG16" s="236">
        <v>7360</v>
      </c>
      <c r="AH16" s="236">
        <v>7181</v>
      </c>
      <c r="AI16" s="236">
        <v>7766</v>
      </c>
      <c r="AJ16" s="233">
        <v>4294</v>
      </c>
      <c r="AK16" s="233">
        <v>7587</v>
      </c>
      <c r="AL16" s="233">
        <v>8142</v>
      </c>
      <c r="AM16" s="234">
        <v>53066</v>
      </c>
      <c r="AO16" s="245" t="s">
        <v>19</v>
      </c>
      <c r="AP16" s="236">
        <v>12541</v>
      </c>
      <c r="AQ16" s="236">
        <v>15097</v>
      </c>
      <c r="AR16" s="236">
        <v>11976</v>
      </c>
      <c r="AS16" s="236">
        <v>11537</v>
      </c>
      <c r="AT16" s="236">
        <v>13772</v>
      </c>
      <c r="AU16" s="236">
        <v>11216</v>
      </c>
      <c r="AV16" s="236">
        <v>13990</v>
      </c>
      <c r="AW16" s="236">
        <v>9293</v>
      </c>
      <c r="AX16" s="236">
        <v>10118</v>
      </c>
      <c r="AY16" s="236">
        <v>9232</v>
      </c>
      <c r="AZ16" s="236">
        <v>118772</v>
      </c>
      <c r="BB16" s="246" t="s">
        <v>1046</v>
      </c>
      <c r="BC16" s="241">
        <v>1632</v>
      </c>
      <c r="BD16" s="241">
        <v>2731</v>
      </c>
      <c r="BE16" s="241">
        <v>1313</v>
      </c>
      <c r="BF16" s="241">
        <v>1494</v>
      </c>
      <c r="BG16" s="241">
        <v>1786</v>
      </c>
      <c r="BH16" s="241">
        <v>1604</v>
      </c>
      <c r="BI16" s="241">
        <v>1264</v>
      </c>
      <c r="BJ16" s="241">
        <v>857</v>
      </c>
      <c r="BK16" s="241">
        <v>1136</v>
      </c>
      <c r="BL16" s="241">
        <v>4168</v>
      </c>
      <c r="BM16" s="241">
        <v>17985</v>
      </c>
      <c r="BO16" s="232" t="s">
        <v>1046</v>
      </c>
      <c r="BP16" s="226">
        <v>26466</v>
      </c>
      <c r="BQ16" s="226">
        <v>35631</v>
      </c>
      <c r="BR16" s="226">
        <v>32046</v>
      </c>
      <c r="BS16" s="226">
        <v>34057</v>
      </c>
      <c r="BT16" s="226">
        <v>38810</v>
      </c>
      <c r="BU16" s="226">
        <v>37340</v>
      </c>
      <c r="BV16" s="226">
        <v>34033</v>
      </c>
      <c r="BW16" s="226">
        <v>23988</v>
      </c>
      <c r="BX16" s="226">
        <v>28691</v>
      </c>
      <c r="BY16" s="226">
        <v>31718</v>
      </c>
      <c r="BZ16" s="226">
        <v>322780</v>
      </c>
    </row>
    <row r="17" spans="2:78">
      <c r="B17" s="232" t="s">
        <v>1047</v>
      </c>
      <c r="C17" s="226">
        <v>30</v>
      </c>
      <c r="D17" s="226">
        <v>31</v>
      </c>
      <c r="E17" s="226">
        <v>36</v>
      </c>
      <c r="F17" s="226">
        <v>36</v>
      </c>
      <c r="G17" s="226">
        <v>36</v>
      </c>
      <c r="H17" s="226">
        <v>36</v>
      </c>
      <c r="I17" s="226">
        <v>36</v>
      </c>
      <c r="J17" s="226">
        <v>27</v>
      </c>
      <c r="K17" s="226">
        <v>36</v>
      </c>
      <c r="L17" s="226">
        <v>40</v>
      </c>
      <c r="M17" s="233">
        <v>344</v>
      </c>
      <c r="N17" s="254"/>
      <c r="O17" s="232" t="s">
        <v>1047</v>
      </c>
      <c r="P17" s="234">
        <v>8</v>
      </c>
      <c r="Q17" s="234">
        <v>8</v>
      </c>
      <c r="R17" s="234">
        <v>8</v>
      </c>
      <c r="S17" s="234">
        <v>8</v>
      </c>
      <c r="T17" s="234">
        <v>8</v>
      </c>
      <c r="U17" s="234">
        <v>6</v>
      </c>
      <c r="V17" s="234">
        <v>8</v>
      </c>
      <c r="W17" s="234">
        <v>6</v>
      </c>
      <c r="X17" s="235">
        <v>8</v>
      </c>
      <c r="Y17" s="235">
        <v>8</v>
      </c>
      <c r="Z17" s="234">
        <v>76</v>
      </c>
      <c r="AB17" s="232" t="s">
        <v>1047</v>
      </c>
      <c r="AC17" s="233">
        <v>16</v>
      </c>
      <c r="AD17" s="233">
        <v>16</v>
      </c>
      <c r="AE17" s="233">
        <v>16</v>
      </c>
      <c r="AF17" s="233">
        <v>16</v>
      </c>
      <c r="AG17" s="233">
        <v>16</v>
      </c>
      <c r="AH17" s="233">
        <v>16</v>
      </c>
      <c r="AI17" s="233">
        <v>16</v>
      </c>
      <c r="AJ17" s="233">
        <v>12</v>
      </c>
      <c r="AK17" s="233">
        <v>16</v>
      </c>
      <c r="AL17" s="233">
        <v>16</v>
      </c>
      <c r="AM17" s="234">
        <v>156</v>
      </c>
      <c r="AO17" s="245" t="s">
        <v>1047</v>
      </c>
      <c r="AP17" s="233">
        <v>35</v>
      </c>
      <c r="AQ17" s="233">
        <v>36</v>
      </c>
      <c r="AR17" s="233">
        <v>32</v>
      </c>
      <c r="AS17" s="233">
        <v>32</v>
      </c>
      <c r="AT17" s="233">
        <v>35</v>
      </c>
      <c r="AU17" s="233">
        <v>36</v>
      </c>
      <c r="AV17" s="233">
        <v>36</v>
      </c>
      <c r="AW17" s="233">
        <v>26</v>
      </c>
      <c r="AX17" s="233">
        <v>36</v>
      </c>
      <c r="AY17" s="233">
        <v>36</v>
      </c>
      <c r="AZ17" s="233">
        <v>340</v>
      </c>
      <c r="BB17" s="245" t="s">
        <v>1047</v>
      </c>
      <c r="BC17" s="241">
        <v>7</v>
      </c>
      <c r="BD17" s="241">
        <v>12</v>
      </c>
      <c r="BE17" s="241">
        <v>8</v>
      </c>
      <c r="BF17" s="241">
        <v>8</v>
      </c>
      <c r="BG17" s="241">
        <v>8</v>
      </c>
      <c r="BH17" s="241">
        <v>8</v>
      </c>
      <c r="BI17" s="241">
        <v>8</v>
      </c>
      <c r="BJ17" s="241">
        <v>6</v>
      </c>
      <c r="BK17" s="241">
        <v>8</v>
      </c>
      <c r="BL17" s="241">
        <v>16</v>
      </c>
      <c r="BM17" s="241">
        <v>89</v>
      </c>
      <c r="BO17" s="232" t="s">
        <v>1047</v>
      </c>
      <c r="BP17" s="226">
        <v>96</v>
      </c>
      <c r="BQ17" s="226">
        <v>103</v>
      </c>
      <c r="BR17" s="226">
        <v>100</v>
      </c>
      <c r="BS17" s="226">
        <v>100</v>
      </c>
      <c r="BT17" s="226">
        <v>103</v>
      </c>
      <c r="BU17" s="226">
        <v>102</v>
      </c>
      <c r="BV17" s="226">
        <v>104</v>
      </c>
      <c r="BW17" s="226">
        <v>77</v>
      </c>
      <c r="BX17" s="226">
        <v>104</v>
      </c>
      <c r="BY17" s="226">
        <v>116</v>
      </c>
      <c r="BZ17" s="226">
        <v>1005</v>
      </c>
    </row>
    <row r="18" spans="2:78">
      <c r="B18" s="232" t="s">
        <v>1048</v>
      </c>
      <c r="C18" s="248">
        <f>C16/C17</f>
        <v>313.83333333333331</v>
      </c>
      <c r="D18" s="248">
        <f t="shared" ref="D18:L18" si="0">D16/D17</f>
        <v>431.64516129032256</v>
      </c>
      <c r="E18" s="248">
        <f t="shared" si="0"/>
        <v>379.44444444444446</v>
      </c>
      <c r="F18" s="248">
        <f t="shared" si="0"/>
        <v>416.63888888888891</v>
      </c>
      <c r="G18" s="248">
        <f t="shared" si="0"/>
        <v>382.55555555555554</v>
      </c>
      <c r="H18" s="248">
        <f t="shared" si="0"/>
        <v>443.33333333333331</v>
      </c>
      <c r="I18" s="248">
        <f t="shared" si="0"/>
        <v>266.44444444444446</v>
      </c>
      <c r="J18" s="248">
        <f t="shared" si="0"/>
        <v>333.59259259259261</v>
      </c>
      <c r="K18" s="248">
        <f t="shared" si="0"/>
        <v>255.75</v>
      </c>
      <c r="L18" s="248">
        <f t="shared" si="0"/>
        <v>243.32499999999999</v>
      </c>
      <c r="M18" s="238">
        <v>345.13372093023258</v>
      </c>
      <c r="N18" s="255"/>
      <c r="O18" s="232" t="s">
        <v>1048</v>
      </c>
      <c r="P18" s="247">
        <v>115</v>
      </c>
      <c r="Q18" s="247">
        <v>237.25</v>
      </c>
      <c r="R18" s="247">
        <v>345.625</v>
      </c>
      <c r="S18" s="247">
        <v>263.125</v>
      </c>
      <c r="T18" s="247">
        <v>265</v>
      </c>
      <c r="U18" s="247">
        <v>229.83333333333334</v>
      </c>
      <c r="V18" s="247">
        <v>177.625</v>
      </c>
      <c r="W18" s="247">
        <v>89.5</v>
      </c>
      <c r="X18" s="247">
        <v>82.875</v>
      </c>
      <c r="Y18" s="247">
        <v>55.375</v>
      </c>
      <c r="Z18" s="238">
        <v>187.51315789473685</v>
      </c>
      <c r="AB18" s="232" t="s">
        <v>1048</v>
      </c>
      <c r="AC18" s="238">
        <v>122.375</v>
      </c>
      <c r="AD18" s="238">
        <v>157.75</v>
      </c>
      <c r="AE18" s="238">
        <v>145.75</v>
      </c>
      <c r="AF18" s="238">
        <v>245.125</v>
      </c>
      <c r="AG18" s="238">
        <v>460</v>
      </c>
      <c r="AH18" s="238">
        <v>448.8125</v>
      </c>
      <c r="AI18" s="238">
        <v>485.375</v>
      </c>
      <c r="AJ18" s="238">
        <v>357.83333333333331</v>
      </c>
      <c r="AK18" s="238">
        <v>474.1875</v>
      </c>
      <c r="AL18" s="238">
        <v>508.875</v>
      </c>
      <c r="AM18" s="238">
        <v>340.16666666666669</v>
      </c>
      <c r="AO18" s="245" t="s">
        <v>1048</v>
      </c>
      <c r="AP18" s="238">
        <v>358.31428571428569</v>
      </c>
      <c r="AQ18" s="238">
        <v>419.36111111111109</v>
      </c>
      <c r="AR18" s="238">
        <v>374.25</v>
      </c>
      <c r="AS18" s="238">
        <v>360.53125</v>
      </c>
      <c r="AT18" s="238">
        <v>393.48571428571427</v>
      </c>
      <c r="AU18" s="238">
        <v>311.55555555555554</v>
      </c>
      <c r="AV18" s="238">
        <v>388.61111111111109</v>
      </c>
      <c r="AW18" s="238">
        <v>357.42307692307691</v>
      </c>
      <c r="AX18" s="238">
        <v>281.05555555555554</v>
      </c>
      <c r="AY18" s="238">
        <v>256.44444444444446</v>
      </c>
      <c r="AZ18" s="238">
        <v>349.32941176470587</v>
      </c>
      <c r="BB18" s="245" t="s">
        <v>1002</v>
      </c>
      <c r="BC18" s="240">
        <v>233.14285714285714</v>
      </c>
      <c r="BD18" s="240">
        <v>227.58333333333334</v>
      </c>
      <c r="BE18" s="240">
        <v>164.125</v>
      </c>
      <c r="BF18" s="240">
        <v>186.75</v>
      </c>
      <c r="BG18" s="240">
        <v>223.25</v>
      </c>
      <c r="BH18" s="240">
        <v>200.5</v>
      </c>
      <c r="BI18" s="240">
        <v>158</v>
      </c>
      <c r="BJ18" s="240">
        <v>142.83333333333334</v>
      </c>
      <c r="BK18" s="240">
        <v>142</v>
      </c>
      <c r="BL18" s="240">
        <v>260.5</v>
      </c>
      <c r="BM18" s="240">
        <v>202.07865168539325</v>
      </c>
      <c r="BO18" s="232" t="s">
        <v>1002</v>
      </c>
      <c r="BP18" s="248">
        <v>275.6875</v>
      </c>
      <c r="BQ18" s="248">
        <v>345.93203883495147</v>
      </c>
      <c r="BR18" s="248">
        <v>320.45999999999998</v>
      </c>
      <c r="BS18" s="248">
        <v>340.57</v>
      </c>
      <c r="BT18" s="248">
        <v>376.79611650485435</v>
      </c>
      <c r="BU18" s="248">
        <v>366.07843137254901</v>
      </c>
      <c r="BV18" s="248">
        <v>327.24038461538464</v>
      </c>
      <c r="BW18" s="248">
        <v>311.53246753246754</v>
      </c>
      <c r="BX18" s="248">
        <v>275.875</v>
      </c>
      <c r="BY18" s="248">
        <v>273.43103448275861</v>
      </c>
      <c r="BZ18" s="248">
        <v>321.17412935323381</v>
      </c>
    </row>
    <row r="22" spans="2:78">
      <c r="C22" s="544" t="s">
        <v>1036</v>
      </c>
      <c r="D22" s="544"/>
      <c r="E22" s="544"/>
      <c r="F22" s="544"/>
      <c r="G22" s="544"/>
      <c r="P22" s="544" t="s">
        <v>1037</v>
      </c>
      <c r="Q22" s="544"/>
      <c r="R22" s="544"/>
      <c r="S22" s="544"/>
      <c r="T22" s="544"/>
      <c r="AC22" s="541" t="s">
        <v>1038</v>
      </c>
      <c r="AD22" s="542"/>
      <c r="AE22" s="542"/>
      <c r="AF22" s="542"/>
      <c r="AG22" s="543"/>
      <c r="AP22" s="541" t="s">
        <v>1039</v>
      </c>
      <c r="AQ22" s="542"/>
      <c r="AR22" s="542"/>
      <c r="AS22" s="542"/>
      <c r="AT22" s="543"/>
      <c r="BC22" s="541" t="s">
        <v>1040</v>
      </c>
      <c r="BD22" s="542"/>
      <c r="BE22" s="542"/>
      <c r="BF22" s="542"/>
      <c r="BG22" s="543"/>
      <c r="BP22" s="541" t="s">
        <v>1049</v>
      </c>
      <c r="BQ22" s="542"/>
      <c r="BR22" s="542"/>
      <c r="BS22" s="542"/>
      <c r="BT22" s="543"/>
    </row>
    <row r="23" spans="2:78">
      <c r="C23" s="229" t="s">
        <v>1042</v>
      </c>
      <c r="D23" s="229" t="s">
        <v>1043</v>
      </c>
      <c r="E23" s="229" t="s">
        <v>1044</v>
      </c>
      <c r="F23" s="229" t="s">
        <v>1045</v>
      </c>
      <c r="G23" s="229" t="s">
        <v>19</v>
      </c>
      <c r="P23" s="229" t="s">
        <v>1042</v>
      </c>
      <c r="Q23" s="229" t="s">
        <v>1043</v>
      </c>
      <c r="R23" s="229" t="s">
        <v>1044</v>
      </c>
      <c r="S23" s="229" t="s">
        <v>1045</v>
      </c>
      <c r="T23" s="229" t="s">
        <v>19</v>
      </c>
      <c r="AC23" s="229" t="s">
        <v>1042</v>
      </c>
      <c r="AD23" s="229" t="s">
        <v>1043</v>
      </c>
      <c r="AE23" s="229" t="s">
        <v>1044</v>
      </c>
      <c r="AF23" s="229" t="s">
        <v>1045</v>
      </c>
      <c r="AG23" s="229" t="s">
        <v>19</v>
      </c>
      <c r="AO23" s="249"/>
      <c r="AP23" s="229" t="s">
        <v>1042</v>
      </c>
      <c r="AQ23" s="229" t="s">
        <v>1043</v>
      </c>
      <c r="AR23" s="229" t="s">
        <v>1044</v>
      </c>
      <c r="AS23" s="229" t="s">
        <v>1045</v>
      </c>
      <c r="AT23" s="229" t="s">
        <v>19</v>
      </c>
      <c r="BC23" s="229" t="s">
        <v>1042</v>
      </c>
      <c r="BD23" s="229" t="s">
        <v>1043</v>
      </c>
      <c r="BE23" s="229" t="s">
        <v>1044</v>
      </c>
      <c r="BF23" s="229" t="s">
        <v>1045</v>
      </c>
      <c r="BG23" s="229" t="s">
        <v>19</v>
      </c>
      <c r="BP23" s="229" t="s">
        <v>1042</v>
      </c>
      <c r="BQ23" s="229" t="s">
        <v>1043</v>
      </c>
      <c r="BR23" s="229" t="s">
        <v>1044</v>
      </c>
      <c r="BS23" s="229" t="s">
        <v>1045</v>
      </c>
      <c r="BT23" s="229" t="s">
        <v>19</v>
      </c>
    </row>
    <row r="24" spans="2:78">
      <c r="B24" s="232" t="s">
        <v>1050</v>
      </c>
      <c r="C24" s="240">
        <v>4536</v>
      </c>
      <c r="D24" s="240">
        <v>1517</v>
      </c>
      <c r="E24" s="240">
        <v>1568</v>
      </c>
      <c r="F24" s="240">
        <v>1794</v>
      </c>
      <c r="G24" s="240">
        <v>9415</v>
      </c>
      <c r="O24" s="250" t="s">
        <v>1050</v>
      </c>
      <c r="P24" s="226">
        <v>282</v>
      </c>
      <c r="Q24" s="226">
        <v>241</v>
      </c>
      <c r="R24" s="248">
        <v>161</v>
      </c>
      <c r="S24" s="248">
        <v>236</v>
      </c>
      <c r="T24" s="248">
        <f>SUM(P24:S24)</f>
        <v>920</v>
      </c>
      <c r="AB24" s="232" t="s">
        <v>1050</v>
      </c>
      <c r="AC24" s="248">
        <v>451</v>
      </c>
      <c r="AD24" s="248">
        <v>599</v>
      </c>
      <c r="AE24" s="248">
        <v>378</v>
      </c>
      <c r="AF24" s="248">
        <v>530</v>
      </c>
      <c r="AG24" s="248">
        <v>1958</v>
      </c>
      <c r="AO24" s="245" t="s">
        <v>1050</v>
      </c>
      <c r="AP24" s="248">
        <v>2151</v>
      </c>
      <c r="AQ24" s="248">
        <v>2175</v>
      </c>
      <c r="AR24" s="248">
        <v>2500</v>
      </c>
      <c r="AS24" s="248">
        <v>5715</v>
      </c>
      <c r="AT24" s="248">
        <v>12541</v>
      </c>
      <c r="BB24" s="245" t="s">
        <v>1050</v>
      </c>
      <c r="BC24" s="251">
        <v>424</v>
      </c>
      <c r="BD24" s="251">
        <v>559</v>
      </c>
      <c r="BE24" s="251">
        <v>177</v>
      </c>
      <c r="BF24" s="251">
        <v>472</v>
      </c>
      <c r="BG24" s="251">
        <v>1632</v>
      </c>
      <c r="BO24" s="245" t="s">
        <v>1050</v>
      </c>
      <c r="BP24" s="252">
        <v>7844</v>
      </c>
      <c r="BQ24" s="252">
        <v>5091</v>
      </c>
      <c r="BR24" s="252">
        <v>4784</v>
      </c>
      <c r="BS24" s="252">
        <v>8747</v>
      </c>
      <c r="BT24" s="252">
        <v>26466</v>
      </c>
    </row>
    <row r="25" spans="2:78">
      <c r="B25" s="232" t="s">
        <v>1047</v>
      </c>
      <c r="C25" s="240">
        <v>8</v>
      </c>
      <c r="D25" s="240">
        <v>8</v>
      </c>
      <c r="E25" s="240">
        <v>6</v>
      </c>
      <c r="F25" s="240">
        <v>8</v>
      </c>
      <c r="G25" s="240">
        <f>SUM(C25:F25)</f>
        <v>30</v>
      </c>
      <c r="O25" s="250" t="s">
        <v>1047</v>
      </c>
      <c r="P25" s="248">
        <v>2</v>
      </c>
      <c r="Q25" s="248">
        <v>2</v>
      </c>
      <c r="R25" s="248">
        <v>2</v>
      </c>
      <c r="S25" s="248">
        <v>2</v>
      </c>
      <c r="T25" s="248">
        <f>SUM(P25:S25)</f>
        <v>8</v>
      </c>
      <c r="AB25" s="232" t="s">
        <v>1047</v>
      </c>
      <c r="AC25" s="248">
        <v>4</v>
      </c>
      <c r="AD25" s="248">
        <v>4</v>
      </c>
      <c r="AE25" s="248">
        <v>4</v>
      </c>
      <c r="AF25" s="248">
        <v>4</v>
      </c>
      <c r="AG25" s="248">
        <f>SUM(AC25:AF25)</f>
        <v>16</v>
      </c>
      <c r="AO25" s="245" t="s">
        <v>1047</v>
      </c>
      <c r="AP25" s="248">
        <v>9</v>
      </c>
      <c r="AQ25" s="248">
        <v>8</v>
      </c>
      <c r="AR25" s="248">
        <v>9</v>
      </c>
      <c r="AS25" s="248">
        <v>9</v>
      </c>
      <c r="AT25" s="248">
        <v>35</v>
      </c>
      <c r="BB25" s="245" t="s">
        <v>1047</v>
      </c>
      <c r="BC25" s="251">
        <v>2</v>
      </c>
      <c r="BD25" s="251">
        <v>2</v>
      </c>
      <c r="BE25" s="251">
        <v>1</v>
      </c>
      <c r="BF25" s="251">
        <v>2</v>
      </c>
      <c r="BG25" s="251">
        <v>7</v>
      </c>
      <c r="BO25" s="245" t="s">
        <v>1047</v>
      </c>
      <c r="BP25" s="252">
        <v>25</v>
      </c>
      <c r="BQ25" s="252">
        <v>24</v>
      </c>
      <c r="BR25" s="252">
        <v>22</v>
      </c>
      <c r="BS25" s="252">
        <v>25</v>
      </c>
      <c r="BT25" s="252">
        <v>96</v>
      </c>
    </row>
    <row r="26" spans="2:78">
      <c r="B26" s="232" t="s">
        <v>1002</v>
      </c>
      <c r="C26" s="240">
        <v>567</v>
      </c>
      <c r="D26" s="240">
        <v>189.625</v>
      </c>
      <c r="E26" s="240">
        <v>261.33333333333331</v>
      </c>
      <c r="F26" s="240">
        <v>224.25</v>
      </c>
      <c r="G26" s="240">
        <v>313.83333333333331</v>
      </c>
      <c r="O26" s="250" t="s">
        <v>1002</v>
      </c>
      <c r="P26" s="248">
        <f>P24/P25</f>
        <v>141</v>
      </c>
      <c r="Q26" s="248">
        <f t="shared" ref="Q26:T26" si="1">Q24/Q25</f>
        <v>120.5</v>
      </c>
      <c r="R26" s="248">
        <f t="shared" si="1"/>
        <v>80.5</v>
      </c>
      <c r="S26" s="248">
        <f t="shared" si="1"/>
        <v>118</v>
      </c>
      <c r="T26" s="248">
        <f t="shared" si="1"/>
        <v>115</v>
      </c>
      <c r="AB26" s="232" t="s">
        <v>1002</v>
      </c>
      <c r="AC26" s="248">
        <v>150.33333333333334</v>
      </c>
      <c r="AD26" s="248">
        <v>199.66666666666666</v>
      </c>
      <c r="AE26" s="248">
        <v>126</v>
      </c>
      <c r="AF26" s="248">
        <v>176.66666666666666</v>
      </c>
      <c r="AG26" s="248">
        <v>163.16666666666666</v>
      </c>
      <c r="AO26" s="245" t="s">
        <v>1002</v>
      </c>
      <c r="AP26" s="248">
        <v>239</v>
      </c>
      <c r="AQ26" s="248">
        <v>271.875</v>
      </c>
      <c r="AR26" s="248">
        <v>277.77777777777777</v>
      </c>
      <c r="AS26" s="248">
        <v>635</v>
      </c>
      <c r="AT26" s="248">
        <v>358.31428571428569</v>
      </c>
      <c r="BB26" s="245" t="s">
        <v>1002</v>
      </c>
      <c r="BC26" s="251">
        <v>212</v>
      </c>
      <c r="BD26" s="251">
        <v>279.5</v>
      </c>
      <c r="BE26" s="251">
        <v>177</v>
      </c>
      <c r="BF26" s="251">
        <v>236</v>
      </c>
      <c r="BG26" s="251">
        <v>233.14285714285714</v>
      </c>
      <c r="BO26" s="245" t="s">
        <v>1002</v>
      </c>
      <c r="BP26" s="252">
        <v>313.76</v>
      </c>
      <c r="BQ26" s="252">
        <v>212.125</v>
      </c>
      <c r="BR26" s="252">
        <v>217.45454545454547</v>
      </c>
      <c r="BS26" s="252">
        <v>349.88</v>
      </c>
      <c r="BT26" s="252">
        <v>275.6875</v>
      </c>
    </row>
    <row r="27" spans="2:78">
      <c r="B27" s="232"/>
      <c r="C27" s="240"/>
      <c r="D27" s="240"/>
      <c r="E27" s="240"/>
      <c r="F27" s="240"/>
      <c r="G27" s="240"/>
      <c r="O27" s="250"/>
      <c r="P27" s="248"/>
      <c r="Q27" s="248"/>
      <c r="R27" s="248"/>
      <c r="S27" s="248"/>
      <c r="T27" s="248"/>
      <c r="AB27" s="232"/>
      <c r="AC27" s="248"/>
      <c r="AD27" s="248"/>
      <c r="AE27" s="248"/>
      <c r="AF27" s="248"/>
      <c r="AG27" s="248"/>
      <c r="AO27" s="245"/>
      <c r="AP27" s="248"/>
      <c r="AQ27" s="248"/>
      <c r="AR27" s="248"/>
      <c r="AS27" s="248"/>
      <c r="AT27" s="248"/>
      <c r="BB27" s="245"/>
      <c r="BC27" s="251"/>
      <c r="BD27" s="251"/>
      <c r="BE27" s="251"/>
      <c r="BF27" s="251"/>
      <c r="BG27" s="251"/>
      <c r="BO27" s="245"/>
      <c r="BP27" s="252"/>
      <c r="BQ27" s="252"/>
      <c r="BR27" s="252"/>
      <c r="BS27" s="252"/>
      <c r="BT27" s="252"/>
    </row>
    <row r="28" spans="2:78">
      <c r="B28" s="232" t="s">
        <v>1051</v>
      </c>
      <c r="C28" s="240">
        <v>3596</v>
      </c>
      <c r="D28" s="240">
        <v>4744</v>
      </c>
      <c r="E28" s="240">
        <v>2738</v>
      </c>
      <c r="F28" s="240">
        <v>2303</v>
      </c>
      <c r="G28" s="240">
        <v>13381</v>
      </c>
      <c r="O28" s="250" t="s">
        <v>1051</v>
      </c>
      <c r="P28" s="226">
        <v>360</v>
      </c>
      <c r="Q28" s="226">
        <v>491</v>
      </c>
      <c r="R28" s="248">
        <v>306</v>
      </c>
      <c r="S28" s="248">
        <v>741</v>
      </c>
      <c r="T28" s="248">
        <f>SUM(P28:S28)</f>
        <v>1898</v>
      </c>
      <c r="AB28" s="232" t="s">
        <v>1051</v>
      </c>
      <c r="AC28" s="248">
        <v>304</v>
      </c>
      <c r="AD28" s="248">
        <v>602</v>
      </c>
      <c r="AE28" s="248">
        <v>623</v>
      </c>
      <c r="AF28" s="248">
        <v>995</v>
      </c>
      <c r="AG28" s="248">
        <v>2524</v>
      </c>
      <c r="AO28" s="245" t="s">
        <v>1051</v>
      </c>
      <c r="AP28" s="248">
        <v>4512</v>
      </c>
      <c r="AQ28" s="248">
        <v>2879</v>
      </c>
      <c r="AR28" s="248">
        <v>2691</v>
      </c>
      <c r="AS28" s="248">
        <v>5015</v>
      </c>
      <c r="AT28" s="248">
        <v>15097</v>
      </c>
      <c r="BB28" s="245" t="s">
        <v>1051</v>
      </c>
      <c r="BC28" s="251">
        <v>1008</v>
      </c>
      <c r="BD28" s="251">
        <v>539</v>
      </c>
      <c r="BE28" s="251">
        <v>486</v>
      </c>
      <c r="BF28" s="251">
        <v>698</v>
      </c>
      <c r="BG28" s="251">
        <v>2731</v>
      </c>
      <c r="BO28" s="245" t="s">
        <v>1051</v>
      </c>
      <c r="BP28" s="252">
        <v>9780</v>
      </c>
      <c r="BQ28" s="252">
        <v>9255</v>
      </c>
      <c r="BR28" s="252">
        <v>6844</v>
      </c>
      <c r="BS28" s="252">
        <v>9752</v>
      </c>
      <c r="BT28" s="252">
        <v>35631</v>
      </c>
    </row>
    <row r="29" spans="2:78">
      <c r="B29" s="232" t="s">
        <v>1047</v>
      </c>
      <c r="C29" s="240">
        <v>8</v>
      </c>
      <c r="D29" s="240">
        <v>8</v>
      </c>
      <c r="E29" s="240">
        <v>7</v>
      </c>
      <c r="F29" s="240">
        <v>8</v>
      </c>
      <c r="G29" s="240">
        <v>31</v>
      </c>
      <c r="O29" s="250" t="s">
        <v>1047</v>
      </c>
      <c r="P29" s="248">
        <v>2</v>
      </c>
      <c r="Q29" s="248">
        <v>2</v>
      </c>
      <c r="R29" s="248">
        <v>2</v>
      </c>
      <c r="S29" s="248">
        <v>2</v>
      </c>
      <c r="T29" s="248">
        <f>SUM(P29:S29)</f>
        <v>8</v>
      </c>
      <c r="AB29" s="232" t="s">
        <v>1047</v>
      </c>
      <c r="AC29" s="248">
        <v>4</v>
      </c>
      <c r="AD29" s="248">
        <v>4</v>
      </c>
      <c r="AE29" s="248">
        <v>4</v>
      </c>
      <c r="AF29" s="248">
        <v>4</v>
      </c>
      <c r="AG29" s="248">
        <v>16</v>
      </c>
      <c r="AO29" s="245" t="s">
        <v>1047</v>
      </c>
      <c r="AP29" s="248">
        <v>9</v>
      </c>
      <c r="AQ29" s="248">
        <v>9</v>
      </c>
      <c r="AR29" s="248">
        <v>9</v>
      </c>
      <c r="AS29" s="248">
        <v>9</v>
      </c>
      <c r="AT29" s="248">
        <v>36</v>
      </c>
      <c r="BB29" s="245" t="s">
        <v>1047</v>
      </c>
      <c r="BC29" s="251">
        <v>3</v>
      </c>
      <c r="BD29" s="251">
        <v>3</v>
      </c>
      <c r="BE29" s="251">
        <v>3</v>
      </c>
      <c r="BF29" s="251">
        <v>3</v>
      </c>
      <c r="BG29" s="251">
        <v>12</v>
      </c>
      <c r="BO29" s="245" t="s">
        <v>1047</v>
      </c>
      <c r="BP29" s="252">
        <v>26</v>
      </c>
      <c r="BQ29" s="252">
        <v>26</v>
      </c>
      <c r="BR29" s="252">
        <v>25</v>
      </c>
      <c r="BS29" s="252">
        <v>26</v>
      </c>
      <c r="BT29" s="252">
        <v>103</v>
      </c>
    </row>
    <row r="30" spans="2:78">
      <c r="B30" s="232" t="s">
        <v>1002</v>
      </c>
      <c r="C30" s="240">
        <v>449.5</v>
      </c>
      <c r="D30" s="240">
        <v>593</v>
      </c>
      <c r="E30" s="240">
        <v>391.14285714285717</v>
      </c>
      <c r="F30" s="240">
        <v>287.875</v>
      </c>
      <c r="G30" s="240">
        <v>431.64516129032256</v>
      </c>
      <c r="O30" s="250" t="s">
        <v>1002</v>
      </c>
      <c r="P30" s="248">
        <f>P28/P29</f>
        <v>180</v>
      </c>
      <c r="Q30" s="248">
        <f t="shared" ref="Q30:T30" si="2">Q28/Q29</f>
        <v>245.5</v>
      </c>
      <c r="R30" s="248">
        <f t="shared" si="2"/>
        <v>153</v>
      </c>
      <c r="S30" s="248">
        <f t="shared" si="2"/>
        <v>370.5</v>
      </c>
      <c r="T30" s="248">
        <f t="shared" si="2"/>
        <v>237.25</v>
      </c>
      <c r="AB30" s="232" t="s">
        <v>1002</v>
      </c>
      <c r="AC30" s="248">
        <v>101.33333333333333</v>
      </c>
      <c r="AD30" s="248">
        <v>200.66666666666666</v>
      </c>
      <c r="AE30" s="248">
        <v>207.66666666666666</v>
      </c>
      <c r="AF30" s="248">
        <v>331.66666666666669</v>
      </c>
      <c r="AG30" s="248">
        <v>210.33333333333334</v>
      </c>
      <c r="AO30" s="245" t="s">
        <v>1002</v>
      </c>
      <c r="AP30" s="248">
        <v>501.33333333333331</v>
      </c>
      <c r="AQ30" s="248">
        <v>319.88888888888891</v>
      </c>
      <c r="AR30" s="248">
        <v>299</v>
      </c>
      <c r="AS30" s="248">
        <v>557.22222222222217</v>
      </c>
      <c r="AT30" s="248">
        <v>419.36111111111109</v>
      </c>
      <c r="BB30" s="245" t="s">
        <v>1002</v>
      </c>
      <c r="BC30" s="251">
        <v>336</v>
      </c>
      <c r="BD30" s="251">
        <v>179.66666666666666</v>
      </c>
      <c r="BE30" s="251">
        <v>162</v>
      </c>
      <c r="BF30" s="251">
        <v>232.66666666666666</v>
      </c>
      <c r="BG30" s="251">
        <v>227.58333333333334</v>
      </c>
      <c r="BO30" s="245" t="s">
        <v>1002</v>
      </c>
      <c r="BP30" s="252">
        <v>376.15384615384613</v>
      </c>
      <c r="BQ30" s="252">
        <v>355.96153846153845</v>
      </c>
      <c r="BR30" s="252">
        <v>273.76</v>
      </c>
      <c r="BS30" s="252">
        <v>375.07692307692309</v>
      </c>
      <c r="BT30" s="252">
        <v>345.93203883495147</v>
      </c>
    </row>
    <row r="31" spans="2:78">
      <c r="B31" s="232"/>
      <c r="C31" s="240"/>
      <c r="D31" s="240"/>
      <c r="E31" s="240"/>
      <c r="F31" s="240"/>
      <c r="G31" s="240"/>
      <c r="O31" s="250"/>
      <c r="P31" s="248"/>
      <c r="Q31" s="248"/>
      <c r="R31" s="248"/>
      <c r="S31" s="248"/>
      <c r="T31" s="248"/>
      <c r="AB31" s="232"/>
      <c r="AC31" s="248"/>
      <c r="AD31" s="248"/>
      <c r="AE31" s="248"/>
      <c r="AF31" s="248"/>
      <c r="AG31" s="248"/>
      <c r="AO31" s="245"/>
      <c r="AP31" s="248"/>
      <c r="AQ31" s="248"/>
      <c r="AR31" s="248"/>
      <c r="AS31" s="248"/>
      <c r="AT31" s="248"/>
      <c r="BB31" s="245"/>
      <c r="BC31" s="251"/>
      <c r="BD31" s="251"/>
      <c r="BE31" s="251"/>
      <c r="BF31" s="251"/>
      <c r="BG31" s="251"/>
      <c r="BO31" s="245"/>
      <c r="BP31" s="252"/>
      <c r="BQ31" s="252"/>
      <c r="BR31" s="252"/>
      <c r="BS31" s="252"/>
      <c r="BT31" s="252"/>
    </row>
    <row r="32" spans="2:78">
      <c r="B32" s="232" t="s">
        <v>1052</v>
      </c>
      <c r="C32" s="240">
        <v>3387</v>
      </c>
      <c r="D32" s="240">
        <v>3398</v>
      </c>
      <c r="E32" s="240">
        <v>2748</v>
      </c>
      <c r="F32" s="240">
        <v>4127</v>
      </c>
      <c r="G32" s="240">
        <v>13660</v>
      </c>
      <c r="O32" s="250" t="s">
        <v>1052</v>
      </c>
      <c r="P32" s="226">
        <v>405</v>
      </c>
      <c r="Q32" s="226">
        <v>344</v>
      </c>
      <c r="R32" s="248">
        <v>924</v>
      </c>
      <c r="S32" s="248">
        <v>1092</v>
      </c>
      <c r="T32" s="248">
        <f>SUM(P32:S32)</f>
        <v>2765</v>
      </c>
      <c r="AB32" s="232" t="s">
        <v>1052</v>
      </c>
      <c r="AC32" s="248">
        <v>544</v>
      </c>
      <c r="AD32" s="248">
        <v>426</v>
      </c>
      <c r="AE32" s="248">
        <v>619</v>
      </c>
      <c r="AF32" s="248">
        <v>743</v>
      </c>
      <c r="AG32" s="248">
        <v>2332</v>
      </c>
      <c r="AO32" s="245" t="s">
        <v>1052</v>
      </c>
      <c r="AP32" s="248">
        <v>4331</v>
      </c>
      <c r="AQ32" s="248">
        <v>2380</v>
      </c>
      <c r="AR32" s="248">
        <v>2140</v>
      </c>
      <c r="AS32" s="248">
        <v>3125</v>
      </c>
      <c r="AT32" s="248">
        <v>11976</v>
      </c>
      <c r="BB32" s="245" t="s">
        <v>1052</v>
      </c>
      <c r="BC32" s="251">
        <v>428</v>
      </c>
      <c r="BD32" s="251">
        <v>431</v>
      </c>
      <c r="BE32" s="251">
        <v>197</v>
      </c>
      <c r="BF32" s="251">
        <v>257</v>
      </c>
      <c r="BG32" s="251">
        <v>1313</v>
      </c>
      <c r="BO32" s="245" t="s">
        <v>1052</v>
      </c>
      <c r="BP32" s="252">
        <v>9095</v>
      </c>
      <c r="BQ32" s="252">
        <v>6979</v>
      </c>
      <c r="BR32" s="252">
        <v>6628</v>
      </c>
      <c r="BS32" s="252">
        <v>9344</v>
      </c>
      <c r="BT32" s="252">
        <v>32046</v>
      </c>
    </row>
    <row r="33" spans="2:72">
      <c r="B33" s="232" t="s">
        <v>1047</v>
      </c>
      <c r="C33" s="240">
        <v>9</v>
      </c>
      <c r="D33" s="240">
        <v>9</v>
      </c>
      <c r="E33" s="240">
        <v>9</v>
      </c>
      <c r="F33" s="240">
        <v>9</v>
      </c>
      <c r="G33" s="240">
        <v>36</v>
      </c>
      <c r="O33" s="250" t="s">
        <v>1047</v>
      </c>
      <c r="P33" s="248">
        <v>2</v>
      </c>
      <c r="Q33" s="248">
        <v>2</v>
      </c>
      <c r="R33" s="248">
        <v>2</v>
      </c>
      <c r="S33" s="248">
        <v>2</v>
      </c>
      <c r="T33" s="248">
        <f>SUM(P33:S33)</f>
        <v>8</v>
      </c>
      <c r="AB33" s="232" t="s">
        <v>1047</v>
      </c>
      <c r="AC33" s="248">
        <v>4</v>
      </c>
      <c r="AD33" s="248">
        <v>4</v>
      </c>
      <c r="AE33" s="248">
        <v>4</v>
      </c>
      <c r="AF33" s="248">
        <v>4</v>
      </c>
      <c r="AG33" s="248">
        <v>16</v>
      </c>
      <c r="AO33" s="245" t="s">
        <v>1047</v>
      </c>
      <c r="AP33" s="248">
        <v>8</v>
      </c>
      <c r="AQ33" s="248">
        <v>8</v>
      </c>
      <c r="AR33" s="248">
        <v>9</v>
      </c>
      <c r="AS33" s="248">
        <v>7</v>
      </c>
      <c r="AT33" s="248">
        <v>32</v>
      </c>
      <c r="BB33" s="245" t="s">
        <v>1047</v>
      </c>
      <c r="BC33" s="251">
        <v>2</v>
      </c>
      <c r="BD33" s="251">
        <v>2</v>
      </c>
      <c r="BE33" s="251">
        <v>2</v>
      </c>
      <c r="BF33" s="251">
        <v>2</v>
      </c>
      <c r="BG33" s="251">
        <v>8</v>
      </c>
      <c r="BO33" s="245" t="s">
        <v>1047</v>
      </c>
      <c r="BP33" s="252">
        <v>25</v>
      </c>
      <c r="BQ33" s="252">
        <v>25</v>
      </c>
      <c r="BR33" s="252">
        <v>26</v>
      </c>
      <c r="BS33" s="252">
        <v>24</v>
      </c>
      <c r="BT33" s="252">
        <v>100</v>
      </c>
    </row>
    <row r="34" spans="2:72">
      <c r="B34" s="232" t="s">
        <v>1002</v>
      </c>
      <c r="C34" s="240">
        <v>376.33333333333331</v>
      </c>
      <c r="D34" s="240">
        <v>377.55555555555554</v>
      </c>
      <c r="E34" s="240">
        <v>305.33333333333331</v>
      </c>
      <c r="F34" s="240">
        <v>458.55555555555554</v>
      </c>
      <c r="G34" s="240">
        <v>379.44444444444446</v>
      </c>
      <c r="O34" s="250" t="s">
        <v>1002</v>
      </c>
      <c r="P34" s="248">
        <f>P32/P33</f>
        <v>202.5</v>
      </c>
      <c r="Q34" s="248">
        <f t="shared" ref="Q34:T34" si="3">Q32/Q33</f>
        <v>172</v>
      </c>
      <c r="R34" s="248">
        <f t="shared" si="3"/>
        <v>462</v>
      </c>
      <c r="S34" s="248">
        <f t="shared" si="3"/>
        <v>546</v>
      </c>
      <c r="T34" s="248">
        <f t="shared" si="3"/>
        <v>345.625</v>
      </c>
      <c r="AB34" s="232" t="s">
        <v>1002</v>
      </c>
      <c r="AC34" s="248">
        <v>181.33333333333334</v>
      </c>
      <c r="AD34" s="248">
        <v>142</v>
      </c>
      <c r="AE34" s="248">
        <v>206.33333333333334</v>
      </c>
      <c r="AF34" s="248">
        <v>247.66666666666666</v>
      </c>
      <c r="AG34" s="248">
        <v>194.33333333333334</v>
      </c>
      <c r="AO34" s="245" t="s">
        <v>1002</v>
      </c>
      <c r="AP34" s="248">
        <v>541.375</v>
      </c>
      <c r="AQ34" s="248">
        <v>297.5</v>
      </c>
      <c r="AR34" s="248">
        <v>237.77777777777777</v>
      </c>
      <c r="AS34" s="248">
        <v>446.42857142857144</v>
      </c>
      <c r="AT34" s="248">
        <v>374.25</v>
      </c>
      <c r="BB34" s="245" t="s">
        <v>1002</v>
      </c>
      <c r="BC34" s="251">
        <v>214</v>
      </c>
      <c r="BD34" s="251">
        <v>215.5</v>
      </c>
      <c r="BE34" s="251">
        <v>98.5</v>
      </c>
      <c r="BF34" s="251">
        <v>128.5</v>
      </c>
      <c r="BG34" s="251">
        <v>164.125</v>
      </c>
      <c r="BO34" s="245" t="s">
        <v>1002</v>
      </c>
      <c r="BP34" s="252">
        <v>363.8</v>
      </c>
      <c r="BQ34" s="252">
        <v>279.16000000000003</v>
      </c>
      <c r="BR34" s="252">
        <v>254.92307692307693</v>
      </c>
      <c r="BS34" s="252">
        <v>389.33333333333331</v>
      </c>
      <c r="BT34" s="252">
        <v>320.45999999999998</v>
      </c>
    </row>
    <row r="35" spans="2:72">
      <c r="B35" s="232"/>
      <c r="C35" s="240"/>
      <c r="D35" s="240"/>
      <c r="E35" s="240"/>
      <c r="F35" s="240"/>
      <c r="G35" s="240"/>
      <c r="O35" s="250"/>
      <c r="P35" s="248"/>
      <c r="Q35" s="248"/>
      <c r="R35" s="248"/>
      <c r="S35" s="248"/>
      <c r="T35" s="248"/>
      <c r="AB35" s="232"/>
      <c r="AC35" s="248"/>
      <c r="AD35" s="248"/>
      <c r="AE35" s="248"/>
      <c r="AF35" s="248"/>
      <c r="AG35" s="248"/>
      <c r="AO35" s="245"/>
      <c r="AP35" s="248"/>
      <c r="AQ35" s="248"/>
      <c r="AR35" s="248"/>
      <c r="AS35" s="248"/>
      <c r="AT35" s="248"/>
      <c r="BB35" s="245"/>
      <c r="BC35" s="251"/>
      <c r="BD35" s="251"/>
      <c r="BE35" s="251"/>
      <c r="BF35" s="251"/>
      <c r="BG35" s="251"/>
      <c r="BO35" s="245"/>
      <c r="BP35" s="252"/>
      <c r="BQ35" s="252"/>
      <c r="BR35" s="252"/>
      <c r="BS35" s="252"/>
      <c r="BT35" s="252"/>
    </row>
    <row r="36" spans="2:72">
      <c r="B36" s="232" t="s">
        <v>1053</v>
      </c>
      <c r="C36" s="240">
        <v>4508</v>
      </c>
      <c r="D36" s="240">
        <v>3914</v>
      </c>
      <c r="E36" s="240">
        <v>2773</v>
      </c>
      <c r="F36" s="240">
        <v>3804</v>
      </c>
      <c r="G36" s="240">
        <v>14999</v>
      </c>
      <c r="O36" s="250" t="s">
        <v>1053</v>
      </c>
      <c r="P36" s="248">
        <v>592</v>
      </c>
      <c r="Q36" s="248">
        <v>621</v>
      </c>
      <c r="R36" s="248">
        <v>358</v>
      </c>
      <c r="S36" s="248">
        <v>534</v>
      </c>
      <c r="T36" s="248">
        <f>SUM(P36:S36)</f>
        <v>2105</v>
      </c>
      <c r="AB36" s="232" t="s">
        <v>1053</v>
      </c>
      <c r="AC36" s="248">
        <v>996</v>
      </c>
      <c r="AD36" s="248">
        <v>721</v>
      </c>
      <c r="AE36" s="248">
        <v>771</v>
      </c>
      <c r="AF36" s="248">
        <v>1434</v>
      </c>
      <c r="AG36" s="248">
        <v>3922</v>
      </c>
      <c r="AO36" s="245" t="s">
        <v>1053</v>
      </c>
      <c r="AP36" s="248">
        <v>2160</v>
      </c>
      <c r="AQ36" s="248">
        <v>2849</v>
      </c>
      <c r="AR36" s="248">
        <v>2128</v>
      </c>
      <c r="AS36" s="248">
        <v>4400</v>
      </c>
      <c r="AT36" s="248">
        <v>11537</v>
      </c>
      <c r="BB36" s="245" t="s">
        <v>1053</v>
      </c>
      <c r="BC36" s="251">
        <v>234</v>
      </c>
      <c r="BD36" s="251">
        <v>469</v>
      </c>
      <c r="BE36" s="251">
        <v>514</v>
      </c>
      <c r="BF36" s="251">
        <v>277</v>
      </c>
      <c r="BG36" s="251">
        <v>1494</v>
      </c>
      <c r="BO36" s="245" t="s">
        <v>1053</v>
      </c>
      <c r="BP36" s="253">
        <v>8490</v>
      </c>
      <c r="BQ36" s="253">
        <v>8574</v>
      </c>
      <c r="BR36" s="253">
        <v>6544</v>
      </c>
      <c r="BS36" s="253">
        <v>10449</v>
      </c>
      <c r="BT36" s="252">
        <v>34057</v>
      </c>
    </row>
    <row r="37" spans="2:72">
      <c r="B37" s="232" t="s">
        <v>1047</v>
      </c>
      <c r="C37" s="240">
        <v>9</v>
      </c>
      <c r="D37" s="240">
        <v>9</v>
      </c>
      <c r="E37" s="240">
        <v>9</v>
      </c>
      <c r="F37" s="240">
        <v>9</v>
      </c>
      <c r="G37" s="240">
        <v>36</v>
      </c>
      <c r="O37" s="250" t="s">
        <v>1047</v>
      </c>
      <c r="P37" s="248">
        <v>2</v>
      </c>
      <c r="Q37" s="248">
        <v>2</v>
      </c>
      <c r="R37" s="248">
        <v>2</v>
      </c>
      <c r="S37" s="248">
        <v>2</v>
      </c>
      <c r="T37" s="248">
        <f>SUM(P37:S37)</f>
        <v>8</v>
      </c>
      <c r="AB37" s="232" t="s">
        <v>1047</v>
      </c>
      <c r="AC37" s="248">
        <v>4</v>
      </c>
      <c r="AD37" s="248">
        <v>4</v>
      </c>
      <c r="AE37" s="248">
        <v>4</v>
      </c>
      <c r="AF37" s="248">
        <v>4</v>
      </c>
      <c r="AG37" s="248">
        <v>16</v>
      </c>
      <c r="AO37" s="245" t="s">
        <v>1047</v>
      </c>
      <c r="AP37" s="248">
        <v>7</v>
      </c>
      <c r="AQ37" s="248">
        <v>8</v>
      </c>
      <c r="AR37" s="248">
        <v>8</v>
      </c>
      <c r="AS37" s="248">
        <v>9</v>
      </c>
      <c r="AT37" s="248">
        <v>32</v>
      </c>
      <c r="BB37" s="245" t="s">
        <v>1047</v>
      </c>
      <c r="BC37" s="251">
        <v>2</v>
      </c>
      <c r="BD37" s="251">
        <v>2</v>
      </c>
      <c r="BE37" s="251">
        <v>2</v>
      </c>
      <c r="BF37" s="251">
        <v>2</v>
      </c>
      <c r="BG37" s="251">
        <v>8</v>
      </c>
      <c r="BO37" s="245" t="s">
        <v>1047</v>
      </c>
      <c r="BP37" s="252">
        <v>24</v>
      </c>
      <c r="BQ37" s="252">
        <v>25</v>
      </c>
      <c r="BR37" s="252">
        <v>25</v>
      </c>
      <c r="BS37" s="252">
        <v>26</v>
      </c>
      <c r="BT37" s="252">
        <v>100</v>
      </c>
    </row>
    <row r="38" spans="2:72">
      <c r="B38" s="232" t="s">
        <v>1002</v>
      </c>
      <c r="C38" s="240">
        <v>500.88888888888891</v>
      </c>
      <c r="D38" s="240">
        <v>434.88888888888891</v>
      </c>
      <c r="E38" s="240">
        <v>308.11111111111109</v>
      </c>
      <c r="F38" s="240">
        <v>422.66666666666669</v>
      </c>
      <c r="G38" s="240">
        <v>416.63888888888891</v>
      </c>
      <c r="O38" s="250" t="s">
        <v>1002</v>
      </c>
      <c r="P38" s="248">
        <f>P36/P37</f>
        <v>296</v>
      </c>
      <c r="Q38" s="248">
        <f t="shared" ref="Q38:T38" si="4">Q36/Q37</f>
        <v>310.5</v>
      </c>
      <c r="R38" s="248">
        <f t="shared" si="4"/>
        <v>179</v>
      </c>
      <c r="S38" s="248">
        <f t="shared" si="4"/>
        <v>267</v>
      </c>
      <c r="T38" s="248">
        <f t="shared" si="4"/>
        <v>263.125</v>
      </c>
      <c r="AB38" s="232" t="s">
        <v>1002</v>
      </c>
      <c r="AC38" s="248">
        <v>332</v>
      </c>
      <c r="AD38" s="248">
        <v>240.33333333333334</v>
      </c>
      <c r="AE38" s="248">
        <v>257</v>
      </c>
      <c r="AF38" s="248">
        <v>478</v>
      </c>
      <c r="AG38" s="248">
        <v>326.83333333333331</v>
      </c>
      <c r="AO38" s="245" t="s">
        <v>1002</v>
      </c>
      <c r="AP38" s="248">
        <v>308.57142857142856</v>
      </c>
      <c r="AQ38" s="248">
        <v>356.125</v>
      </c>
      <c r="AR38" s="248">
        <v>266</v>
      </c>
      <c r="AS38" s="248">
        <v>488.88888888888891</v>
      </c>
      <c r="AT38" s="248">
        <v>360.53125</v>
      </c>
      <c r="BB38" s="245" t="s">
        <v>1002</v>
      </c>
      <c r="BC38" s="251">
        <v>117</v>
      </c>
      <c r="BD38" s="251">
        <v>234.5</v>
      </c>
      <c r="BE38" s="251">
        <v>257</v>
      </c>
      <c r="BF38" s="251">
        <v>138.5</v>
      </c>
      <c r="BG38" s="251">
        <v>186.75</v>
      </c>
      <c r="BO38" s="245" t="s">
        <v>1002</v>
      </c>
      <c r="BP38" s="252">
        <v>353.75</v>
      </c>
      <c r="BQ38" s="252">
        <v>342.96</v>
      </c>
      <c r="BR38" s="252">
        <v>261.76</v>
      </c>
      <c r="BS38" s="252">
        <v>401.88461538461536</v>
      </c>
      <c r="BT38" s="252">
        <v>340.57</v>
      </c>
    </row>
    <row r="39" spans="2:72">
      <c r="B39" s="232"/>
      <c r="C39" s="240"/>
      <c r="D39" s="240"/>
      <c r="E39" s="240"/>
      <c r="F39" s="240"/>
      <c r="G39" s="240"/>
      <c r="O39" s="250"/>
      <c r="P39" s="248"/>
      <c r="Q39" s="248"/>
      <c r="R39" s="248"/>
      <c r="S39" s="248"/>
      <c r="T39" s="248"/>
      <c r="AB39" s="232"/>
      <c r="AC39" s="248"/>
      <c r="AD39" s="248"/>
      <c r="AE39" s="248"/>
      <c r="AF39" s="248"/>
      <c r="AG39" s="248"/>
      <c r="AO39" s="245"/>
      <c r="AP39" s="248"/>
      <c r="AQ39" s="248"/>
      <c r="AR39" s="248"/>
      <c r="AS39" s="248"/>
      <c r="AT39" s="248"/>
      <c r="BB39" s="245"/>
      <c r="BC39" s="251"/>
      <c r="BD39" s="251"/>
      <c r="BE39" s="251"/>
      <c r="BF39" s="251"/>
      <c r="BG39" s="251"/>
      <c r="BO39" s="245"/>
      <c r="BP39" s="252"/>
      <c r="BQ39" s="252"/>
      <c r="BR39" s="252"/>
      <c r="BS39" s="252"/>
      <c r="BT39" s="252"/>
    </row>
    <row r="40" spans="2:72">
      <c r="B40" s="232" t="s">
        <v>1054</v>
      </c>
      <c r="C40" s="240">
        <v>5951</v>
      </c>
      <c r="D40" s="240">
        <v>3069</v>
      </c>
      <c r="E40" s="240">
        <v>2322</v>
      </c>
      <c r="F40" s="240">
        <v>2430</v>
      </c>
      <c r="G40" s="240">
        <v>13772</v>
      </c>
      <c r="O40" s="250" t="s">
        <v>1054</v>
      </c>
      <c r="P40" s="248">
        <v>383</v>
      </c>
      <c r="Q40" s="248">
        <v>483</v>
      </c>
      <c r="R40" s="248">
        <v>434</v>
      </c>
      <c r="S40" s="248">
        <v>820</v>
      </c>
      <c r="T40" s="248">
        <f>SUM(P40:S40)</f>
        <v>2120</v>
      </c>
      <c r="AB40" s="232" t="s">
        <v>1054</v>
      </c>
      <c r="AC40" s="248">
        <v>1680</v>
      </c>
      <c r="AD40" s="248">
        <v>2446</v>
      </c>
      <c r="AE40" s="248">
        <v>1550</v>
      </c>
      <c r="AF40" s="248">
        <v>1684</v>
      </c>
      <c r="AG40" s="248">
        <v>7360</v>
      </c>
      <c r="AO40" s="245" t="s">
        <v>1054</v>
      </c>
      <c r="AP40" s="248">
        <v>3650</v>
      </c>
      <c r="AQ40" s="248">
        <v>4751</v>
      </c>
      <c r="AR40" s="248">
        <v>2117</v>
      </c>
      <c r="AS40" s="248">
        <v>3254</v>
      </c>
      <c r="AT40" s="248">
        <v>13772</v>
      </c>
      <c r="BB40" s="245" t="s">
        <v>1054</v>
      </c>
      <c r="BC40" s="251">
        <v>439</v>
      </c>
      <c r="BD40" s="251">
        <v>428</v>
      </c>
      <c r="BE40" s="251">
        <v>255</v>
      </c>
      <c r="BF40" s="251">
        <v>664</v>
      </c>
      <c r="BG40" s="251">
        <v>1786</v>
      </c>
      <c r="BO40" s="245" t="s">
        <v>1054</v>
      </c>
      <c r="BP40" s="253">
        <v>12103</v>
      </c>
      <c r="BQ40" s="253">
        <v>11177</v>
      </c>
      <c r="BR40" s="253">
        <v>6678</v>
      </c>
      <c r="BS40" s="253">
        <v>8852</v>
      </c>
      <c r="BT40" s="252">
        <v>38810</v>
      </c>
    </row>
    <row r="41" spans="2:72">
      <c r="B41" s="232" t="s">
        <v>1047</v>
      </c>
      <c r="C41" s="240">
        <v>9</v>
      </c>
      <c r="D41" s="240">
        <v>9</v>
      </c>
      <c r="E41" s="240">
        <v>9</v>
      </c>
      <c r="F41" s="240">
        <v>9</v>
      </c>
      <c r="G41" s="240">
        <v>36</v>
      </c>
      <c r="O41" s="250" t="s">
        <v>1047</v>
      </c>
      <c r="P41" s="248">
        <v>2</v>
      </c>
      <c r="Q41" s="248">
        <v>2</v>
      </c>
      <c r="R41" s="248">
        <v>2</v>
      </c>
      <c r="S41" s="248">
        <v>2</v>
      </c>
      <c r="T41" s="248">
        <f>SUM(P41:S41)</f>
        <v>8</v>
      </c>
      <c r="AB41" s="232" t="s">
        <v>1047</v>
      </c>
      <c r="AC41" s="248">
        <v>4</v>
      </c>
      <c r="AD41" s="248">
        <v>4</v>
      </c>
      <c r="AE41" s="248">
        <v>4</v>
      </c>
      <c r="AF41" s="248">
        <v>4</v>
      </c>
      <c r="AG41" s="248">
        <v>16</v>
      </c>
      <c r="AO41" s="245" t="s">
        <v>1047</v>
      </c>
      <c r="AP41" s="248">
        <v>8</v>
      </c>
      <c r="AQ41" s="248">
        <v>9</v>
      </c>
      <c r="AR41" s="248">
        <v>9</v>
      </c>
      <c r="AS41" s="248">
        <v>9</v>
      </c>
      <c r="AT41" s="248">
        <v>35</v>
      </c>
      <c r="BB41" s="245" t="s">
        <v>1047</v>
      </c>
      <c r="BC41" s="251">
        <v>2</v>
      </c>
      <c r="BD41" s="251">
        <v>2</v>
      </c>
      <c r="BE41" s="251">
        <v>2</v>
      </c>
      <c r="BF41" s="251">
        <v>2</v>
      </c>
      <c r="BG41" s="251">
        <v>8</v>
      </c>
      <c r="BO41" s="245" t="s">
        <v>1047</v>
      </c>
      <c r="BP41" s="252">
        <v>25</v>
      </c>
      <c r="BQ41" s="252">
        <v>26</v>
      </c>
      <c r="BR41" s="252">
        <v>26</v>
      </c>
      <c r="BS41" s="252">
        <v>26</v>
      </c>
      <c r="BT41" s="252">
        <v>103</v>
      </c>
    </row>
    <row r="42" spans="2:72">
      <c r="B42" s="232" t="s">
        <v>1002</v>
      </c>
      <c r="C42" s="240">
        <v>661.22222222222217</v>
      </c>
      <c r="D42" s="240">
        <v>341</v>
      </c>
      <c r="E42" s="240">
        <v>258</v>
      </c>
      <c r="F42" s="240">
        <v>270</v>
      </c>
      <c r="G42" s="240">
        <v>382.55555555555554</v>
      </c>
      <c r="O42" s="250" t="s">
        <v>1002</v>
      </c>
      <c r="P42" s="248">
        <f>P40/P41</f>
        <v>191.5</v>
      </c>
      <c r="Q42" s="248">
        <f t="shared" ref="Q42:T42" si="5">Q40/Q41</f>
        <v>241.5</v>
      </c>
      <c r="R42" s="248">
        <f t="shared" si="5"/>
        <v>217</v>
      </c>
      <c r="S42" s="248">
        <f t="shared" si="5"/>
        <v>410</v>
      </c>
      <c r="T42" s="248">
        <f t="shared" si="5"/>
        <v>265</v>
      </c>
      <c r="AB42" s="232" t="s">
        <v>1002</v>
      </c>
      <c r="AC42" s="248">
        <v>560</v>
      </c>
      <c r="AD42" s="248">
        <v>815.33333333333337</v>
      </c>
      <c r="AE42" s="248">
        <v>516.66666666666663</v>
      </c>
      <c r="AF42" s="248">
        <v>561.33333333333337</v>
      </c>
      <c r="AG42" s="248">
        <v>613.33333333333337</v>
      </c>
      <c r="AO42" s="245" t="s">
        <v>1002</v>
      </c>
      <c r="AP42" s="248">
        <v>456.25</v>
      </c>
      <c r="AQ42" s="248">
        <v>527.88888888888891</v>
      </c>
      <c r="AR42" s="248">
        <v>235.22222222222223</v>
      </c>
      <c r="AS42" s="248">
        <v>361.55555555555554</v>
      </c>
      <c r="AT42" s="248">
        <v>393.48571428571427</v>
      </c>
      <c r="BB42" s="245" t="s">
        <v>1002</v>
      </c>
      <c r="BC42" s="251">
        <v>219.5</v>
      </c>
      <c r="BD42" s="251">
        <v>214</v>
      </c>
      <c r="BE42" s="251">
        <v>127.5</v>
      </c>
      <c r="BF42" s="251">
        <v>332</v>
      </c>
      <c r="BG42" s="251">
        <v>223.25</v>
      </c>
      <c r="BO42" s="245" t="s">
        <v>1002</v>
      </c>
      <c r="BP42" s="252">
        <v>484.12</v>
      </c>
      <c r="BQ42" s="252">
        <v>429.88461538461536</v>
      </c>
      <c r="BR42" s="252">
        <v>256.84615384615387</v>
      </c>
      <c r="BS42" s="252">
        <v>340.46153846153845</v>
      </c>
      <c r="BT42" s="252">
        <v>376.79611650485435</v>
      </c>
    </row>
    <row r="43" spans="2:72">
      <c r="B43" s="232"/>
      <c r="C43" s="240"/>
      <c r="D43" s="240"/>
      <c r="E43" s="240"/>
      <c r="F43" s="240"/>
      <c r="G43" s="240"/>
      <c r="O43" s="250"/>
      <c r="P43" s="248"/>
      <c r="Q43" s="248"/>
      <c r="R43" s="248"/>
      <c r="S43" s="248"/>
      <c r="T43" s="248"/>
      <c r="AB43" s="232"/>
      <c r="AC43" s="248"/>
      <c r="AD43" s="248"/>
      <c r="AE43" s="248"/>
      <c r="AF43" s="248"/>
      <c r="AG43" s="248"/>
      <c r="AO43" s="245"/>
      <c r="AP43" s="248"/>
      <c r="AQ43" s="248"/>
      <c r="AR43" s="248"/>
      <c r="AS43" s="248"/>
      <c r="AT43" s="248"/>
      <c r="BB43" s="245"/>
      <c r="BC43" s="251"/>
      <c r="BD43" s="251"/>
      <c r="BE43" s="251"/>
      <c r="BF43" s="251"/>
      <c r="BG43" s="251"/>
      <c r="BO43" s="245"/>
      <c r="BP43" s="252"/>
      <c r="BQ43" s="252"/>
      <c r="BR43" s="252"/>
      <c r="BS43" s="252"/>
      <c r="BT43" s="252"/>
    </row>
    <row r="44" spans="2:72">
      <c r="B44" s="232" t="s">
        <v>1055</v>
      </c>
      <c r="C44" s="240">
        <v>6077</v>
      </c>
      <c r="D44" s="240">
        <v>4510</v>
      </c>
      <c r="E44" s="240">
        <v>3066</v>
      </c>
      <c r="F44" s="240">
        <v>2307</v>
      </c>
      <c r="G44" s="240">
        <v>15960</v>
      </c>
      <c r="O44" s="250" t="s">
        <v>1055</v>
      </c>
      <c r="P44" s="248">
        <v>613</v>
      </c>
      <c r="Q44" s="248">
        <v>448</v>
      </c>
      <c r="R44" s="248">
        <v>218</v>
      </c>
      <c r="S44" s="248">
        <v>100</v>
      </c>
      <c r="T44" s="248">
        <f>SUM(P44:S44)</f>
        <v>1379</v>
      </c>
      <c r="AB44" s="232" t="s">
        <v>1055</v>
      </c>
      <c r="AC44" s="248">
        <v>1313</v>
      </c>
      <c r="AD44" s="248">
        <v>1992</v>
      </c>
      <c r="AE44" s="248">
        <v>2230</v>
      </c>
      <c r="AF44" s="248">
        <v>1646</v>
      </c>
      <c r="AG44" s="248">
        <v>7181</v>
      </c>
      <c r="AO44" s="245" t="s">
        <v>1055</v>
      </c>
      <c r="AP44" s="248">
        <v>2077</v>
      </c>
      <c r="AQ44" s="248">
        <v>1356</v>
      </c>
      <c r="AR44" s="248">
        <v>2948</v>
      </c>
      <c r="AS44" s="248">
        <v>4835</v>
      </c>
      <c r="AT44" s="248">
        <v>11216</v>
      </c>
      <c r="BB44" s="245" t="s">
        <v>1055</v>
      </c>
      <c r="BC44" s="251">
        <v>412</v>
      </c>
      <c r="BD44" s="251">
        <v>593</v>
      </c>
      <c r="BE44" s="251">
        <v>356</v>
      </c>
      <c r="BF44" s="251">
        <v>243</v>
      </c>
      <c r="BG44" s="251">
        <v>1604</v>
      </c>
      <c r="BO44" s="245" t="s">
        <v>1055</v>
      </c>
      <c r="BP44" s="253">
        <v>10492</v>
      </c>
      <c r="BQ44" s="253">
        <v>8899</v>
      </c>
      <c r="BR44" s="253">
        <v>8818</v>
      </c>
      <c r="BS44" s="253">
        <v>9131</v>
      </c>
      <c r="BT44" s="252">
        <v>37340</v>
      </c>
    </row>
    <row r="45" spans="2:72">
      <c r="B45" s="232" t="s">
        <v>1047</v>
      </c>
      <c r="C45" s="240">
        <v>9</v>
      </c>
      <c r="D45" s="240">
        <v>9</v>
      </c>
      <c r="E45" s="240">
        <v>9</v>
      </c>
      <c r="F45" s="240">
        <v>9</v>
      </c>
      <c r="G45" s="240">
        <v>36</v>
      </c>
      <c r="O45" s="250" t="s">
        <v>1047</v>
      </c>
      <c r="P45" s="226">
        <v>2</v>
      </c>
      <c r="Q45" s="226">
        <v>2</v>
      </c>
      <c r="R45" s="226">
        <v>1</v>
      </c>
      <c r="S45" s="226">
        <v>1</v>
      </c>
      <c r="T45" s="248">
        <f>SUM(P45:S45)</f>
        <v>6</v>
      </c>
      <c r="AB45" s="232" t="s">
        <v>1047</v>
      </c>
      <c r="AC45" s="248">
        <v>4</v>
      </c>
      <c r="AD45" s="248">
        <v>4</v>
      </c>
      <c r="AE45" s="248">
        <v>4</v>
      </c>
      <c r="AF45" s="248">
        <v>4</v>
      </c>
      <c r="AG45" s="248">
        <v>16</v>
      </c>
      <c r="AO45" s="245" t="s">
        <v>1047</v>
      </c>
      <c r="AP45" s="248">
        <v>9</v>
      </c>
      <c r="AQ45" s="248">
        <v>9</v>
      </c>
      <c r="AR45" s="248">
        <v>9</v>
      </c>
      <c r="AS45" s="248">
        <v>9</v>
      </c>
      <c r="AT45" s="248">
        <v>36</v>
      </c>
      <c r="BB45" s="245" t="s">
        <v>1047</v>
      </c>
      <c r="BC45" s="251">
        <v>2</v>
      </c>
      <c r="BD45" s="251">
        <v>2</v>
      </c>
      <c r="BE45" s="251">
        <v>2</v>
      </c>
      <c r="BF45" s="251">
        <v>2</v>
      </c>
      <c r="BG45" s="251">
        <v>8</v>
      </c>
      <c r="BO45" s="245" t="s">
        <v>1047</v>
      </c>
      <c r="BP45" s="252">
        <v>26</v>
      </c>
      <c r="BQ45" s="252">
        <v>26</v>
      </c>
      <c r="BR45" s="252">
        <v>25</v>
      </c>
      <c r="BS45" s="252">
        <v>25</v>
      </c>
      <c r="BT45" s="252">
        <v>102</v>
      </c>
    </row>
    <row r="46" spans="2:72">
      <c r="B46" s="232" t="s">
        <v>1002</v>
      </c>
      <c r="C46" s="240">
        <v>675.22222222222217</v>
      </c>
      <c r="D46" s="240">
        <v>501.11111111111109</v>
      </c>
      <c r="E46" s="240">
        <v>340.66666666666669</v>
      </c>
      <c r="F46" s="240">
        <v>256.33333333333331</v>
      </c>
      <c r="G46" s="240">
        <v>443.33333333333331</v>
      </c>
      <c r="O46" s="250" t="s">
        <v>1002</v>
      </c>
      <c r="P46" s="248">
        <f>P44/P45</f>
        <v>306.5</v>
      </c>
      <c r="Q46" s="248">
        <f t="shared" ref="Q46:T46" si="6">Q44/Q45</f>
        <v>224</v>
      </c>
      <c r="R46" s="248">
        <f t="shared" si="6"/>
        <v>218</v>
      </c>
      <c r="S46" s="248">
        <f t="shared" si="6"/>
        <v>100</v>
      </c>
      <c r="T46" s="248">
        <f t="shared" si="6"/>
        <v>229.83333333333334</v>
      </c>
      <c r="AB46" s="232" t="s">
        <v>1002</v>
      </c>
      <c r="AC46" s="248">
        <v>437.66666666666669</v>
      </c>
      <c r="AD46" s="248">
        <v>664</v>
      </c>
      <c r="AE46" s="248">
        <v>743.33333333333337</v>
      </c>
      <c r="AF46" s="248">
        <v>548.66666666666663</v>
      </c>
      <c r="AG46" s="248">
        <v>598.41666666666663</v>
      </c>
      <c r="AO46" s="245" t="s">
        <v>1002</v>
      </c>
      <c r="AP46" s="248">
        <v>230.77777777777777</v>
      </c>
      <c r="AQ46" s="248">
        <v>150.66666666666666</v>
      </c>
      <c r="AR46" s="248">
        <v>327.55555555555554</v>
      </c>
      <c r="AS46" s="248">
        <v>537.22222222222217</v>
      </c>
      <c r="AT46" s="248">
        <v>311.55555555555554</v>
      </c>
      <c r="BB46" s="245" t="s">
        <v>1002</v>
      </c>
      <c r="BC46" s="251">
        <v>206</v>
      </c>
      <c r="BD46" s="251">
        <v>296.5</v>
      </c>
      <c r="BE46" s="251">
        <v>178</v>
      </c>
      <c r="BF46" s="251">
        <v>121.5</v>
      </c>
      <c r="BG46" s="251">
        <v>200.5</v>
      </c>
      <c r="BO46" s="245" t="s">
        <v>1002</v>
      </c>
      <c r="BP46" s="252">
        <v>403.53846153846155</v>
      </c>
      <c r="BQ46" s="252">
        <v>342.26923076923077</v>
      </c>
      <c r="BR46" s="252">
        <v>352.72</v>
      </c>
      <c r="BS46" s="252">
        <v>365.24</v>
      </c>
      <c r="BT46" s="252">
        <v>366.07843137254901</v>
      </c>
    </row>
    <row r="47" spans="2:72">
      <c r="B47" s="232"/>
      <c r="C47" s="240"/>
      <c r="D47" s="240"/>
      <c r="E47" s="240"/>
      <c r="F47" s="240"/>
      <c r="G47" s="240"/>
      <c r="O47" s="250"/>
      <c r="P47" s="248"/>
      <c r="Q47" s="248"/>
      <c r="R47" s="248"/>
      <c r="S47" s="248"/>
      <c r="T47" s="248"/>
      <c r="AB47" s="232"/>
      <c r="AC47" s="248"/>
      <c r="AD47" s="248"/>
      <c r="AE47" s="248"/>
      <c r="AF47" s="248"/>
      <c r="AG47" s="248"/>
      <c r="AO47" s="245"/>
      <c r="AP47" s="248"/>
      <c r="AQ47" s="248"/>
      <c r="AR47" s="248"/>
      <c r="AS47" s="248"/>
      <c r="AT47" s="248"/>
      <c r="BB47" s="245"/>
      <c r="BC47" s="251"/>
      <c r="BD47" s="251"/>
      <c r="BE47" s="251"/>
      <c r="BF47" s="251"/>
      <c r="BG47" s="251"/>
      <c r="BO47" s="245"/>
      <c r="BP47" s="252"/>
      <c r="BQ47" s="252"/>
      <c r="BR47" s="252"/>
      <c r="BS47" s="252"/>
      <c r="BT47" s="252"/>
    </row>
    <row r="48" spans="2:72">
      <c r="B48" s="232" t="s">
        <v>1056</v>
      </c>
      <c r="C48" s="241">
        <v>2764</v>
      </c>
      <c r="D48" s="241">
        <v>3087</v>
      </c>
      <c r="E48" s="241">
        <v>1328</v>
      </c>
      <c r="F48" s="241">
        <v>2413</v>
      </c>
      <c r="G48" s="241">
        <f>SUM(C48:F48)</f>
        <v>9592</v>
      </c>
      <c r="O48" s="250" t="s">
        <v>1056</v>
      </c>
      <c r="P48" s="226">
        <v>343</v>
      </c>
      <c r="Q48" s="226">
        <v>253</v>
      </c>
      <c r="R48" s="226">
        <v>412</v>
      </c>
      <c r="S48" s="226">
        <v>413</v>
      </c>
      <c r="T48" s="226">
        <f>SUM(P48:S48)</f>
        <v>1421</v>
      </c>
      <c r="AB48" s="232" t="s">
        <v>1056</v>
      </c>
      <c r="AC48" s="226">
        <v>1128</v>
      </c>
      <c r="AD48" s="226">
        <v>1817</v>
      </c>
      <c r="AE48" s="226">
        <v>1533</v>
      </c>
      <c r="AF48" s="226">
        <v>3288</v>
      </c>
      <c r="AG48" s="226">
        <f>SUM(AC48:AF48)</f>
        <v>7766</v>
      </c>
      <c r="AO48" s="245" t="s">
        <v>1056</v>
      </c>
      <c r="AP48" s="226">
        <v>2633</v>
      </c>
      <c r="AQ48" s="226">
        <v>3560</v>
      </c>
      <c r="AR48" s="226">
        <v>2277</v>
      </c>
      <c r="AS48" s="226">
        <v>5520</v>
      </c>
      <c r="AT48" s="248">
        <f>SUM(AP48:AS48)</f>
        <v>13990</v>
      </c>
      <c r="BB48" s="245" t="s">
        <v>1056</v>
      </c>
      <c r="BC48" s="227">
        <v>330</v>
      </c>
      <c r="BD48" s="227">
        <v>383</v>
      </c>
      <c r="BE48" s="227">
        <v>249</v>
      </c>
      <c r="BF48" s="227">
        <v>302</v>
      </c>
      <c r="BG48" s="227">
        <f>SUM(BC48:BF48)</f>
        <v>1264</v>
      </c>
      <c r="BO48" s="245" t="s">
        <v>1056</v>
      </c>
      <c r="BP48" s="253">
        <v>7198</v>
      </c>
      <c r="BQ48" s="253">
        <v>9100</v>
      </c>
      <c r="BR48" s="253">
        <v>5799</v>
      </c>
      <c r="BS48" s="253">
        <v>11936</v>
      </c>
      <c r="BT48" s="252">
        <f>SUM(BP48:BS48)</f>
        <v>34033</v>
      </c>
    </row>
    <row r="49" spans="2:72">
      <c r="B49" s="232" t="s">
        <v>1047</v>
      </c>
      <c r="C49" s="240">
        <v>9</v>
      </c>
      <c r="D49" s="240">
        <v>9</v>
      </c>
      <c r="E49" s="240">
        <v>9</v>
      </c>
      <c r="F49" s="240">
        <v>9</v>
      </c>
      <c r="G49" s="240">
        <v>36</v>
      </c>
      <c r="O49" s="250" t="s">
        <v>1047</v>
      </c>
      <c r="P49" s="248">
        <v>2</v>
      </c>
      <c r="Q49" s="248">
        <v>2</v>
      </c>
      <c r="R49" s="248">
        <v>2</v>
      </c>
      <c r="S49" s="248">
        <v>2</v>
      </c>
      <c r="T49" s="248">
        <f>SUM(P49:S49)</f>
        <v>8</v>
      </c>
      <c r="AB49" s="232" t="s">
        <v>1047</v>
      </c>
      <c r="AC49" s="248">
        <v>4</v>
      </c>
      <c r="AD49" s="248">
        <v>4</v>
      </c>
      <c r="AE49" s="248">
        <v>4</v>
      </c>
      <c r="AF49" s="248">
        <v>4</v>
      </c>
      <c r="AG49" s="248">
        <v>16</v>
      </c>
      <c r="AO49" s="245" t="s">
        <v>1047</v>
      </c>
      <c r="AP49" s="248">
        <v>9</v>
      </c>
      <c r="AQ49" s="248">
        <v>9</v>
      </c>
      <c r="AR49" s="248">
        <v>9</v>
      </c>
      <c r="AS49" s="248">
        <v>9</v>
      </c>
      <c r="AT49" s="248">
        <v>36</v>
      </c>
      <c r="BB49" s="245" t="s">
        <v>1047</v>
      </c>
      <c r="BC49" s="251">
        <v>2</v>
      </c>
      <c r="BD49" s="251">
        <v>2</v>
      </c>
      <c r="BE49" s="251">
        <v>2</v>
      </c>
      <c r="BF49" s="251">
        <v>2</v>
      </c>
      <c r="BG49" s="251">
        <v>8</v>
      </c>
      <c r="BO49" s="245" t="s">
        <v>1047</v>
      </c>
      <c r="BP49" s="252">
        <v>26</v>
      </c>
      <c r="BQ49" s="252">
        <v>26</v>
      </c>
      <c r="BR49" s="252">
        <v>26</v>
      </c>
      <c r="BS49" s="252">
        <v>26</v>
      </c>
      <c r="BT49" s="252">
        <f>SUM(BP49:BS49)</f>
        <v>104</v>
      </c>
    </row>
    <row r="50" spans="2:72">
      <c r="B50" s="232" t="s">
        <v>1002</v>
      </c>
      <c r="C50" s="240">
        <f>C48/C49</f>
        <v>307.11111111111109</v>
      </c>
      <c r="D50" s="240">
        <f t="shared" ref="D50:G50" si="7">D48/D49</f>
        <v>343</v>
      </c>
      <c r="E50" s="240">
        <f t="shared" si="7"/>
        <v>147.55555555555554</v>
      </c>
      <c r="F50" s="240">
        <f t="shared" si="7"/>
        <v>268.11111111111109</v>
      </c>
      <c r="G50" s="240">
        <f t="shared" si="7"/>
        <v>266.44444444444446</v>
      </c>
      <c r="O50" s="250" t="s">
        <v>1002</v>
      </c>
      <c r="P50" s="248">
        <f>P48/P49</f>
        <v>171.5</v>
      </c>
      <c r="Q50" s="248">
        <f t="shared" ref="Q50:T50" si="8">Q48/Q49</f>
        <v>126.5</v>
      </c>
      <c r="R50" s="248">
        <f t="shared" si="8"/>
        <v>206</v>
      </c>
      <c r="S50" s="248">
        <f t="shared" si="8"/>
        <v>206.5</v>
      </c>
      <c r="T50" s="248">
        <f t="shared" si="8"/>
        <v>177.625</v>
      </c>
      <c r="AB50" s="232" t="s">
        <v>1002</v>
      </c>
      <c r="AC50" s="248">
        <f>AC48/AC49</f>
        <v>282</v>
      </c>
      <c r="AD50" s="248">
        <f t="shared" ref="AD50:AG50" si="9">AD48/AD49</f>
        <v>454.25</v>
      </c>
      <c r="AE50" s="248">
        <f t="shared" si="9"/>
        <v>383.25</v>
      </c>
      <c r="AF50" s="248">
        <f t="shared" si="9"/>
        <v>822</v>
      </c>
      <c r="AG50" s="248">
        <f t="shared" si="9"/>
        <v>485.375</v>
      </c>
      <c r="AO50" s="245" t="s">
        <v>1002</v>
      </c>
      <c r="AP50" s="248">
        <f>AP48/AP49</f>
        <v>292.55555555555554</v>
      </c>
      <c r="AQ50" s="248">
        <f t="shared" ref="AQ50:AT50" si="10">AQ48/AQ49</f>
        <v>395.55555555555554</v>
      </c>
      <c r="AR50" s="248">
        <f t="shared" si="10"/>
        <v>253</v>
      </c>
      <c r="AS50" s="248">
        <f t="shared" si="10"/>
        <v>613.33333333333337</v>
      </c>
      <c r="AT50" s="248">
        <f t="shared" si="10"/>
        <v>388.61111111111109</v>
      </c>
      <c r="BB50" s="245" t="s">
        <v>1002</v>
      </c>
      <c r="BC50" s="251">
        <f>BC48/BC49</f>
        <v>165</v>
      </c>
      <c r="BD50" s="251">
        <f t="shared" ref="BD50:BG50" si="11">BD48/BD49</f>
        <v>191.5</v>
      </c>
      <c r="BE50" s="251">
        <f t="shared" si="11"/>
        <v>124.5</v>
      </c>
      <c r="BF50" s="251">
        <f t="shared" si="11"/>
        <v>151</v>
      </c>
      <c r="BG50" s="251">
        <f t="shared" si="11"/>
        <v>158</v>
      </c>
      <c r="BO50" s="245" t="s">
        <v>1002</v>
      </c>
      <c r="BP50" s="252">
        <f>BP48/BP49</f>
        <v>276.84615384615387</v>
      </c>
      <c r="BQ50" s="252">
        <f t="shared" ref="BQ50:BT50" si="12">BQ48/BQ49</f>
        <v>350</v>
      </c>
      <c r="BR50" s="252">
        <f t="shared" si="12"/>
        <v>223.03846153846155</v>
      </c>
      <c r="BS50" s="252">
        <f t="shared" si="12"/>
        <v>459.07692307692309</v>
      </c>
      <c r="BT50" s="252">
        <f t="shared" si="12"/>
        <v>327.24038461538464</v>
      </c>
    </row>
    <row r="51" spans="2:72">
      <c r="B51" s="232"/>
      <c r="C51" s="241"/>
      <c r="D51" s="241"/>
      <c r="E51" s="241"/>
      <c r="F51" s="241"/>
      <c r="G51" s="241"/>
      <c r="O51" s="250"/>
      <c r="P51" s="226"/>
      <c r="Q51" s="226"/>
      <c r="R51" s="226"/>
      <c r="S51" s="226"/>
      <c r="T51" s="226"/>
      <c r="AB51" s="232"/>
      <c r="AC51" s="226"/>
      <c r="AD51" s="226"/>
      <c r="AE51" s="226"/>
      <c r="AF51" s="226"/>
      <c r="AG51" s="226"/>
      <c r="AO51" s="245"/>
      <c r="AP51" s="248"/>
      <c r="AQ51" s="248"/>
      <c r="AR51" s="248"/>
      <c r="AS51" s="248"/>
      <c r="AT51" s="248"/>
      <c r="BB51" s="245"/>
      <c r="BC51" s="251"/>
      <c r="BD51" s="251"/>
      <c r="BE51" s="251"/>
      <c r="BF51" s="251"/>
      <c r="BG51" s="227"/>
      <c r="BO51" s="245"/>
      <c r="BP51" s="253"/>
      <c r="BQ51" s="253"/>
      <c r="BR51" s="253"/>
      <c r="BS51" s="253"/>
      <c r="BT51" s="253"/>
    </row>
    <row r="52" spans="2:72">
      <c r="B52" s="232" t="s">
        <v>1057</v>
      </c>
      <c r="C52" s="241">
        <v>4558</v>
      </c>
      <c r="D52" s="241"/>
      <c r="E52" s="241">
        <v>1798</v>
      </c>
      <c r="F52" s="241">
        <v>2651</v>
      </c>
      <c r="G52" s="241">
        <f>SUM(C52:F52)</f>
        <v>9007</v>
      </c>
      <c r="O52" s="250" t="s">
        <v>1057</v>
      </c>
      <c r="P52" s="226">
        <v>200</v>
      </c>
      <c r="Q52" s="226"/>
      <c r="R52" s="226">
        <v>208</v>
      </c>
      <c r="S52" s="226">
        <v>129</v>
      </c>
      <c r="T52" s="226">
        <f>SUM(P52:S52)</f>
        <v>537</v>
      </c>
      <c r="AB52" s="232" t="s">
        <v>1057</v>
      </c>
      <c r="AC52" s="226">
        <v>1439</v>
      </c>
      <c r="AD52" s="226"/>
      <c r="AE52" s="226">
        <v>1342</v>
      </c>
      <c r="AF52" s="226">
        <v>1513</v>
      </c>
      <c r="AG52" s="226">
        <f>SUM(AC52:AF52)</f>
        <v>4294</v>
      </c>
      <c r="AO52" s="232" t="s">
        <v>1057</v>
      </c>
      <c r="AP52" s="226">
        <v>3843</v>
      </c>
      <c r="AQ52" s="226"/>
      <c r="AR52" s="226">
        <v>2530</v>
      </c>
      <c r="AS52" s="226">
        <v>2920</v>
      </c>
      <c r="AT52" s="248">
        <f>SUM(AP52:AS52)</f>
        <v>9293</v>
      </c>
      <c r="BB52" s="232" t="s">
        <v>1057</v>
      </c>
      <c r="BC52" s="227">
        <v>376</v>
      </c>
      <c r="BD52" s="227"/>
      <c r="BE52" s="227">
        <v>286</v>
      </c>
      <c r="BF52" s="227">
        <v>195</v>
      </c>
      <c r="BG52" s="227">
        <f>SUM(BC52:BF52)</f>
        <v>857</v>
      </c>
      <c r="BO52" s="232" t="s">
        <v>1057</v>
      </c>
      <c r="BP52" s="253">
        <v>10416</v>
      </c>
      <c r="BQ52" s="253"/>
      <c r="BR52" s="253">
        <v>6164</v>
      </c>
      <c r="BS52" s="253">
        <v>7408</v>
      </c>
      <c r="BT52" s="253">
        <f>SUM(BP52:BS52)</f>
        <v>23988</v>
      </c>
    </row>
    <row r="53" spans="2:72">
      <c r="B53" s="232" t="s">
        <v>1047</v>
      </c>
      <c r="C53" s="241">
        <v>9</v>
      </c>
      <c r="D53" s="241"/>
      <c r="E53" s="241">
        <v>9</v>
      </c>
      <c r="F53" s="241">
        <v>9</v>
      </c>
      <c r="G53" s="241">
        <v>27</v>
      </c>
      <c r="O53" s="250" t="s">
        <v>1047</v>
      </c>
      <c r="P53" s="226">
        <v>2</v>
      </c>
      <c r="Q53" s="226"/>
      <c r="R53" s="226">
        <v>2</v>
      </c>
      <c r="S53" s="226">
        <v>2</v>
      </c>
      <c r="T53" s="226">
        <f>SUM(P53:S53)</f>
        <v>6</v>
      </c>
      <c r="AB53" s="232" t="s">
        <v>1047</v>
      </c>
      <c r="AC53" s="226">
        <v>4</v>
      </c>
      <c r="AD53" s="226"/>
      <c r="AE53" s="226">
        <v>4</v>
      </c>
      <c r="AF53" s="226">
        <v>4</v>
      </c>
      <c r="AG53" s="226">
        <v>12</v>
      </c>
      <c r="AO53" s="232" t="s">
        <v>1047</v>
      </c>
      <c r="AP53" s="248">
        <v>9</v>
      </c>
      <c r="AQ53" s="248"/>
      <c r="AR53" s="248">
        <v>8</v>
      </c>
      <c r="AS53" s="248">
        <v>9</v>
      </c>
      <c r="AT53" s="248">
        <f>SUM(AP53:AS53)</f>
        <v>26</v>
      </c>
      <c r="BB53" s="232" t="s">
        <v>1047</v>
      </c>
      <c r="BC53" s="251">
        <v>2</v>
      </c>
      <c r="BD53" s="251"/>
      <c r="BE53" s="251">
        <v>2</v>
      </c>
      <c r="BF53" s="251">
        <v>2</v>
      </c>
      <c r="BG53" s="251">
        <f>SUM(BC53:BF53)</f>
        <v>6</v>
      </c>
      <c r="BO53" s="232" t="s">
        <v>1047</v>
      </c>
      <c r="BP53" s="253">
        <v>26</v>
      </c>
      <c r="BQ53" s="253"/>
      <c r="BR53" s="253">
        <v>25</v>
      </c>
      <c r="BS53" s="253">
        <v>26</v>
      </c>
      <c r="BT53" s="253">
        <f>SUM(BP53:BS53)</f>
        <v>77</v>
      </c>
    </row>
    <row r="54" spans="2:72">
      <c r="B54" s="232" t="s">
        <v>1002</v>
      </c>
      <c r="C54" s="240">
        <f>C52/C53</f>
        <v>506.44444444444446</v>
      </c>
      <c r="D54" s="240"/>
      <c r="E54" s="240">
        <f t="shared" ref="E54:G54" si="13">E52/E53</f>
        <v>199.77777777777777</v>
      </c>
      <c r="F54" s="240">
        <f t="shared" si="13"/>
        <v>294.55555555555554</v>
      </c>
      <c r="G54" s="240">
        <f t="shared" si="13"/>
        <v>333.59259259259261</v>
      </c>
      <c r="O54" s="250" t="s">
        <v>1002</v>
      </c>
      <c r="P54" s="248">
        <f>P52/P53</f>
        <v>100</v>
      </c>
      <c r="Q54" s="248"/>
      <c r="R54" s="248">
        <f t="shared" ref="R54:S54" si="14">R52/R53</f>
        <v>104</v>
      </c>
      <c r="S54" s="248">
        <f t="shared" si="14"/>
        <v>64.5</v>
      </c>
      <c r="T54" s="248">
        <f>T52/T53</f>
        <v>89.5</v>
      </c>
      <c r="AB54" s="232" t="s">
        <v>1002</v>
      </c>
      <c r="AC54" s="248">
        <f>AC52/AC53</f>
        <v>359.75</v>
      </c>
      <c r="AD54" s="248"/>
      <c r="AE54" s="248">
        <f t="shared" ref="AE54:AG54" si="15">AE52/AE53</f>
        <v>335.5</v>
      </c>
      <c r="AF54" s="248">
        <f t="shared" si="15"/>
        <v>378.25</v>
      </c>
      <c r="AG54" s="248">
        <f t="shared" si="15"/>
        <v>357.83333333333331</v>
      </c>
      <c r="AO54" s="232" t="s">
        <v>1002</v>
      </c>
      <c r="AP54" s="248">
        <f>AP52/AP53</f>
        <v>427</v>
      </c>
      <c r="AQ54" s="248"/>
      <c r="AR54" s="248">
        <f t="shared" ref="AR54:AT54" si="16">AR52/AR53</f>
        <v>316.25</v>
      </c>
      <c r="AS54" s="248">
        <f t="shared" si="16"/>
        <v>324.44444444444446</v>
      </c>
      <c r="AT54" s="248">
        <f t="shared" si="16"/>
        <v>357.42307692307691</v>
      </c>
      <c r="BB54" s="232" t="s">
        <v>1002</v>
      </c>
      <c r="BC54" s="251">
        <f>BC52/BC53</f>
        <v>188</v>
      </c>
      <c r="BD54" s="251"/>
      <c r="BE54" s="251">
        <f t="shared" ref="BE54:BG54" si="17">BE52/BE53</f>
        <v>143</v>
      </c>
      <c r="BF54" s="251">
        <f t="shared" si="17"/>
        <v>97.5</v>
      </c>
      <c r="BG54" s="251">
        <f t="shared" si="17"/>
        <v>142.83333333333334</v>
      </c>
      <c r="BO54" s="232" t="s">
        <v>1002</v>
      </c>
      <c r="BP54" s="252">
        <f>BP52/BP53</f>
        <v>400.61538461538464</v>
      </c>
      <c r="BQ54" s="252"/>
      <c r="BR54" s="252">
        <f t="shared" ref="BR54:BT54" si="18">BR52/BR53</f>
        <v>246.56</v>
      </c>
      <c r="BS54" s="252">
        <f t="shared" si="18"/>
        <v>284.92307692307691</v>
      </c>
      <c r="BT54" s="252">
        <f t="shared" si="18"/>
        <v>311.53246753246754</v>
      </c>
    </row>
    <row r="55" spans="2:72">
      <c r="B55" s="232"/>
      <c r="C55" s="241"/>
      <c r="D55" s="241"/>
      <c r="E55" s="241"/>
      <c r="F55" s="241"/>
      <c r="G55" s="241"/>
      <c r="O55" s="250"/>
      <c r="P55" s="226"/>
      <c r="Q55" s="226"/>
      <c r="R55" s="226"/>
      <c r="S55" s="226"/>
      <c r="T55" s="226"/>
      <c r="AB55" s="232"/>
      <c r="AC55" s="226"/>
      <c r="AD55" s="226"/>
      <c r="AE55" s="226"/>
      <c r="AF55" s="226"/>
      <c r="AG55" s="226"/>
      <c r="AO55" s="232"/>
      <c r="AP55" s="248"/>
      <c r="AQ55" s="248"/>
      <c r="AR55" s="248"/>
      <c r="AS55" s="248"/>
      <c r="AT55" s="248"/>
      <c r="BB55" s="232"/>
      <c r="BC55" s="251"/>
      <c r="BD55" s="251"/>
      <c r="BE55" s="251"/>
      <c r="BF55" s="251"/>
      <c r="BG55" s="227"/>
      <c r="BO55" s="232"/>
      <c r="BP55" s="253"/>
      <c r="BQ55" s="253"/>
      <c r="BR55" s="253"/>
      <c r="BS55" s="253"/>
      <c r="BT55" s="253"/>
    </row>
    <row r="56" spans="2:72">
      <c r="B56" s="232" t="s">
        <v>1058</v>
      </c>
      <c r="C56" s="241">
        <v>3670</v>
      </c>
      <c r="D56" s="241">
        <v>2333</v>
      </c>
      <c r="E56" s="241">
        <v>1994</v>
      </c>
      <c r="F56" s="241">
        <v>1210</v>
      </c>
      <c r="G56" s="241">
        <f>SUM(C56:F56)</f>
        <v>9207</v>
      </c>
      <c r="O56" s="250" t="s">
        <v>1058</v>
      </c>
      <c r="P56" s="226">
        <v>76</v>
      </c>
      <c r="Q56" s="226">
        <v>247</v>
      </c>
      <c r="R56" s="226">
        <v>165</v>
      </c>
      <c r="S56" s="226">
        <v>175</v>
      </c>
      <c r="T56" s="226">
        <f>SUM(P56:S56)</f>
        <v>663</v>
      </c>
      <c r="AB56" s="232" t="s">
        <v>1058</v>
      </c>
      <c r="AC56" s="226">
        <v>1011</v>
      </c>
      <c r="AD56" s="226">
        <v>1684</v>
      </c>
      <c r="AE56" s="226">
        <v>2434</v>
      </c>
      <c r="AF56" s="226">
        <v>2458</v>
      </c>
      <c r="AG56" s="226">
        <f>SUM(AC56:AF56)</f>
        <v>7587</v>
      </c>
      <c r="AO56" s="232" t="s">
        <v>1058</v>
      </c>
      <c r="AP56" s="226">
        <v>2713</v>
      </c>
      <c r="AQ56" s="226">
        <v>2432</v>
      </c>
      <c r="AR56" s="226">
        <v>2272</v>
      </c>
      <c r="AS56" s="226">
        <v>2701</v>
      </c>
      <c r="AT56" s="248">
        <f>SUM(AP56:AS56)</f>
        <v>10118</v>
      </c>
      <c r="BB56" s="232" t="s">
        <v>1058</v>
      </c>
      <c r="BC56" s="227">
        <v>244</v>
      </c>
      <c r="BD56" s="227">
        <v>356</v>
      </c>
      <c r="BE56" s="227">
        <v>219</v>
      </c>
      <c r="BF56" s="227">
        <v>324</v>
      </c>
      <c r="BG56" s="227">
        <f>SUM(BC56:BF56)</f>
        <v>1143</v>
      </c>
      <c r="BO56" s="232" t="s">
        <v>1058</v>
      </c>
      <c r="BP56" s="253">
        <v>7714</v>
      </c>
      <c r="BQ56" s="253">
        <v>7052</v>
      </c>
      <c r="BR56" s="253">
        <v>7084</v>
      </c>
      <c r="BS56" s="253">
        <v>6868</v>
      </c>
      <c r="BT56" s="253">
        <f>SUM(BP56:BS56)</f>
        <v>28718</v>
      </c>
    </row>
    <row r="57" spans="2:72">
      <c r="B57" s="232" t="s">
        <v>1047</v>
      </c>
      <c r="C57" s="241">
        <v>9</v>
      </c>
      <c r="D57" s="241">
        <v>9</v>
      </c>
      <c r="E57" s="241">
        <v>9</v>
      </c>
      <c r="F57" s="241">
        <v>9</v>
      </c>
      <c r="G57" s="241">
        <f>SUM(C57:F57)</f>
        <v>36</v>
      </c>
      <c r="O57" s="250" t="s">
        <v>1047</v>
      </c>
      <c r="P57" s="226">
        <v>2</v>
      </c>
      <c r="Q57" s="226">
        <v>2</v>
      </c>
      <c r="R57" s="226">
        <v>2</v>
      </c>
      <c r="S57" s="226">
        <v>2</v>
      </c>
      <c r="T57" s="226">
        <f>SUM(P57:S57)</f>
        <v>8</v>
      </c>
      <c r="AB57" s="232" t="s">
        <v>1047</v>
      </c>
      <c r="AC57" s="226">
        <v>4</v>
      </c>
      <c r="AD57" s="226">
        <v>4</v>
      </c>
      <c r="AE57" s="226">
        <v>4</v>
      </c>
      <c r="AF57" s="226">
        <v>4</v>
      </c>
      <c r="AG57" s="226">
        <v>16</v>
      </c>
      <c r="AO57" s="232" t="s">
        <v>1047</v>
      </c>
      <c r="AP57" s="248">
        <v>9</v>
      </c>
      <c r="AQ57" s="248">
        <v>9</v>
      </c>
      <c r="AR57" s="248">
        <v>9</v>
      </c>
      <c r="AS57" s="248">
        <v>9</v>
      </c>
      <c r="AT57" s="248">
        <v>36</v>
      </c>
      <c r="BB57" s="232" t="s">
        <v>1047</v>
      </c>
      <c r="BC57" s="251">
        <v>2</v>
      </c>
      <c r="BD57" s="251">
        <v>2</v>
      </c>
      <c r="BE57" s="251">
        <v>2</v>
      </c>
      <c r="BF57" s="251">
        <v>2</v>
      </c>
      <c r="BG57" s="227">
        <v>8</v>
      </c>
      <c r="BO57" s="232" t="s">
        <v>1047</v>
      </c>
      <c r="BP57" s="253">
        <v>26</v>
      </c>
      <c r="BQ57" s="253">
        <v>26</v>
      </c>
      <c r="BR57" s="253">
        <v>26</v>
      </c>
      <c r="BS57" s="253">
        <v>26</v>
      </c>
      <c r="BT57" s="253">
        <f>SUM(BP57:BS57)</f>
        <v>104</v>
      </c>
    </row>
    <row r="58" spans="2:72">
      <c r="B58" s="232" t="s">
        <v>1002</v>
      </c>
      <c r="C58" s="240">
        <f>C56/C57</f>
        <v>407.77777777777777</v>
      </c>
      <c r="D58" s="240">
        <f t="shared" ref="D58:G58" si="19">D56/D57</f>
        <v>259.22222222222223</v>
      </c>
      <c r="E58" s="240">
        <f t="shared" si="19"/>
        <v>221.55555555555554</v>
      </c>
      <c r="F58" s="240">
        <f t="shared" si="19"/>
        <v>134.44444444444446</v>
      </c>
      <c r="G58" s="240">
        <f t="shared" si="19"/>
        <v>255.75</v>
      </c>
      <c r="O58" s="250" t="s">
        <v>1002</v>
      </c>
      <c r="P58" s="248">
        <f>P56/P57</f>
        <v>38</v>
      </c>
      <c r="Q58" s="248">
        <f t="shared" ref="Q58:T58" si="20">Q56/Q57</f>
        <v>123.5</v>
      </c>
      <c r="R58" s="248">
        <f t="shared" si="20"/>
        <v>82.5</v>
      </c>
      <c r="S58" s="248">
        <f t="shared" si="20"/>
        <v>87.5</v>
      </c>
      <c r="T58" s="248">
        <f t="shared" si="20"/>
        <v>82.875</v>
      </c>
      <c r="AB58" s="232" t="s">
        <v>1002</v>
      </c>
      <c r="AC58" s="248">
        <f>AC56/AC57</f>
        <v>252.75</v>
      </c>
      <c r="AD58" s="248">
        <f t="shared" ref="AD58:AG58" si="21">AD56/AD57</f>
        <v>421</v>
      </c>
      <c r="AE58" s="248">
        <f t="shared" si="21"/>
        <v>608.5</v>
      </c>
      <c r="AF58" s="248">
        <f t="shared" si="21"/>
        <v>614.5</v>
      </c>
      <c r="AG58" s="248">
        <f t="shared" si="21"/>
        <v>474.1875</v>
      </c>
      <c r="AO58" s="232" t="s">
        <v>1002</v>
      </c>
      <c r="AP58" s="248">
        <f>AP56/AP57</f>
        <v>301.44444444444446</v>
      </c>
      <c r="AQ58" s="248">
        <f t="shared" ref="AQ58:AT58" si="22">AQ56/AQ57</f>
        <v>270.22222222222223</v>
      </c>
      <c r="AR58" s="248">
        <f t="shared" si="22"/>
        <v>252.44444444444446</v>
      </c>
      <c r="AS58" s="248">
        <f t="shared" si="22"/>
        <v>300.11111111111109</v>
      </c>
      <c r="AT58" s="248">
        <f t="shared" si="22"/>
        <v>281.05555555555554</v>
      </c>
      <c r="BB58" s="232" t="s">
        <v>1002</v>
      </c>
      <c r="BC58" s="251">
        <f>BC56/BC57</f>
        <v>122</v>
      </c>
      <c r="BD58" s="251">
        <f t="shared" ref="BD58:BG58" si="23">BD56/BD57</f>
        <v>178</v>
      </c>
      <c r="BE58" s="251">
        <f t="shared" si="23"/>
        <v>109.5</v>
      </c>
      <c r="BF58" s="251">
        <f t="shared" si="23"/>
        <v>162</v>
      </c>
      <c r="BG58" s="251">
        <f t="shared" si="23"/>
        <v>142.875</v>
      </c>
      <c r="BO58" s="232" t="s">
        <v>1002</v>
      </c>
      <c r="BP58" s="252">
        <f>BP56/BP57</f>
        <v>296.69230769230768</v>
      </c>
      <c r="BQ58" s="252">
        <f t="shared" ref="BQ58:BT58" si="24">BQ56/BQ57</f>
        <v>271.23076923076923</v>
      </c>
      <c r="BR58" s="252">
        <f t="shared" si="24"/>
        <v>272.46153846153845</v>
      </c>
      <c r="BS58" s="252">
        <f t="shared" si="24"/>
        <v>264.15384615384613</v>
      </c>
      <c r="BT58" s="252">
        <f t="shared" si="24"/>
        <v>276.13461538461536</v>
      </c>
    </row>
    <row r="59" spans="2:72">
      <c r="B59" s="241"/>
      <c r="C59" s="241"/>
      <c r="D59" s="241"/>
      <c r="E59" s="241"/>
      <c r="F59" s="241"/>
      <c r="G59" s="241"/>
      <c r="O59" s="250"/>
      <c r="P59" s="248"/>
      <c r="Q59" s="248"/>
      <c r="R59" s="248"/>
      <c r="S59" s="248"/>
      <c r="T59" s="248"/>
      <c r="AB59" s="232"/>
      <c r="AC59" s="248"/>
      <c r="AD59" s="248"/>
      <c r="AE59" s="248"/>
      <c r="AF59" s="248"/>
      <c r="AG59" s="248"/>
      <c r="AO59" s="232"/>
      <c r="AP59" s="248"/>
      <c r="AQ59" s="248"/>
      <c r="AR59" s="248"/>
      <c r="AS59" s="248"/>
      <c r="AT59" s="248"/>
      <c r="BB59" s="232"/>
      <c r="BC59" s="251"/>
      <c r="BD59" s="251"/>
      <c r="BE59" s="251"/>
      <c r="BF59" s="251"/>
      <c r="BG59" s="251"/>
      <c r="BO59" s="232"/>
      <c r="BP59" s="252"/>
      <c r="BQ59" s="252"/>
      <c r="BR59" s="252"/>
      <c r="BS59" s="252"/>
      <c r="BT59" s="252"/>
    </row>
    <row r="60" spans="2:72">
      <c r="B60" s="232" t="s">
        <v>1062</v>
      </c>
      <c r="C60" s="240">
        <v>4538</v>
      </c>
      <c r="D60" s="240">
        <v>1988</v>
      </c>
      <c r="E60" s="240">
        <v>1362</v>
      </c>
      <c r="F60" s="240">
        <v>1845</v>
      </c>
      <c r="G60" s="240">
        <v>9733</v>
      </c>
      <c r="O60" s="250" t="s">
        <v>1062</v>
      </c>
      <c r="P60" s="226">
        <v>175</v>
      </c>
      <c r="Q60" s="226">
        <v>65</v>
      </c>
      <c r="R60" s="226">
        <v>104</v>
      </c>
      <c r="S60" s="226">
        <v>99</v>
      </c>
      <c r="T60" s="226">
        <v>443</v>
      </c>
      <c r="AB60" s="232" t="s">
        <v>1062</v>
      </c>
      <c r="AC60" s="226">
        <v>1634</v>
      </c>
      <c r="AD60" s="226">
        <v>2883</v>
      </c>
      <c r="AE60" s="226">
        <v>1775</v>
      </c>
      <c r="AF60" s="226">
        <v>1850</v>
      </c>
      <c r="AG60" s="226">
        <v>8142</v>
      </c>
      <c r="AO60" s="232" t="s">
        <v>1062</v>
      </c>
      <c r="AP60" s="226">
        <v>2502</v>
      </c>
      <c r="AQ60" s="226">
        <v>2143</v>
      </c>
      <c r="AR60" s="226">
        <v>2519</v>
      </c>
      <c r="AS60" s="226">
        <v>2068</v>
      </c>
      <c r="AT60" s="226">
        <v>9232</v>
      </c>
      <c r="BB60" s="232" t="s">
        <v>1062</v>
      </c>
      <c r="BC60" s="227">
        <v>829</v>
      </c>
      <c r="BD60" s="227">
        <v>1703</v>
      </c>
      <c r="BE60" s="227">
        <v>945</v>
      </c>
      <c r="BF60" s="227">
        <v>691</v>
      </c>
      <c r="BG60" s="227">
        <v>4168</v>
      </c>
      <c r="BO60" s="232" t="s">
        <v>1062</v>
      </c>
      <c r="BP60" s="253">
        <v>9678</v>
      </c>
      <c r="BQ60" s="253">
        <v>8782</v>
      </c>
      <c r="BR60" s="253">
        <v>6705</v>
      </c>
      <c r="BS60" s="253">
        <v>6553</v>
      </c>
      <c r="BT60" s="253">
        <v>31718</v>
      </c>
    </row>
    <row r="61" spans="2:72">
      <c r="B61" s="232" t="s">
        <v>1063</v>
      </c>
      <c r="C61" s="240">
        <v>10</v>
      </c>
      <c r="D61" s="240">
        <v>10</v>
      </c>
      <c r="E61" s="240">
        <v>10</v>
      </c>
      <c r="F61" s="240">
        <v>10</v>
      </c>
      <c r="G61" s="240">
        <v>40</v>
      </c>
      <c r="O61" s="250" t="s">
        <v>1063</v>
      </c>
      <c r="P61" s="226">
        <v>2</v>
      </c>
      <c r="Q61" s="226">
        <v>2</v>
      </c>
      <c r="R61" s="226">
        <v>2</v>
      </c>
      <c r="S61" s="226">
        <v>2</v>
      </c>
      <c r="T61" s="226">
        <v>8</v>
      </c>
      <c r="AB61" s="232" t="s">
        <v>1063</v>
      </c>
      <c r="AC61" s="226">
        <v>4</v>
      </c>
      <c r="AD61" s="226">
        <v>4</v>
      </c>
      <c r="AE61" s="226">
        <v>4</v>
      </c>
      <c r="AF61" s="226">
        <v>4</v>
      </c>
      <c r="AG61" s="226">
        <v>16</v>
      </c>
      <c r="AO61" s="232" t="s">
        <v>1063</v>
      </c>
      <c r="AP61" s="226">
        <v>9</v>
      </c>
      <c r="AQ61" s="226">
        <v>9</v>
      </c>
      <c r="AR61" s="226">
        <v>9</v>
      </c>
      <c r="AS61" s="226">
        <v>9</v>
      </c>
      <c r="AT61" s="226">
        <v>36</v>
      </c>
      <c r="BB61" s="232" t="s">
        <v>1063</v>
      </c>
      <c r="BC61" s="227">
        <v>4</v>
      </c>
      <c r="BD61" s="227">
        <v>4</v>
      </c>
      <c r="BE61" s="227">
        <v>4</v>
      </c>
      <c r="BF61" s="227">
        <v>4</v>
      </c>
      <c r="BG61" s="227">
        <v>16</v>
      </c>
      <c r="BO61" s="232" t="s">
        <v>1063</v>
      </c>
      <c r="BP61" s="253">
        <v>29</v>
      </c>
      <c r="BQ61" s="253">
        <v>29</v>
      </c>
      <c r="BR61" s="253">
        <v>29</v>
      </c>
      <c r="BS61" s="253">
        <v>29</v>
      </c>
      <c r="BT61" s="253">
        <v>116</v>
      </c>
    </row>
    <row r="62" spans="2:72">
      <c r="B62" s="232" t="s">
        <v>1002</v>
      </c>
      <c r="C62" s="240">
        <v>453.8</v>
      </c>
      <c r="D62" s="240">
        <v>198.8</v>
      </c>
      <c r="E62" s="240">
        <v>136.19999999999999</v>
      </c>
      <c r="F62" s="240">
        <v>184.5</v>
      </c>
      <c r="G62" s="240">
        <v>243.32499999999999</v>
      </c>
      <c r="O62" s="250" t="s">
        <v>1002</v>
      </c>
      <c r="P62" s="248">
        <v>87.5</v>
      </c>
      <c r="Q62" s="248">
        <v>32.5</v>
      </c>
      <c r="R62" s="248">
        <v>52</v>
      </c>
      <c r="S62" s="248">
        <v>49.5</v>
      </c>
      <c r="T62" s="248">
        <v>55.375</v>
      </c>
      <c r="AB62" s="232" t="s">
        <v>1002</v>
      </c>
      <c r="AC62" s="248">
        <v>408.5</v>
      </c>
      <c r="AD62" s="248">
        <v>720.75</v>
      </c>
      <c r="AE62" s="248">
        <v>443.75</v>
      </c>
      <c r="AF62" s="248">
        <v>462.5</v>
      </c>
      <c r="AG62" s="248">
        <v>508.875</v>
      </c>
      <c r="AO62" s="232" t="s">
        <v>1002</v>
      </c>
      <c r="AP62" s="248">
        <v>278</v>
      </c>
      <c r="AQ62" s="248">
        <v>238.11111111111111</v>
      </c>
      <c r="AR62" s="248">
        <v>279.88888888888891</v>
      </c>
      <c r="AS62" s="248">
        <v>229.77777777777777</v>
      </c>
      <c r="AT62" s="248">
        <v>256.44444444444446</v>
      </c>
      <c r="BB62" s="232" t="s">
        <v>1002</v>
      </c>
      <c r="BC62" s="251">
        <v>207.25</v>
      </c>
      <c r="BD62" s="251">
        <v>425.75</v>
      </c>
      <c r="BE62" s="251">
        <v>236.25</v>
      </c>
      <c r="BF62" s="251">
        <v>172.75</v>
      </c>
      <c r="BG62" s="251">
        <v>260.5</v>
      </c>
      <c r="BO62" s="232" t="s">
        <v>1002</v>
      </c>
      <c r="BP62" s="252">
        <v>333.72413793103448</v>
      </c>
      <c r="BQ62" s="252">
        <v>302.82758620689657</v>
      </c>
      <c r="BR62" s="252">
        <v>231.20689655172413</v>
      </c>
      <c r="BS62" s="252">
        <v>225.9655172413793</v>
      </c>
      <c r="BT62" s="252">
        <v>273.43103448275861</v>
      </c>
    </row>
    <row r="63" spans="2:72">
      <c r="B63" s="241"/>
      <c r="C63" s="241"/>
      <c r="D63" s="241"/>
      <c r="E63" s="241"/>
      <c r="F63" s="241"/>
      <c r="G63" s="241"/>
      <c r="O63" s="250"/>
      <c r="P63" s="248"/>
      <c r="Q63" s="248"/>
      <c r="R63" s="248"/>
      <c r="S63" s="248"/>
      <c r="T63" s="248"/>
      <c r="AB63" s="232"/>
      <c r="AC63" s="248"/>
      <c r="AD63" s="248"/>
      <c r="AE63" s="248"/>
      <c r="AF63" s="248"/>
      <c r="AG63" s="248"/>
      <c r="AO63" s="232"/>
      <c r="AP63" s="248"/>
      <c r="AQ63" s="248"/>
      <c r="AR63" s="248"/>
      <c r="AS63" s="248"/>
      <c r="AT63" s="248"/>
      <c r="BB63" s="232"/>
      <c r="BC63" s="251"/>
      <c r="BD63" s="251"/>
      <c r="BE63" s="251"/>
      <c r="BF63" s="251"/>
      <c r="BG63" s="251"/>
      <c r="BO63" s="232"/>
      <c r="BP63" s="252"/>
      <c r="BQ63" s="252"/>
      <c r="BR63" s="252"/>
      <c r="BS63" s="252"/>
      <c r="BT63" s="252"/>
    </row>
    <row r="64" spans="2:72">
      <c r="B64" s="232" t="s">
        <v>1064</v>
      </c>
      <c r="C64" s="240">
        <v>43585</v>
      </c>
      <c r="D64" s="240">
        <v>28560</v>
      </c>
      <c r="E64" s="240">
        <v>21697</v>
      </c>
      <c r="F64" s="240">
        <v>24884</v>
      </c>
      <c r="G64" s="240">
        <v>118725</v>
      </c>
      <c r="O64" s="250" t="s">
        <v>1064</v>
      </c>
      <c r="P64" s="226">
        <v>3429</v>
      </c>
      <c r="Q64" s="226">
        <v>3193</v>
      </c>
      <c r="R64" s="226">
        <v>3290</v>
      </c>
      <c r="S64" s="226">
        <v>4339</v>
      </c>
      <c r="T64" s="226">
        <v>14251</v>
      </c>
      <c r="AB64" s="232" t="s">
        <v>1064</v>
      </c>
      <c r="AC64" s="226">
        <v>10500</v>
      </c>
      <c r="AD64" s="226">
        <v>13170</v>
      </c>
      <c r="AE64" s="226">
        <v>13255</v>
      </c>
      <c r="AF64" s="226">
        <v>16141</v>
      </c>
      <c r="AG64" s="226">
        <v>53066</v>
      </c>
      <c r="AO64" s="232" t="s">
        <v>1064</v>
      </c>
      <c r="AP64" s="226">
        <v>30572</v>
      </c>
      <c r="AQ64" s="226">
        <v>24515</v>
      </c>
      <c r="AR64" s="226">
        <v>24122</v>
      </c>
      <c r="AS64" s="226">
        <v>39544</v>
      </c>
      <c r="AT64" s="226">
        <v>118753</v>
      </c>
      <c r="BB64" s="232" t="s">
        <v>1064</v>
      </c>
      <c r="BC64" s="227">
        <v>4724</v>
      </c>
      <c r="BD64" s="227">
        <v>5458</v>
      </c>
      <c r="BE64" s="227">
        <v>3681</v>
      </c>
      <c r="BF64" s="227">
        <v>4122</v>
      </c>
      <c r="BG64" s="227">
        <v>17985</v>
      </c>
      <c r="BO64" s="232" t="s">
        <v>1064</v>
      </c>
      <c r="BP64" s="253">
        <v>92810</v>
      </c>
      <c r="BQ64" s="253">
        <v>74895</v>
      </c>
      <c r="BR64" s="253">
        <v>66045</v>
      </c>
      <c r="BS64" s="253">
        <v>89030</v>
      </c>
      <c r="BT64" s="253">
        <v>322780</v>
      </c>
    </row>
    <row r="65" spans="2:72">
      <c r="B65" s="232" t="s">
        <v>1063</v>
      </c>
      <c r="C65" s="240">
        <v>89</v>
      </c>
      <c r="D65" s="240">
        <v>80</v>
      </c>
      <c r="E65" s="240">
        <v>86</v>
      </c>
      <c r="F65" s="240">
        <v>89</v>
      </c>
      <c r="G65" s="240">
        <v>344</v>
      </c>
      <c r="O65" s="250" t="s">
        <v>1063</v>
      </c>
      <c r="P65" s="226">
        <v>20</v>
      </c>
      <c r="Q65" s="226">
        <v>18</v>
      </c>
      <c r="R65" s="226">
        <v>19</v>
      </c>
      <c r="S65" s="226">
        <v>19</v>
      </c>
      <c r="T65" s="226">
        <v>76</v>
      </c>
      <c r="AB65" s="232" t="s">
        <v>1063</v>
      </c>
      <c r="AC65" s="226">
        <v>40</v>
      </c>
      <c r="AD65" s="226">
        <v>36</v>
      </c>
      <c r="AE65" s="226">
        <v>40</v>
      </c>
      <c r="AF65" s="226">
        <v>40</v>
      </c>
      <c r="AG65" s="226">
        <v>156</v>
      </c>
      <c r="AO65" s="232" t="s">
        <v>1063</v>
      </c>
      <c r="AP65" s="226">
        <v>86</v>
      </c>
      <c r="AQ65" s="226">
        <v>78</v>
      </c>
      <c r="AR65" s="226">
        <v>88</v>
      </c>
      <c r="AS65" s="226">
        <v>88</v>
      </c>
      <c r="AT65" s="226">
        <v>340</v>
      </c>
      <c r="BB65" s="232" t="s">
        <v>1063</v>
      </c>
      <c r="BC65" s="227">
        <v>23</v>
      </c>
      <c r="BD65" s="227">
        <v>21</v>
      </c>
      <c r="BE65" s="227">
        <v>22</v>
      </c>
      <c r="BF65" s="227">
        <v>23</v>
      </c>
      <c r="BG65" s="227">
        <v>89</v>
      </c>
      <c r="BO65" s="232" t="s">
        <v>1063</v>
      </c>
      <c r="BP65" s="253">
        <v>258</v>
      </c>
      <c r="BQ65" s="253">
        <v>233</v>
      </c>
      <c r="BR65" s="253">
        <v>255</v>
      </c>
      <c r="BS65" s="253">
        <v>259</v>
      </c>
      <c r="BT65" s="253">
        <v>1005</v>
      </c>
    </row>
    <row r="66" spans="2:72">
      <c r="B66" s="232" t="s">
        <v>1002</v>
      </c>
      <c r="C66" s="240">
        <v>489.71910112359552</v>
      </c>
      <c r="D66" s="240">
        <v>357</v>
      </c>
      <c r="E66" s="240">
        <v>252.2906976744186</v>
      </c>
      <c r="F66" s="240">
        <v>279.59550561797755</v>
      </c>
      <c r="G66" s="240">
        <v>345.13081395348837</v>
      </c>
      <c r="O66" s="250" t="s">
        <v>1002</v>
      </c>
      <c r="P66" s="248">
        <v>171.45</v>
      </c>
      <c r="Q66" s="248">
        <v>177.38888888888889</v>
      </c>
      <c r="R66" s="248">
        <v>173.15789473684211</v>
      </c>
      <c r="S66" s="248">
        <v>228.36842105263159</v>
      </c>
      <c r="T66" s="248">
        <v>187.51315789473685</v>
      </c>
      <c r="AB66" s="232" t="s">
        <v>1002</v>
      </c>
      <c r="AC66" s="248">
        <v>262.5</v>
      </c>
      <c r="AD66" s="248">
        <v>365.83333333333331</v>
      </c>
      <c r="AE66" s="248">
        <v>331.375</v>
      </c>
      <c r="AF66" s="248">
        <v>403.52499999999998</v>
      </c>
      <c r="AG66" s="248">
        <v>340.16666666666669</v>
      </c>
      <c r="AO66" s="232" t="s">
        <v>1002</v>
      </c>
      <c r="AP66" s="248">
        <v>355.48837209302326</v>
      </c>
      <c r="AQ66" s="248">
        <v>314.29487179487177</v>
      </c>
      <c r="AR66" s="248">
        <v>274.11363636363637</v>
      </c>
      <c r="AS66" s="248">
        <v>449.36363636363637</v>
      </c>
      <c r="AT66" s="248">
        <v>349.27352941176468</v>
      </c>
      <c r="BB66" s="232" t="s">
        <v>1002</v>
      </c>
      <c r="BC66" s="251">
        <v>205.39130434782609</v>
      </c>
      <c r="BD66" s="251">
        <v>259.90476190476193</v>
      </c>
      <c r="BE66" s="251">
        <v>167.31818181818181</v>
      </c>
      <c r="BF66" s="251">
        <v>179.21739130434781</v>
      </c>
      <c r="BG66" s="251">
        <v>202.07865168539325</v>
      </c>
      <c r="BO66" s="232" t="s">
        <v>1002</v>
      </c>
      <c r="BP66" s="252">
        <v>359.72868217054264</v>
      </c>
      <c r="BQ66" s="252">
        <v>321.43776824034336</v>
      </c>
      <c r="BR66" s="252">
        <v>259</v>
      </c>
      <c r="BS66" s="252">
        <v>343.74517374517376</v>
      </c>
      <c r="BT66" s="252">
        <v>321.17412935323381</v>
      </c>
    </row>
    <row r="69" spans="2:72">
      <c r="B69" s="60" t="s">
        <v>752</v>
      </c>
    </row>
    <row r="70" spans="2:72">
      <c r="B70" s="60" t="s">
        <v>1065</v>
      </c>
    </row>
  </sheetData>
  <mergeCells count="12">
    <mergeCell ref="BP22:BT22"/>
    <mergeCell ref="C9:M9"/>
    <mergeCell ref="P9:Z9"/>
    <mergeCell ref="AC9:AM9"/>
    <mergeCell ref="AP9:AZ9"/>
    <mergeCell ref="BC9:BM9"/>
    <mergeCell ref="BP9:BZ9"/>
    <mergeCell ref="C22:G22"/>
    <mergeCell ref="P22:T22"/>
    <mergeCell ref="AC22:AG22"/>
    <mergeCell ref="AP22:AT22"/>
    <mergeCell ref="BC22:BG22"/>
  </mergeCells>
  <hyperlinks>
    <hyperlink ref="A1" location="Indice!A1" display="Regresar &lt;-"/>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S31"/>
  <sheetViews>
    <sheetView workbookViewId="0"/>
  </sheetViews>
  <sheetFormatPr baseColWidth="10" defaultRowHeight="15"/>
  <cols>
    <col min="1" max="1" width="11.42578125" style="60"/>
    <col min="2" max="2" width="19.5703125" style="60" customWidth="1"/>
    <col min="3" max="4" width="11.42578125" style="60"/>
    <col min="5" max="5" width="12.7109375" style="60" customWidth="1"/>
    <col min="6" max="13" width="11.42578125" style="60"/>
    <col min="14" max="14" width="9.85546875" style="60" customWidth="1"/>
    <col min="15" max="15" width="11.42578125" style="60"/>
    <col min="16" max="16" width="10.140625" style="60" customWidth="1"/>
    <col min="17" max="16384" width="11.42578125" style="60"/>
  </cols>
  <sheetData>
    <row r="1" spans="1:19">
      <c r="A1" s="1" t="s">
        <v>246</v>
      </c>
    </row>
    <row r="2" spans="1:19" ht="21">
      <c r="B2" s="2" t="s">
        <v>639</v>
      </c>
    </row>
    <row r="3" spans="1:19" ht="21">
      <c r="B3" s="14" t="s">
        <v>1009</v>
      </c>
    </row>
    <row r="4" spans="1:19" ht="21">
      <c r="B4" s="14"/>
    </row>
    <row r="5" spans="1:19" ht="15.75">
      <c r="B5" s="19" t="s">
        <v>1066</v>
      </c>
    </row>
    <row r="8" spans="1:19">
      <c r="B8" s="33" t="s">
        <v>1067</v>
      </c>
    </row>
    <row r="9" spans="1:19" ht="16.5" customHeight="1">
      <c r="D9" s="546" t="s">
        <v>1069</v>
      </c>
      <c r="E9" s="547"/>
      <c r="F9" s="547"/>
      <c r="G9" s="547"/>
      <c r="H9" s="547"/>
      <c r="I9" s="547"/>
      <c r="J9" s="547"/>
      <c r="K9" s="547"/>
      <c r="L9" s="547"/>
      <c r="M9" s="547"/>
      <c r="N9" s="547"/>
      <c r="O9" s="547"/>
      <c r="P9" s="547"/>
      <c r="Q9" s="547"/>
      <c r="R9" s="547"/>
      <c r="S9" s="548"/>
    </row>
    <row r="10" spans="1:19" ht="30">
      <c r="C10" s="260" t="s">
        <v>1070</v>
      </c>
      <c r="D10" s="260" t="s">
        <v>1071</v>
      </c>
      <c r="E10" s="260" t="s">
        <v>1072</v>
      </c>
      <c r="F10" s="260" t="s">
        <v>1073</v>
      </c>
      <c r="G10" s="260" t="s">
        <v>1074</v>
      </c>
      <c r="H10" s="260" t="s">
        <v>1075</v>
      </c>
      <c r="I10" s="260" t="s">
        <v>1076</v>
      </c>
      <c r="J10" s="260" t="s">
        <v>1077</v>
      </c>
      <c r="K10" s="260" t="s">
        <v>1078</v>
      </c>
      <c r="L10" s="260" t="s">
        <v>1079</v>
      </c>
      <c r="M10" s="260" t="s">
        <v>1080</v>
      </c>
      <c r="N10" s="260" t="s">
        <v>1081</v>
      </c>
      <c r="O10" s="260" t="s">
        <v>1082</v>
      </c>
      <c r="P10" s="260" t="s">
        <v>1083</v>
      </c>
      <c r="Q10" s="260" t="s">
        <v>1084</v>
      </c>
      <c r="R10" s="260" t="s">
        <v>1085</v>
      </c>
      <c r="S10" s="260" t="s">
        <v>1086</v>
      </c>
    </row>
    <row r="11" spans="1:19">
      <c r="B11" s="545" t="s">
        <v>1059</v>
      </c>
      <c r="C11" s="261" t="s">
        <v>1087</v>
      </c>
      <c r="D11" s="259"/>
      <c r="E11" s="259"/>
      <c r="F11" s="259"/>
      <c r="G11" s="259"/>
      <c r="H11" s="259"/>
      <c r="I11" s="259">
        <v>48.511114728256217</v>
      </c>
      <c r="J11" s="259">
        <v>55.317238340104247</v>
      </c>
      <c r="K11" s="259">
        <v>21.591852049224386</v>
      </c>
      <c r="L11" s="259">
        <v>19.393756519864692</v>
      </c>
      <c r="M11" s="259">
        <v>35.178100000000001</v>
      </c>
      <c r="N11" s="259">
        <v>39.347105147464802</v>
      </c>
      <c r="O11" s="259">
        <v>90.83</v>
      </c>
      <c r="P11" s="259">
        <v>2.9892387405340775</v>
      </c>
      <c r="Q11" s="259">
        <f>AVERAGE(E11,G11,I11,K11,M11,O11)</f>
        <v>49.02776669437015</v>
      </c>
      <c r="R11" s="259">
        <f>AVERAGE(D11,F11,H11,J11,L11,N11,P11)</f>
        <v>29.261834686991953</v>
      </c>
      <c r="S11" s="259">
        <f>AVERAGE(D11:P11)</f>
        <v>39.144800690681045</v>
      </c>
    </row>
    <row r="12" spans="1:19">
      <c r="B12" s="545"/>
      <c r="C12" s="261" t="s">
        <v>1088</v>
      </c>
      <c r="D12" s="259">
        <v>3.1640595021983193</v>
      </c>
      <c r="E12" s="259">
        <v>6.818944082296051</v>
      </c>
      <c r="F12" s="259">
        <v>17.99680073982104</v>
      </c>
      <c r="G12" s="259">
        <v>0.99995000249987509</v>
      </c>
      <c r="H12" s="259">
        <v>7.7944677649302347</v>
      </c>
      <c r="I12" s="259">
        <v>7.8932751009024456</v>
      </c>
      <c r="J12" s="259">
        <v>7.4990210632519192</v>
      </c>
      <c r="K12" s="259">
        <v>19.484948507845225</v>
      </c>
      <c r="L12" s="259">
        <v>16.811634250309019</v>
      </c>
      <c r="M12" s="259">
        <v>44.312590864177317</v>
      </c>
      <c r="N12" s="259">
        <v>7.2144461533284359</v>
      </c>
      <c r="O12" s="259">
        <v>1.805966908735797</v>
      </c>
      <c r="P12" s="259">
        <v>0.9677731539727088</v>
      </c>
      <c r="Q12" s="259">
        <f t="shared" ref="Q12:Q26" si="0">AVERAGE(E12,G12,I12,K12,M12,O12)</f>
        <v>13.552612577742785</v>
      </c>
      <c r="R12" s="259">
        <f t="shared" ref="R12:R27" si="1">AVERAGE(D12,F12,H12,J12,L12,N12,P12)</f>
        <v>8.7783146611159548</v>
      </c>
      <c r="S12" s="259">
        <f t="shared" ref="S12:S27" si="2">AVERAGE(D12:P12)</f>
        <v>10.981836776482181</v>
      </c>
    </row>
    <row r="13" spans="1:19">
      <c r="B13" s="545"/>
      <c r="C13" s="261" t="s">
        <v>1089</v>
      </c>
      <c r="D13" s="259"/>
      <c r="E13" s="259"/>
      <c r="F13" s="259"/>
      <c r="G13" s="259"/>
      <c r="H13" s="259"/>
      <c r="I13" s="259"/>
      <c r="J13" s="259"/>
      <c r="K13" s="259"/>
      <c r="L13" s="259"/>
      <c r="M13" s="259"/>
      <c r="N13" s="259">
        <v>5.0605364110722872</v>
      </c>
      <c r="O13" s="259">
        <v>40.996900259976499</v>
      </c>
      <c r="P13" s="259">
        <v>9.6831803067560411</v>
      </c>
      <c r="Q13" s="259">
        <f t="shared" si="0"/>
        <v>40.996900259976499</v>
      </c>
      <c r="R13" s="259">
        <f t="shared" si="1"/>
        <v>7.3718583589141637</v>
      </c>
      <c r="S13" s="259">
        <f t="shared" si="2"/>
        <v>18.580205659268277</v>
      </c>
    </row>
    <row r="14" spans="1:19">
      <c r="B14" s="545"/>
      <c r="C14" s="261" t="s">
        <v>1090</v>
      </c>
      <c r="D14" s="259">
        <v>12.084002147154148</v>
      </c>
      <c r="E14" s="259">
        <v>4.0777812477230286</v>
      </c>
      <c r="F14" s="259">
        <v>22.996050842300427</v>
      </c>
      <c r="G14" s="259">
        <v>21.997650392407898</v>
      </c>
      <c r="H14" s="259">
        <v>7.3674893195552427</v>
      </c>
      <c r="I14" s="259">
        <v>1.7026621021259731</v>
      </c>
      <c r="J14" s="259">
        <v>13.998900109986749</v>
      </c>
      <c r="K14" s="259">
        <v>3.9997000299962506</v>
      </c>
      <c r="L14" s="259">
        <v>2.9834538287428485</v>
      </c>
      <c r="M14" s="259">
        <v>10.207365219804037</v>
      </c>
      <c r="N14" s="259">
        <v>24.34880827543186</v>
      </c>
      <c r="O14" s="259">
        <v>6.2615275723241677</v>
      </c>
      <c r="P14" s="259">
        <v>5.9512063646264952</v>
      </c>
      <c r="Q14" s="259">
        <f t="shared" si="0"/>
        <v>8.0411144273968933</v>
      </c>
      <c r="R14" s="259">
        <f t="shared" si="1"/>
        <v>12.818558698256824</v>
      </c>
      <c r="S14" s="259">
        <f t="shared" si="2"/>
        <v>10.613584419398395</v>
      </c>
    </row>
    <row r="15" spans="1:19">
      <c r="B15" s="545"/>
      <c r="C15" s="261" t="s">
        <v>1091</v>
      </c>
      <c r="D15" s="259">
        <v>24.208847640302867</v>
      </c>
      <c r="E15" s="259">
        <v>6.9987503124218948</v>
      </c>
      <c r="F15" s="259">
        <v>43.940239043824704</v>
      </c>
      <c r="G15" s="259">
        <v>0</v>
      </c>
      <c r="H15" s="259">
        <v>41.993551222258922</v>
      </c>
      <c r="I15" s="259">
        <v>5.9996000349960017</v>
      </c>
      <c r="J15" s="259">
        <v>0</v>
      </c>
      <c r="K15" s="259">
        <v>6.9994000599932509</v>
      </c>
      <c r="L15" s="259">
        <v>19.998900114985254</v>
      </c>
      <c r="M15" s="259">
        <v>10.063531472829149</v>
      </c>
      <c r="N15" s="259">
        <v>0</v>
      </c>
      <c r="O15" s="259">
        <v>0.99995000249987509</v>
      </c>
      <c r="P15" s="259">
        <v>0</v>
      </c>
      <c r="Q15" s="259">
        <f t="shared" si="0"/>
        <v>5.1768719804566947</v>
      </c>
      <c r="R15" s="259">
        <f t="shared" si="1"/>
        <v>18.591648288767392</v>
      </c>
      <c r="S15" s="259">
        <f t="shared" si="2"/>
        <v>12.400213069547071</v>
      </c>
    </row>
    <row r="16" spans="1:19">
      <c r="B16" s="545" t="s">
        <v>1092</v>
      </c>
      <c r="C16" s="29" t="s">
        <v>1093</v>
      </c>
      <c r="D16" s="16"/>
      <c r="E16" s="16"/>
      <c r="F16" s="16"/>
      <c r="G16" s="16"/>
      <c r="H16" s="16"/>
      <c r="I16" s="16">
        <v>60.9</v>
      </c>
      <c r="J16" s="16">
        <v>19.995789681218131</v>
      </c>
      <c r="K16" s="16">
        <v>4.2864360302684714</v>
      </c>
      <c r="L16" s="16">
        <v>61.64584974405652</v>
      </c>
      <c r="M16" s="16">
        <v>14.657183291679218</v>
      </c>
      <c r="N16" s="16">
        <v>1.058920431470602</v>
      </c>
      <c r="O16" s="16">
        <v>4</v>
      </c>
      <c r="P16" s="16">
        <v>28.452131327922793</v>
      </c>
      <c r="Q16" s="16">
        <f t="shared" si="0"/>
        <v>20.960904830486921</v>
      </c>
      <c r="R16" s="16">
        <f t="shared" si="1"/>
        <v>27.788172796167011</v>
      </c>
      <c r="S16" s="16">
        <f t="shared" si="2"/>
        <v>24.374538813326964</v>
      </c>
    </row>
    <row r="17" spans="2:19">
      <c r="B17" s="545"/>
      <c r="C17" s="29" t="s">
        <v>1094</v>
      </c>
      <c r="D17" s="16">
        <v>11.997250857175258</v>
      </c>
      <c r="E17" s="16">
        <v>5.5135830119895868</v>
      </c>
      <c r="F17" s="16">
        <v>12.388851554492032</v>
      </c>
      <c r="G17" s="16">
        <v>17.306658915411909</v>
      </c>
      <c r="H17" s="16">
        <v>1.068229214086085</v>
      </c>
      <c r="I17" s="16">
        <v>10.18297100385027</v>
      </c>
      <c r="J17" s="16">
        <v>6.8236991133758824</v>
      </c>
      <c r="K17" s="16">
        <v>1.9998000249965007</v>
      </c>
      <c r="L17" s="16">
        <v>49.386980416957115</v>
      </c>
      <c r="M17" s="16">
        <v>18.709513748200372</v>
      </c>
      <c r="N17" s="16">
        <v>1.9997500324956257</v>
      </c>
      <c r="O17" s="16">
        <v>0</v>
      </c>
      <c r="P17" s="16">
        <v>2.0768178881434101</v>
      </c>
      <c r="Q17" s="16">
        <f t="shared" si="0"/>
        <v>8.9520877840747737</v>
      </c>
      <c r="R17" s="16">
        <f t="shared" si="1"/>
        <v>12.248797010960772</v>
      </c>
      <c r="S17" s="16">
        <f t="shared" si="2"/>
        <v>10.727238906244159</v>
      </c>
    </row>
    <row r="18" spans="2:19">
      <c r="B18" s="545" t="s">
        <v>1095</v>
      </c>
      <c r="C18" s="261" t="s">
        <v>1096</v>
      </c>
      <c r="D18" s="259"/>
      <c r="E18" s="259"/>
      <c r="F18" s="259">
        <v>46.783324143783624</v>
      </c>
      <c r="G18" s="259">
        <v>27.999350032498377</v>
      </c>
      <c r="H18" s="259">
        <v>9.9997000449932507</v>
      </c>
      <c r="I18" s="259">
        <v>37.18560927851901</v>
      </c>
      <c r="J18" s="259">
        <v>15.653389578209859</v>
      </c>
      <c r="K18" s="259">
        <v>2.3776828062266331</v>
      </c>
      <c r="L18" s="259">
        <v>8.1824169616411488</v>
      </c>
      <c r="M18" s="259">
        <v>13.821099319975028</v>
      </c>
      <c r="N18" s="259">
        <v>6.0740717991227227</v>
      </c>
      <c r="O18" s="259">
        <v>1.0740439080374662</v>
      </c>
      <c r="P18" s="259">
        <v>24.983308076858581</v>
      </c>
      <c r="Q18" s="259">
        <f t="shared" si="0"/>
        <v>16.491557069051304</v>
      </c>
      <c r="R18" s="259">
        <f t="shared" si="1"/>
        <v>18.612701767434864</v>
      </c>
      <c r="S18" s="259">
        <f t="shared" si="2"/>
        <v>17.648545086351422</v>
      </c>
    </row>
    <row r="19" spans="2:19">
      <c r="B19" s="545"/>
      <c r="C19" s="261" t="s">
        <v>1097</v>
      </c>
      <c r="D19" s="259"/>
      <c r="E19" s="259"/>
      <c r="F19" s="259"/>
      <c r="G19" s="259">
        <v>152.09006685573164</v>
      </c>
      <c r="H19" s="259">
        <v>2.9998500074996253</v>
      </c>
      <c r="I19" s="259">
        <v>71.03478493107761</v>
      </c>
      <c r="J19" s="259">
        <v>79.990341005156424</v>
      </c>
      <c r="K19" s="259">
        <v>0.99985002249662558</v>
      </c>
      <c r="L19" s="259">
        <v>1.968222199316515</v>
      </c>
      <c r="M19" s="259">
        <v>41.996750317462627</v>
      </c>
      <c r="N19" s="259">
        <v>1.9997000449932512</v>
      </c>
      <c r="O19" s="259">
        <v>2.9996000549922512</v>
      </c>
      <c r="P19" s="259">
        <v>107.98775168226317</v>
      </c>
      <c r="Q19" s="259">
        <f t="shared" si="0"/>
        <v>53.824210436352146</v>
      </c>
      <c r="R19" s="259">
        <f t="shared" si="1"/>
        <v>38.989172987845798</v>
      </c>
      <c r="S19" s="259">
        <f t="shared" si="2"/>
        <v>46.406691712098976</v>
      </c>
    </row>
    <row r="20" spans="2:19">
      <c r="B20" s="545" t="s">
        <v>1098</v>
      </c>
      <c r="C20" s="29" t="s">
        <v>1099</v>
      </c>
      <c r="D20" s="16">
        <v>25.19334203542677</v>
      </c>
      <c r="E20" s="16">
        <v>5.8236927108846741</v>
      </c>
      <c r="F20" s="16">
        <v>16.141608305647239</v>
      </c>
      <c r="G20" s="16">
        <v>4.9992001399740049</v>
      </c>
      <c r="H20" s="16">
        <v>3.9266609927188547</v>
      </c>
      <c r="I20" s="16">
        <v>12.729662686946778</v>
      </c>
      <c r="J20" s="16">
        <v>10.016802619833241</v>
      </c>
      <c r="K20" s="16">
        <v>9.1528192921319054</v>
      </c>
      <c r="L20" s="16">
        <v>16.823795764852427</v>
      </c>
      <c r="M20" s="16">
        <v>4.0836867097088483</v>
      </c>
      <c r="N20" s="16">
        <v>7.1382556697920991</v>
      </c>
      <c r="O20" s="16">
        <v>1.9998000249965007</v>
      </c>
      <c r="P20" s="16">
        <v>0.99770527786091989</v>
      </c>
      <c r="Q20" s="16">
        <f t="shared" si="0"/>
        <v>6.4648102607737856</v>
      </c>
      <c r="R20" s="16">
        <f t="shared" si="1"/>
        <v>11.462595809447363</v>
      </c>
      <c r="S20" s="16">
        <f t="shared" si="2"/>
        <v>9.1559255562134059</v>
      </c>
    </row>
    <row r="21" spans="2:19">
      <c r="B21" s="545"/>
      <c r="C21" s="29" t="s">
        <v>1100</v>
      </c>
      <c r="D21" s="16">
        <v>24.487988679488343</v>
      </c>
      <c r="E21" s="16">
        <v>0.99995000249987509</v>
      </c>
      <c r="F21" s="16">
        <v>0.99990000999900008</v>
      </c>
      <c r="G21" s="16">
        <v>10.998200429881534</v>
      </c>
      <c r="H21" s="16">
        <v>5.999200134974755</v>
      </c>
      <c r="I21" s="16">
        <v>15.660327111870672</v>
      </c>
      <c r="J21" s="16">
        <v>87.172439571474385</v>
      </c>
      <c r="K21" s="16">
        <v>15.724585554870327</v>
      </c>
      <c r="L21" s="16">
        <v>25.664142646759711</v>
      </c>
      <c r="M21" s="16">
        <v>13.99835021746963</v>
      </c>
      <c r="N21" s="16">
        <v>0.99985002249662558</v>
      </c>
      <c r="O21" s="16">
        <v>11.999150092488875</v>
      </c>
      <c r="P21" s="16">
        <v>5.9832524281399762</v>
      </c>
      <c r="Q21" s="16">
        <f t="shared" si="0"/>
        <v>11.563427234846818</v>
      </c>
      <c r="R21" s="16">
        <f t="shared" si="1"/>
        <v>21.615253356190397</v>
      </c>
      <c r="S21" s="16">
        <f t="shared" si="2"/>
        <v>16.975948992493361</v>
      </c>
    </row>
    <row r="22" spans="2:19">
      <c r="B22" s="545"/>
      <c r="C22" s="29" t="s">
        <v>1101</v>
      </c>
      <c r="D22" s="16">
        <v>28.203383129432488</v>
      </c>
      <c r="E22" s="16">
        <v>46.195076796080521</v>
      </c>
      <c r="F22" s="16"/>
      <c r="G22" s="16">
        <v>4.3426405684767886</v>
      </c>
      <c r="H22" s="16">
        <v>199.02874939359253</v>
      </c>
      <c r="I22" s="16">
        <v>31.264569091816504</v>
      </c>
      <c r="J22" s="16">
        <v>65.078741761307114</v>
      </c>
      <c r="K22" s="16">
        <v>1.9997000449932512</v>
      </c>
      <c r="L22" s="16">
        <v>10.979973818803064</v>
      </c>
      <c r="M22" s="16">
        <v>9.187088513032748</v>
      </c>
      <c r="N22" s="16">
        <v>42.86326958763739</v>
      </c>
      <c r="O22" s="16">
        <v>24.923735517446143</v>
      </c>
      <c r="P22" s="16">
        <v>2.9266790562073317</v>
      </c>
      <c r="Q22" s="16">
        <f t="shared" si="0"/>
        <v>19.652135088640993</v>
      </c>
      <c r="R22" s="16">
        <f t="shared" si="1"/>
        <v>58.180132791163317</v>
      </c>
      <c r="S22" s="16">
        <f t="shared" si="2"/>
        <v>38.916133939902146</v>
      </c>
    </row>
    <row r="23" spans="2:19">
      <c r="B23" s="545"/>
      <c r="C23" s="29" t="s">
        <v>1102</v>
      </c>
      <c r="D23" s="16">
        <v>40.806891266911542</v>
      </c>
      <c r="E23" s="16">
        <v>3.998600579734128</v>
      </c>
      <c r="F23" s="16">
        <v>27.16935308264167</v>
      </c>
      <c r="G23" s="16">
        <v>12.998050392410397</v>
      </c>
      <c r="H23" s="16">
        <v>47.044468229857941</v>
      </c>
      <c r="I23" s="16">
        <v>22.50908333347035</v>
      </c>
      <c r="J23" s="16">
        <v>114.14627222458107</v>
      </c>
      <c r="K23" s="16">
        <v>4.3612628396268933</v>
      </c>
      <c r="L23" s="16">
        <v>1.9896721181619199</v>
      </c>
      <c r="M23" s="16">
        <v>29.118711880594979</v>
      </c>
      <c r="N23" s="16">
        <v>265.28970841663369</v>
      </c>
      <c r="O23" s="16">
        <v>0</v>
      </c>
      <c r="P23" s="16">
        <v>21.549816104367615</v>
      </c>
      <c r="Q23" s="16">
        <f t="shared" si="0"/>
        <v>12.164284837639459</v>
      </c>
      <c r="R23" s="16">
        <f t="shared" si="1"/>
        <v>73.999454491879348</v>
      </c>
      <c r="S23" s="16">
        <f t="shared" si="2"/>
        <v>45.46014542069171</v>
      </c>
    </row>
    <row r="24" spans="2:19">
      <c r="B24" s="545"/>
      <c r="C24" s="29" t="s">
        <v>1103</v>
      </c>
      <c r="D24" s="16"/>
      <c r="E24" s="16"/>
      <c r="F24" s="16"/>
      <c r="G24" s="16"/>
      <c r="H24" s="16"/>
      <c r="I24" s="16"/>
      <c r="J24" s="16"/>
      <c r="K24" s="16"/>
      <c r="L24" s="16"/>
      <c r="M24" s="16">
        <v>62.516465519335554</v>
      </c>
      <c r="N24" s="16">
        <v>0.99995000249987509</v>
      </c>
      <c r="O24" s="16">
        <v>0.99985002249662558</v>
      </c>
      <c r="P24" s="16">
        <v>24.998300149986001</v>
      </c>
      <c r="Q24" s="16">
        <f t="shared" si="0"/>
        <v>31.758157770916089</v>
      </c>
      <c r="R24" s="16">
        <f t="shared" si="1"/>
        <v>12.999125076242938</v>
      </c>
      <c r="S24" s="16">
        <f t="shared" si="2"/>
        <v>22.378641423579516</v>
      </c>
    </row>
    <row r="25" spans="2:19">
      <c r="B25" s="545"/>
      <c r="C25" s="29" t="s">
        <v>1104</v>
      </c>
      <c r="D25" s="16"/>
      <c r="E25" s="16"/>
      <c r="F25" s="16"/>
      <c r="G25" s="16"/>
      <c r="H25" s="16"/>
      <c r="I25" s="16"/>
      <c r="J25" s="16"/>
      <c r="K25" s="16"/>
      <c r="L25" s="16"/>
      <c r="M25" s="16">
        <v>18.998150227469132</v>
      </c>
      <c r="N25" s="16">
        <v>393.50723457109223</v>
      </c>
      <c r="O25" s="16">
        <v>1.9999000099989999</v>
      </c>
      <c r="P25" s="16">
        <v>5.0641956618530228</v>
      </c>
      <c r="Q25" s="16">
        <f t="shared" si="0"/>
        <v>10.499025118734066</v>
      </c>
      <c r="R25" s="16">
        <f t="shared" si="1"/>
        <v>199.28571511647263</v>
      </c>
      <c r="S25" s="16">
        <f t="shared" si="2"/>
        <v>104.89237011760335</v>
      </c>
    </row>
    <row r="26" spans="2:19">
      <c r="B26" s="545" t="s">
        <v>1060</v>
      </c>
      <c r="C26" s="261" t="s">
        <v>1105</v>
      </c>
      <c r="D26" s="259">
        <v>61.005446329366137</v>
      </c>
      <c r="E26" s="259">
        <v>127.91698519565121</v>
      </c>
      <c r="F26" s="259">
        <v>37.715572742609226</v>
      </c>
      <c r="G26" s="259">
        <v>22.398956550516367</v>
      </c>
      <c r="H26" s="259">
        <v>11.755985326675184</v>
      </c>
      <c r="I26" s="259">
        <v>72.291473281079107</v>
      </c>
      <c r="J26" s="259">
        <v>7.1661329694435363</v>
      </c>
      <c r="K26" s="259"/>
      <c r="L26" s="259">
        <v>5.3941445878493379</v>
      </c>
      <c r="M26" s="259">
        <v>31.83864725339771</v>
      </c>
      <c r="N26" s="259">
        <v>1.5941117941778851</v>
      </c>
      <c r="O26" s="259">
        <v>3.4083348367121276</v>
      </c>
      <c r="P26" s="259">
        <v>8.3349577814154863</v>
      </c>
      <c r="Q26" s="259">
        <f t="shared" si="0"/>
        <v>51.570879423471297</v>
      </c>
      <c r="R26" s="259">
        <f t="shared" si="1"/>
        <v>18.99519307593383</v>
      </c>
      <c r="S26" s="259">
        <f t="shared" si="2"/>
        <v>32.568395720741108</v>
      </c>
    </row>
    <row r="27" spans="2:19">
      <c r="B27" s="545"/>
      <c r="C27" s="261" t="s">
        <v>1106</v>
      </c>
      <c r="D27" s="259"/>
      <c r="E27" s="259"/>
      <c r="F27" s="259"/>
      <c r="G27" s="259"/>
      <c r="H27" s="259"/>
      <c r="I27" s="259">
        <v>881.29723433805179</v>
      </c>
      <c r="J27" s="259">
        <v>194.00633577995663</v>
      </c>
      <c r="K27" s="259"/>
      <c r="L27" s="259">
        <v>45.043311292173414</v>
      </c>
      <c r="M27" s="259">
        <v>20.902491578870823</v>
      </c>
      <c r="N27" s="259">
        <v>21.566052610739597</v>
      </c>
      <c r="O27" s="259">
        <v>433.79981599328892</v>
      </c>
      <c r="P27" s="259">
        <v>19.177225311887717</v>
      </c>
      <c r="Q27" s="259">
        <f>AVERAGE(E27,G27,I27,K27,M27,O27)</f>
        <v>445.33318063673715</v>
      </c>
      <c r="R27" s="259">
        <f t="shared" si="1"/>
        <v>69.948231248689325</v>
      </c>
      <c r="S27" s="259">
        <f t="shared" si="2"/>
        <v>230.82749527213846</v>
      </c>
    </row>
    <row r="30" spans="2:19">
      <c r="B30" s="152" t="s">
        <v>11</v>
      </c>
    </row>
    <row r="31" spans="2:19">
      <c r="B31" s="152" t="s">
        <v>1068</v>
      </c>
    </row>
  </sheetData>
  <mergeCells count="6">
    <mergeCell ref="B26:B27"/>
    <mergeCell ref="D9:S9"/>
    <mergeCell ref="B11:B15"/>
    <mergeCell ref="B16:B17"/>
    <mergeCell ref="B18:B19"/>
    <mergeCell ref="B20:B25"/>
  </mergeCells>
  <hyperlinks>
    <hyperlink ref="A1" location="Indice!A1" display="Regresar &lt;-"/>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U50"/>
  <sheetViews>
    <sheetView zoomScaleNormal="100" workbookViewId="0"/>
  </sheetViews>
  <sheetFormatPr baseColWidth="10" defaultRowHeight="15"/>
  <cols>
    <col min="1" max="1" width="11.42578125" style="60"/>
    <col min="2" max="2" width="10" style="60" customWidth="1"/>
    <col min="3" max="8" width="9.28515625" style="60" customWidth="1"/>
    <col min="9" max="9" width="13.7109375" style="60" customWidth="1"/>
    <col min="10" max="10" width="15.7109375" style="60" customWidth="1"/>
    <col min="11" max="11" width="9.28515625" style="60" customWidth="1"/>
    <col min="12" max="12" width="12.42578125" style="60" customWidth="1"/>
    <col min="13" max="13" width="11.5703125" style="60" customWidth="1"/>
    <col min="14" max="18" width="9.28515625" style="60" customWidth="1"/>
    <col min="19" max="20" width="11.42578125" style="60"/>
    <col min="21" max="21" width="5.140625" style="11" bestFit="1" customWidth="1"/>
    <col min="22" max="27" width="4.140625" style="60" bestFit="1" customWidth="1"/>
    <col min="28" max="29" width="7.42578125" style="60" bestFit="1" customWidth="1"/>
    <col min="30" max="30" width="4.140625" style="60" bestFit="1" customWidth="1"/>
    <col min="31" max="32" width="7.42578125" style="60" bestFit="1" customWidth="1"/>
    <col min="33" max="37" width="4.140625" style="60" bestFit="1" customWidth="1"/>
    <col min="38" max="16384" width="11.42578125" style="60"/>
  </cols>
  <sheetData>
    <row r="1" spans="1:21">
      <c r="A1" s="1" t="s">
        <v>246</v>
      </c>
      <c r="B1" s="6"/>
      <c r="C1" s="6"/>
      <c r="D1" s="6"/>
      <c r="E1" s="6"/>
      <c r="F1" s="6"/>
      <c r="G1" s="6"/>
      <c r="H1" s="6"/>
      <c r="I1" s="6"/>
      <c r="J1" s="6"/>
      <c r="K1" s="6"/>
      <c r="L1" s="6"/>
    </row>
    <row r="2" spans="1:21" ht="21">
      <c r="B2" s="2" t="s">
        <v>0</v>
      </c>
      <c r="U2" s="60"/>
    </row>
    <row r="3" spans="1:21" ht="21">
      <c r="B3" s="2" t="s">
        <v>270</v>
      </c>
      <c r="U3" s="60"/>
    </row>
    <row r="4" spans="1:21">
      <c r="B4" s="6"/>
      <c r="U4" s="60"/>
    </row>
    <row r="5" spans="1:21" ht="16.5">
      <c r="B5" s="3" t="s">
        <v>278</v>
      </c>
      <c r="U5" s="60"/>
    </row>
    <row r="6" spans="1:21">
      <c r="B6" s="3"/>
      <c r="U6" s="60"/>
    </row>
    <row r="7" spans="1:21">
      <c r="B7" s="3"/>
      <c r="U7" s="60"/>
    </row>
    <row r="8" spans="1:21">
      <c r="B8" s="3" t="s">
        <v>12</v>
      </c>
      <c r="U8" s="60"/>
    </row>
    <row r="9" spans="1:21" ht="15.75" thickBot="1">
      <c r="C9" s="68"/>
      <c r="D9" s="68"/>
      <c r="E9" s="68"/>
      <c r="F9" s="68"/>
      <c r="G9" s="68"/>
      <c r="H9" s="68"/>
      <c r="I9" s="68"/>
      <c r="J9" s="68"/>
      <c r="K9" s="68"/>
      <c r="M9" s="68"/>
      <c r="N9" s="68"/>
      <c r="O9" s="68"/>
      <c r="P9" s="68"/>
      <c r="Q9" s="68"/>
      <c r="R9" s="3"/>
      <c r="U9" s="60"/>
    </row>
    <row r="10" spans="1:21" ht="15.75" customHeight="1" thickBot="1">
      <c r="B10" s="507" t="s">
        <v>13</v>
      </c>
      <c r="C10" s="69" t="s">
        <v>271</v>
      </c>
      <c r="D10" s="70"/>
      <c r="E10" s="70"/>
      <c r="F10" s="70"/>
      <c r="G10" s="71"/>
      <c r="H10" s="69" t="s">
        <v>10</v>
      </c>
      <c r="I10" s="70"/>
      <c r="J10" s="70"/>
      <c r="K10" s="70"/>
      <c r="L10" s="70"/>
      <c r="M10" s="70"/>
      <c r="N10" s="71"/>
      <c r="O10" s="70" t="s">
        <v>272</v>
      </c>
      <c r="P10" s="70"/>
      <c r="Q10" s="71"/>
      <c r="U10" s="60"/>
    </row>
    <row r="11" spans="1:21" ht="73.5" customHeight="1" thickBot="1">
      <c r="B11" s="508"/>
      <c r="C11" s="72" t="s">
        <v>15</v>
      </c>
      <c r="D11" s="73" t="s">
        <v>16</v>
      </c>
      <c r="E11" s="73" t="s">
        <v>17</v>
      </c>
      <c r="F11" s="73" t="s">
        <v>18</v>
      </c>
      <c r="G11" s="74" t="s">
        <v>19</v>
      </c>
      <c r="H11" s="72" t="s">
        <v>20</v>
      </c>
      <c r="I11" s="73" t="s">
        <v>21</v>
      </c>
      <c r="J11" s="73" t="s">
        <v>22</v>
      </c>
      <c r="K11" s="73" t="s">
        <v>17</v>
      </c>
      <c r="L11" s="73" t="s">
        <v>23</v>
      </c>
      <c r="M11" s="73" t="s">
        <v>24</v>
      </c>
      <c r="N11" s="75" t="s">
        <v>19</v>
      </c>
      <c r="O11" s="72" t="s">
        <v>26</v>
      </c>
      <c r="P11" s="73" t="s">
        <v>25</v>
      </c>
      <c r="Q11" s="74" t="s">
        <v>19</v>
      </c>
      <c r="U11" s="60"/>
    </row>
    <row r="12" spans="1:21" ht="13.5" customHeight="1">
      <c r="B12" s="76">
        <v>2010</v>
      </c>
      <c r="C12" s="77">
        <v>1</v>
      </c>
      <c r="D12" s="78">
        <v>133</v>
      </c>
      <c r="E12" s="78">
        <v>9</v>
      </c>
      <c r="F12" s="78">
        <v>125</v>
      </c>
      <c r="G12" s="79">
        <v>134</v>
      </c>
      <c r="H12" s="77">
        <v>7</v>
      </c>
      <c r="I12" s="78">
        <v>118</v>
      </c>
      <c r="J12" s="78">
        <v>10</v>
      </c>
      <c r="K12" s="78">
        <v>1</v>
      </c>
      <c r="L12" s="78">
        <v>134</v>
      </c>
      <c r="M12" s="78">
        <v>0</v>
      </c>
      <c r="N12" s="79">
        <v>135</v>
      </c>
      <c r="O12" s="80">
        <v>43</v>
      </c>
      <c r="P12" s="78">
        <v>3</v>
      </c>
      <c r="Q12" s="79">
        <v>135</v>
      </c>
      <c r="U12" s="60"/>
    </row>
    <row r="13" spans="1:21" ht="13.5" customHeight="1">
      <c r="B13" s="81">
        <v>2011</v>
      </c>
      <c r="C13" s="82">
        <v>3</v>
      </c>
      <c r="D13" s="12">
        <v>131</v>
      </c>
      <c r="E13" s="12">
        <v>8</v>
      </c>
      <c r="F13" s="12">
        <v>126</v>
      </c>
      <c r="G13" s="83">
        <v>134</v>
      </c>
      <c r="H13" s="82">
        <v>10</v>
      </c>
      <c r="I13" s="12">
        <v>114</v>
      </c>
      <c r="J13" s="12">
        <v>11</v>
      </c>
      <c r="K13" s="12">
        <v>1</v>
      </c>
      <c r="L13" s="12">
        <v>133</v>
      </c>
      <c r="M13" s="12">
        <v>1</v>
      </c>
      <c r="N13" s="83">
        <v>135</v>
      </c>
      <c r="O13" s="84">
        <v>51</v>
      </c>
      <c r="P13" s="12">
        <v>2</v>
      </c>
      <c r="Q13" s="83">
        <v>135</v>
      </c>
      <c r="U13" s="60"/>
    </row>
    <row r="14" spans="1:21" ht="13.5" customHeight="1">
      <c r="B14" s="81">
        <v>2012</v>
      </c>
      <c r="C14" s="82">
        <v>2</v>
      </c>
      <c r="D14" s="12">
        <v>132</v>
      </c>
      <c r="E14" s="12">
        <v>4</v>
      </c>
      <c r="F14" s="12">
        <v>130</v>
      </c>
      <c r="G14" s="83">
        <v>134</v>
      </c>
      <c r="H14" s="82">
        <v>9</v>
      </c>
      <c r="I14" s="12">
        <v>115</v>
      </c>
      <c r="J14" s="12">
        <v>11</v>
      </c>
      <c r="K14" s="12">
        <v>1</v>
      </c>
      <c r="L14" s="12">
        <v>134</v>
      </c>
      <c r="M14" s="12">
        <v>0</v>
      </c>
      <c r="N14" s="83">
        <v>135</v>
      </c>
      <c r="O14" s="84">
        <v>51</v>
      </c>
      <c r="P14" s="12">
        <v>4</v>
      </c>
      <c r="Q14" s="83">
        <v>135</v>
      </c>
      <c r="U14" s="60"/>
    </row>
    <row r="15" spans="1:21" ht="13.5" customHeight="1">
      <c r="B15" s="81">
        <v>2013</v>
      </c>
      <c r="C15" s="82">
        <v>1</v>
      </c>
      <c r="D15" s="12">
        <v>133</v>
      </c>
      <c r="E15" s="12">
        <v>5</v>
      </c>
      <c r="F15" s="12">
        <v>129</v>
      </c>
      <c r="G15" s="83">
        <v>134</v>
      </c>
      <c r="H15" s="82">
        <v>6</v>
      </c>
      <c r="I15" s="12">
        <v>128</v>
      </c>
      <c r="J15" s="12">
        <v>1</v>
      </c>
      <c r="K15" s="12">
        <v>1</v>
      </c>
      <c r="L15" s="12">
        <v>134</v>
      </c>
      <c r="M15" s="12">
        <v>0</v>
      </c>
      <c r="N15" s="83">
        <v>135</v>
      </c>
      <c r="O15" s="84">
        <v>47</v>
      </c>
      <c r="P15" s="12">
        <v>10</v>
      </c>
      <c r="Q15" s="83">
        <v>135</v>
      </c>
      <c r="U15" s="60"/>
    </row>
    <row r="16" spans="1:21" ht="13.5" customHeight="1">
      <c r="B16" s="81">
        <v>2014</v>
      </c>
      <c r="C16" s="82">
        <v>1</v>
      </c>
      <c r="D16" s="12">
        <v>133</v>
      </c>
      <c r="E16" s="12">
        <v>5</v>
      </c>
      <c r="F16" s="12">
        <v>129</v>
      </c>
      <c r="G16" s="83">
        <v>134</v>
      </c>
      <c r="H16" s="82">
        <v>3</v>
      </c>
      <c r="I16" s="12">
        <v>128</v>
      </c>
      <c r="J16" s="12">
        <v>4</v>
      </c>
      <c r="K16" s="12">
        <v>1</v>
      </c>
      <c r="L16" s="12">
        <v>134</v>
      </c>
      <c r="M16" s="12">
        <v>0</v>
      </c>
      <c r="N16" s="83">
        <v>135</v>
      </c>
      <c r="O16" s="84">
        <v>44</v>
      </c>
      <c r="P16" s="12">
        <v>17</v>
      </c>
      <c r="Q16" s="83">
        <v>135</v>
      </c>
      <c r="U16" s="60"/>
    </row>
    <row r="17" spans="2:21" ht="13.5" customHeight="1">
      <c r="B17" s="81">
        <v>2015</v>
      </c>
      <c r="C17" s="82">
        <v>2</v>
      </c>
      <c r="D17" s="12">
        <v>124</v>
      </c>
      <c r="E17" s="12">
        <v>8</v>
      </c>
      <c r="F17" s="12">
        <v>118</v>
      </c>
      <c r="G17" s="83">
        <v>126</v>
      </c>
      <c r="H17" s="82">
        <v>8</v>
      </c>
      <c r="I17" s="12">
        <v>109</v>
      </c>
      <c r="J17" s="12">
        <v>13</v>
      </c>
      <c r="K17" s="12">
        <v>2</v>
      </c>
      <c r="L17" s="12">
        <v>127</v>
      </c>
      <c r="M17" s="12">
        <v>1</v>
      </c>
      <c r="N17" s="83">
        <v>130</v>
      </c>
      <c r="O17" s="84">
        <v>46</v>
      </c>
      <c r="P17" s="12">
        <v>21</v>
      </c>
      <c r="Q17" s="83">
        <v>125</v>
      </c>
      <c r="U17" s="60"/>
    </row>
    <row r="18" spans="2:21" ht="13.5" customHeight="1">
      <c r="B18" s="81">
        <v>2016</v>
      </c>
      <c r="C18" s="82">
        <v>1</v>
      </c>
      <c r="D18" s="12">
        <v>125</v>
      </c>
      <c r="E18" s="12">
        <v>6</v>
      </c>
      <c r="F18" s="12">
        <v>120</v>
      </c>
      <c r="G18" s="83">
        <v>126</v>
      </c>
      <c r="H18" s="82">
        <v>3</v>
      </c>
      <c r="I18" s="12">
        <v>125</v>
      </c>
      <c r="J18" s="12">
        <v>2</v>
      </c>
      <c r="K18" s="12">
        <v>1</v>
      </c>
      <c r="L18" s="12">
        <v>129</v>
      </c>
      <c r="M18" s="12">
        <v>0</v>
      </c>
      <c r="N18" s="83">
        <v>130</v>
      </c>
      <c r="O18" s="84">
        <v>35</v>
      </c>
      <c r="P18" s="12">
        <v>12</v>
      </c>
      <c r="Q18" s="83">
        <v>125</v>
      </c>
      <c r="U18" s="60"/>
    </row>
    <row r="19" spans="2:21" ht="13.5" customHeight="1">
      <c r="B19" s="81">
        <v>2017</v>
      </c>
      <c r="C19" s="82">
        <v>1</v>
      </c>
      <c r="D19" s="12">
        <v>126</v>
      </c>
      <c r="E19" s="12">
        <v>7</v>
      </c>
      <c r="F19" s="12">
        <v>120</v>
      </c>
      <c r="G19" s="83">
        <v>127</v>
      </c>
      <c r="H19" s="82">
        <v>5</v>
      </c>
      <c r="I19" s="12">
        <v>114</v>
      </c>
      <c r="J19" s="12">
        <v>12</v>
      </c>
      <c r="K19" s="12">
        <v>1</v>
      </c>
      <c r="L19" s="12">
        <v>129</v>
      </c>
      <c r="M19" s="12">
        <v>1</v>
      </c>
      <c r="N19" s="83">
        <v>131</v>
      </c>
      <c r="O19" s="84">
        <v>36</v>
      </c>
      <c r="P19" s="12">
        <v>12</v>
      </c>
      <c r="Q19" s="83">
        <v>126</v>
      </c>
      <c r="U19" s="60"/>
    </row>
    <row r="20" spans="2:21" ht="13.5" customHeight="1">
      <c r="B20" s="81">
        <v>2018</v>
      </c>
      <c r="C20" s="82">
        <v>1</v>
      </c>
      <c r="D20" s="12">
        <v>126</v>
      </c>
      <c r="E20" s="12">
        <v>4</v>
      </c>
      <c r="F20" s="12">
        <v>123</v>
      </c>
      <c r="G20" s="83">
        <v>127</v>
      </c>
      <c r="H20" s="82">
        <v>2</v>
      </c>
      <c r="I20" s="12">
        <v>125</v>
      </c>
      <c r="J20" s="12">
        <v>4</v>
      </c>
      <c r="K20" s="12">
        <v>0</v>
      </c>
      <c r="L20" s="12">
        <v>131</v>
      </c>
      <c r="M20" s="12">
        <v>0</v>
      </c>
      <c r="N20" s="83">
        <v>131</v>
      </c>
      <c r="O20" s="84">
        <v>35</v>
      </c>
      <c r="P20" s="12">
        <v>11</v>
      </c>
      <c r="Q20" s="83">
        <v>126</v>
      </c>
      <c r="U20" s="60"/>
    </row>
    <row r="21" spans="2:21" ht="13.5" customHeight="1">
      <c r="B21" s="85">
        <v>2019</v>
      </c>
      <c r="C21" s="86">
        <v>1</v>
      </c>
      <c r="D21" s="87">
        <v>127</v>
      </c>
      <c r="E21" s="87">
        <v>3</v>
      </c>
      <c r="F21" s="87">
        <v>125</v>
      </c>
      <c r="G21" s="83">
        <v>128</v>
      </c>
      <c r="H21" s="86">
        <v>2</v>
      </c>
      <c r="I21" s="87">
        <v>123</v>
      </c>
      <c r="J21" s="87">
        <v>8</v>
      </c>
      <c r="K21" s="87">
        <v>0</v>
      </c>
      <c r="L21" s="87">
        <v>131</v>
      </c>
      <c r="M21" s="87">
        <v>1</v>
      </c>
      <c r="N21" s="83">
        <v>132</v>
      </c>
      <c r="O21" s="88">
        <v>34</v>
      </c>
      <c r="P21" s="87">
        <v>12</v>
      </c>
      <c r="Q21" s="89">
        <v>127</v>
      </c>
      <c r="U21" s="60"/>
    </row>
    <row r="22" spans="2:21" ht="13.5" customHeight="1">
      <c r="B22" s="81">
        <v>2020</v>
      </c>
      <c r="C22" s="82">
        <v>0</v>
      </c>
      <c r="D22" s="12">
        <v>131</v>
      </c>
      <c r="E22" s="12">
        <v>1</v>
      </c>
      <c r="F22" s="12">
        <v>130</v>
      </c>
      <c r="G22" s="83">
        <v>131</v>
      </c>
      <c r="H22" s="82">
        <v>1</v>
      </c>
      <c r="I22" s="12">
        <v>124</v>
      </c>
      <c r="J22" s="12">
        <v>9</v>
      </c>
      <c r="K22" s="12">
        <v>0</v>
      </c>
      <c r="L22" s="12">
        <v>131</v>
      </c>
      <c r="M22" s="12">
        <v>3</v>
      </c>
      <c r="N22" s="83">
        <v>134</v>
      </c>
      <c r="O22" s="84">
        <v>33</v>
      </c>
      <c r="P22" s="12">
        <v>23</v>
      </c>
      <c r="Q22" s="83">
        <v>131</v>
      </c>
      <c r="U22" s="60"/>
    </row>
    <row r="23" spans="2:21" ht="13.5" customHeight="1">
      <c r="B23" s="85">
        <v>2021</v>
      </c>
      <c r="C23" s="82">
        <v>0</v>
      </c>
      <c r="D23" s="12">
        <v>130</v>
      </c>
      <c r="E23" s="12">
        <v>1</v>
      </c>
      <c r="F23" s="12">
        <v>129</v>
      </c>
      <c r="G23" s="83">
        <v>130</v>
      </c>
      <c r="H23" s="82">
        <v>1</v>
      </c>
      <c r="I23" s="12">
        <v>127</v>
      </c>
      <c r="J23" s="12">
        <v>7</v>
      </c>
      <c r="K23" s="12">
        <v>1</v>
      </c>
      <c r="L23" s="12">
        <v>133</v>
      </c>
      <c r="M23" s="12">
        <v>1</v>
      </c>
      <c r="N23" s="83">
        <v>135</v>
      </c>
      <c r="O23" s="12">
        <v>18</v>
      </c>
      <c r="P23" s="12">
        <v>27</v>
      </c>
      <c r="Q23" s="83">
        <v>129</v>
      </c>
      <c r="U23" s="60"/>
    </row>
    <row r="24" spans="2:21" ht="13.5" customHeight="1" thickBot="1">
      <c r="B24" s="90">
        <v>2022</v>
      </c>
      <c r="C24" s="488">
        <v>0</v>
      </c>
      <c r="D24" s="489">
        <v>130</v>
      </c>
      <c r="E24" s="490">
        <v>1</v>
      </c>
      <c r="F24" s="489">
        <v>129</v>
      </c>
      <c r="G24" s="491">
        <v>130</v>
      </c>
      <c r="H24" s="488">
        <v>1</v>
      </c>
      <c r="I24" s="489">
        <v>115</v>
      </c>
      <c r="J24" s="489">
        <v>18</v>
      </c>
      <c r="K24" s="489">
        <v>0</v>
      </c>
      <c r="L24" s="489">
        <v>126</v>
      </c>
      <c r="M24" s="489">
        <v>8</v>
      </c>
      <c r="N24" s="491">
        <v>134</v>
      </c>
      <c r="O24" s="492">
        <v>10</v>
      </c>
      <c r="P24" s="489">
        <v>12</v>
      </c>
      <c r="Q24" s="491">
        <v>129</v>
      </c>
      <c r="U24" s="60"/>
    </row>
    <row r="25" spans="2:21" ht="13.5" customHeight="1">
      <c r="C25" s="22"/>
      <c r="D25" s="22"/>
      <c r="E25" s="22"/>
      <c r="F25" s="22"/>
      <c r="G25" s="22"/>
      <c r="H25" s="22"/>
      <c r="I25" s="22"/>
      <c r="J25" s="22"/>
      <c r="K25" s="22"/>
      <c r="L25" s="22"/>
      <c r="M25" s="22"/>
      <c r="N25" s="22"/>
      <c r="O25" s="22"/>
      <c r="P25" s="22"/>
      <c r="Q25" s="22"/>
      <c r="R25" s="22"/>
      <c r="U25" s="60"/>
    </row>
    <row r="26" spans="2:21">
      <c r="B26" s="10" t="s">
        <v>11</v>
      </c>
      <c r="U26" s="60"/>
    </row>
    <row r="27" spans="2:21">
      <c r="B27" s="10" t="s">
        <v>29</v>
      </c>
    </row>
    <row r="31" spans="2:21" ht="15.75" thickBot="1">
      <c r="B31" s="68" t="s">
        <v>274</v>
      </c>
      <c r="C31" s="68"/>
      <c r="D31" s="68"/>
      <c r="E31" s="68"/>
      <c r="F31" s="68"/>
      <c r="G31" s="68"/>
      <c r="H31" s="68"/>
      <c r="I31" s="68"/>
      <c r="J31" s="68"/>
      <c r="L31" s="3"/>
      <c r="M31" s="3"/>
      <c r="N31" s="3"/>
      <c r="O31" s="3"/>
      <c r="P31" s="3"/>
      <c r="Q31" s="3"/>
      <c r="R31" s="3"/>
    </row>
    <row r="32" spans="2:21" ht="18.75" thickBot="1">
      <c r="B32" s="507" t="s">
        <v>13</v>
      </c>
      <c r="C32" s="69" t="s">
        <v>271</v>
      </c>
      <c r="D32" s="70"/>
      <c r="E32" s="71"/>
      <c r="F32" s="69" t="s">
        <v>10</v>
      </c>
      <c r="G32" s="70"/>
      <c r="H32" s="71"/>
      <c r="I32" s="69" t="s">
        <v>272</v>
      </c>
      <c r="J32" s="71"/>
      <c r="N32" s="11"/>
      <c r="U32" s="60"/>
    </row>
    <row r="33" spans="2:21" ht="33.75" thickBot="1">
      <c r="B33" s="508"/>
      <c r="C33" s="72" t="s">
        <v>15</v>
      </c>
      <c r="D33" s="73" t="s">
        <v>17</v>
      </c>
      <c r="E33" s="74" t="s">
        <v>275</v>
      </c>
      <c r="F33" s="72" t="s">
        <v>20</v>
      </c>
      <c r="G33" s="73" t="s">
        <v>17</v>
      </c>
      <c r="H33" s="75" t="s">
        <v>276</v>
      </c>
      <c r="I33" s="72" t="s">
        <v>26</v>
      </c>
      <c r="J33" s="74" t="s">
        <v>277</v>
      </c>
      <c r="N33" s="11"/>
      <c r="U33" s="60"/>
    </row>
    <row r="34" spans="2:21">
      <c r="B34" s="76">
        <v>2010</v>
      </c>
      <c r="C34" s="77">
        <v>1</v>
      </c>
      <c r="D34" s="78">
        <v>9</v>
      </c>
      <c r="E34" s="79">
        <v>134</v>
      </c>
      <c r="F34" s="77">
        <v>7</v>
      </c>
      <c r="G34" s="78">
        <v>1</v>
      </c>
      <c r="H34" s="79">
        <v>135</v>
      </c>
      <c r="I34" s="80">
        <v>43</v>
      </c>
      <c r="J34" s="79">
        <v>135</v>
      </c>
      <c r="N34" s="11"/>
      <c r="U34" s="60"/>
    </row>
    <row r="35" spans="2:21">
      <c r="B35" s="81">
        <v>2011</v>
      </c>
      <c r="C35" s="82">
        <v>3</v>
      </c>
      <c r="D35" s="12">
        <v>8</v>
      </c>
      <c r="E35" s="83">
        <v>134</v>
      </c>
      <c r="F35" s="82">
        <v>10</v>
      </c>
      <c r="G35" s="12">
        <v>1</v>
      </c>
      <c r="H35" s="83">
        <v>135</v>
      </c>
      <c r="I35" s="84">
        <v>51</v>
      </c>
      <c r="J35" s="83">
        <v>135</v>
      </c>
      <c r="N35" s="11"/>
      <c r="U35" s="60"/>
    </row>
    <row r="36" spans="2:21">
      <c r="B36" s="81">
        <v>2012</v>
      </c>
      <c r="C36" s="82">
        <v>2</v>
      </c>
      <c r="D36" s="12">
        <v>4</v>
      </c>
      <c r="E36" s="83">
        <v>134</v>
      </c>
      <c r="F36" s="82">
        <v>9</v>
      </c>
      <c r="G36" s="12">
        <v>1</v>
      </c>
      <c r="H36" s="83">
        <v>135</v>
      </c>
      <c r="I36" s="84">
        <v>51</v>
      </c>
      <c r="J36" s="83">
        <v>135</v>
      </c>
      <c r="N36" s="11"/>
      <c r="U36" s="60"/>
    </row>
    <row r="37" spans="2:21">
      <c r="B37" s="81">
        <v>2013</v>
      </c>
      <c r="C37" s="82">
        <v>1</v>
      </c>
      <c r="D37" s="12">
        <v>5</v>
      </c>
      <c r="E37" s="83">
        <v>134</v>
      </c>
      <c r="F37" s="82">
        <v>6</v>
      </c>
      <c r="G37" s="12">
        <v>1</v>
      </c>
      <c r="H37" s="83">
        <v>135</v>
      </c>
      <c r="I37" s="84">
        <v>47</v>
      </c>
      <c r="J37" s="83">
        <v>135</v>
      </c>
      <c r="N37" s="11"/>
      <c r="U37" s="60"/>
    </row>
    <row r="38" spans="2:21">
      <c r="B38" s="81">
        <v>2014</v>
      </c>
      <c r="C38" s="82">
        <v>1</v>
      </c>
      <c r="D38" s="12">
        <v>5</v>
      </c>
      <c r="E38" s="83">
        <v>134</v>
      </c>
      <c r="F38" s="82">
        <v>3</v>
      </c>
      <c r="G38" s="12">
        <v>1</v>
      </c>
      <c r="H38" s="83">
        <v>135</v>
      </c>
      <c r="I38" s="84">
        <v>44</v>
      </c>
      <c r="J38" s="83">
        <v>135</v>
      </c>
      <c r="N38" s="11"/>
      <c r="U38" s="60"/>
    </row>
    <row r="39" spans="2:21">
      <c r="B39" s="81">
        <v>2015</v>
      </c>
      <c r="C39" s="82">
        <v>2</v>
      </c>
      <c r="D39" s="12">
        <v>8</v>
      </c>
      <c r="E39" s="83">
        <v>126</v>
      </c>
      <c r="F39" s="82">
        <v>8</v>
      </c>
      <c r="G39" s="12">
        <v>2</v>
      </c>
      <c r="H39" s="83">
        <v>130</v>
      </c>
      <c r="I39" s="84">
        <v>46</v>
      </c>
      <c r="J39" s="83">
        <v>125</v>
      </c>
      <c r="N39" s="11"/>
      <c r="U39" s="60"/>
    </row>
    <row r="40" spans="2:21">
      <c r="B40" s="81">
        <v>2016</v>
      </c>
      <c r="C40" s="82">
        <v>1</v>
      </c>
      <c r="D40" s="12">
        <v>6</v>
      </c>
      <c r="E40" s="83">
        <v>126</v>
      </c>
      <c r="F40" s="82">
        <v>3</v>
      </c>
      <c r="G40" s="12">
        <v>1</v>
      </c>
      <c r="H40" s="83">
        <v>130</v>
      </c>
      <c r="I40" s="84">
        <v>35</v>
      </c>
      <c r="J40" s="83">
        <v>125</v>
      </c>
      <c r="N40" s="11"/>
      <c r="U40" s="60"/>
    </row>
    <row r="41" spans="2:21">
      <c r="B41" s="81">
        <v>2017</v>
      </c>
      <c r="C41" s="82">
        <v>1</v>
      </c>
      <c r="D41" s="12">
        <v>7</v>
      </c>
      <c r="E41" s="83">
        <v>127</v>
      </c>
      <c r="F41" s="82">
        <v>5</v>
      </c>
      <c r="G41" s="12">
        <v>1</v>
      </c>
      <c r="H41" s="83">
        <v>131</v>
      </c>
      <c r="I41" s="84">
        <v>36</v>
      </c>
      <c r="J41" s="83">
        <v>126</v>
      </c>
      <c r="N41" s="11"/>
      <c r="U41" s="60"/>
    </row>
    <row r="42" spans="2:21">
      <c r="B42" s="81">
        <v>2018</v>
      </c>
      <c r="C42" s="82">
        <v>1</v>
      </c>
      <c r="D42" s="12">
        <v>4</v>
      </c>
      <c r="E42" s="83">
        <v>127</v>
      </c>
      <c r="F42" s="82">
        <v>2</v>
      </c>
      <c r="G42" s="12">
        <v>0</v>
      </c>
      <c r="H42" s="83">
        <v>131</v>
      </c>
      <c r="I42" s="84">
        <v>35</v>
      </c>
      <c r="J42" s="83">
        <v>126</v>
      </c>
      <c r="N42" s="11"/>
      <c r="U42" s="60"/>
    </row>
    <row r="43" spans="2:21">
      <c r="B43" s="85">
        <v>2019</v>
      </c>
      <c r="C43" s="86">
        <v>1</v>
      </c>
      <c r="D43" s="87">
        <v>3</v>
      </c>
      <c r="E43" s="83">
        <v>128</v>
      </c>
      <c r="F43" s="86">
        <v>2</v>
      </c>
      <c r="G43" s="87">
        <v>0</v>
      </c>
      <c r="H43" s="83">
        <v>132</v>
      </c>
      <c r="I43" s="88">
        <v>34</v>
      </c>
      <c r="J43" s="89">
        <v>127</v>
      </c>
      <c r="N43" s="11"/>
      <c r="U43" s="60"/>
    </row>
    <row r="44" spans="2:21">
      <c r="B44" s="81">
        <v>2020</v>
      </c>
      <c r="C44" s="82">
        <v>0</v>
      </c>
      <c r="D44" s="12">
        <v>1</v>
      </c>
      <c r="E44" s="83">
        <v>131</v>
      </c>
      <c r="F44" s="82">
        <v>1</v>
      </c>
      <c r="G44" s="12">
        <v>0</v>
      </c>
      <c r="H44" s="83">
        <v>134</v>
      </c>
      <c r="I44" s="84">
        <v>33</v>
      </c>
      <c r="J44" s="83">
        <v>131</v>
      </c>
      <c r="N44" s="11"/>
      <c r="U44" s="60"/>
    </row>
    <row r="45" spans="2:21">
      <c r="B45" s="85">
        <v>2021</v>
      </c>
      <c r="C45" s="82">
        <v>0</v>
      </c>
      <c r="D45" s="12">
        <v>1</v>
      </c>
      <c r="E45" s="83">
        <v>130</v>
      </c>
      <c r="F45" s="82">
        <v>1</v>
      </c>
      <c r="G45" s="12">
        <v>1</v>
      </c>
      <c r="H45" s="83">
        <v>135</v>
      </c>
      <c r="I45" s="12">
        <v>18</v>
      </c>
      <c r="J45" s="83">
        <v>129</v>
      </c>
      <c r="N45" s="11"/>
      <c r="U45" s="60"/>
    </row>
    <row r="46" spans="2:21" ht="15.75" thickBot="1">
      <c r="B46" s="90">
        <v>2022</v>
      </c>
      <c r="C46" s="488">
        <v>0</v>
      </c>
      <c r="D46" s="490">
        <v>1</v>
      </c>
      <c r="E46" s="491">
        <v>130</v>
      </c>
      <c r="F46" s="488">
        <v>1</v>
      </c>
      <c r="G46" s="489">
        <v>0</v>
      </c>
      <c r="H46" s="491">
        <v>134</v>
      </c>
      <c r="I46" s="492">
        <v>10</v>
      </c>
      <c r="J46" s="491">
        <v>129</v>
      </c>
      <c r="N46" s="11"/>
      <c r="U46" s="60"/>
    </row>
    <row r="47" spans="2:21">
      <c r="B47" s="66"/>
      <c r="C47" s="22"/>
      <c r="D47" s="22"/>
      <c r="E47" s="22"/>
      <c r="F47" s="22"/>
      <c r="G47" s="22"/>
      <c r="H47" s="22"/>
      <c r="I47" s="22"/>
      <c r="J47" s="92" t="s">
        <v>273</v>
      </c>
      <c r="N47" s="11"/>
      <c r="U47" s="60"/>
    </row>
    <row r="49" spans="2:2">
      <c r="B49" s="10" t="s">
        <v>11</v>
      </c>
    </row>
    <row r="50" spans="2:2">
      <c r="B50" s="10" t="s">
        <v>29</v>
      </c>
    </row>
  </sheetData>
  <mergeCells count="2">
    <mergeCell ref="B10:B11"/>
    <mergeCell ref="B32:B33"/>
  </mergeCells>
  <hyperlinks>
    <hyperlink ref="A1" location="Indice!A1" display="Regresar &lt;-"/>
  </hyperlinks>
  <pageMargins left="0.7" right="0.7" top="0.75" bottom="0.75" header="0.3" footer="0.3"/>
  <pageSetup paperSize="9" orientation="portrait" horizontalDpi="4294967292" verticalDpi="4294967292"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M25"/>
  <sheetViews>
    <sheetView workbookViewId="0"/>
  </sheetViews>
  <sheetFormatPr baseColWidth="10" defaultRowHeight="15"/>
  <cols>
    <col min="1" max="1" width="11.42578125" style="60"/>
    <col min="2" max="2" width="16.85546875" style="60" customWidth="1"/>
    <col min="3" max="16384" width="11.42578125" style="60"/>
  </cols>
  <sheetData>
    <row r="1" spans="1:13">
      <c r="A1" s="1" t="s">
        <v>246</v>
      </c>
    </row>
    <row r="2" spans="1:13" ht="21">
      <c r="B2" s="2" t="s">
        <v>639</v>
      </c>
    </row>
    <row r="3" spans="1:13" ht="21">
      <c r="B3" s="14" t="s">
        <v>1009</v>
      </c>
    </row>
    <row r="4" spans="1:13" ht="21">
      <c r="B4" s="14"/>
    </row>
    <row r="5" spans="1:13" ht="15.75">
      <c r="B5" s="19" t="s">
        <v>1107</v>
      </c>
    </row>
    <row r="8" spans="1:13">
      <c r="B8" s="225" t="s">
        <v>1108</v>
      </c>
    </row>
    <row r="9" spans="1:13">
      <c r="B9" s="262" t="s">
        <v>1109</v>
      </c>
      <c r="C9" s="262">
        <v>2011</v>
      </c>
      <c r="D9" s="262">
        <v>2012</v>
      </c>
      <c r="E9" s="262">
        <v>2013</v>
      </c>
      <c r="F9" s="262">
        <v>2014</v>
      </c>
      <c r="G9" s="262">
        <v>2015</v>
      </c>
      <c r="H9" s="262">
        <v>2016</v>
      </c>
      <c r="I9" s="262">
        <v>2017</v>
      </c>
      <c r="J9" s="262">
        <v>2018</v>
      </c>
      <c r="K9" s="262">
        <v>2019</v>
      </c>
      <c r="L9" s="262">
        <v>2020</v>
      </c>
      <c r="M9" s="262">
        <v>2021</v>
      </c>
    </row>
    <row r="10" spans="1:13">
      <c r="B10" s="263" t="s">
        <v>1110</v>
      </c>
      <c r="C10" s="264">
        <v>2.7556409995483793</v>
      </c>
      <c r="D10" s="264">
        <v>0.20058297533732014</v>
      </c>
      <c r="E10" s="264">
        <v>0.21651297945856277</v>
      </c>
      <c r="F10" s="264">
        <v>0.31247079084441393</v>
      </c>
      <c r="G10" s="264">
        <v>0.18290606986548699</v>
      </c>
      <c r="H10" s="264">
        <v>0.6205771984280779</v>
      </c>
      <c r="I10" s="264">
        <v>0.20228639726273878</v>
      </c>
      <c r="J10" s="264">
        <v>0.22059416809539914</v>
      </c>
      <c r="K10" s="264">
        <v>0.24210352296187312</v>
      </c>
      <c r="L10" s="264">
        <v>7.6912620000000001E-2</v>
      </c>
      <c r="M10" s="264">
        <v>0.10038801096365514</v>
      </c>
    </row>
    <row r="11" spans="1:13">
      <c r="B11" s="263" t="s">
        <v>1111</v>
      </c>
      <c r="C11" s="264">
        <v>3.7135125198622151E-2</v>
      </c>
      <c r="D11" s="264">
        <v>1.4620905907055256E-2</v>
      </c>
      <c r="E11" s="264">
        <v>0.10678198362461921</v>
      </c>
      <c r="F11" s="264">
        <v>2.0648236833411802E-2</v>
      </c>
      <c r="G11" s="264">
        <v>2.3343203587409947E-2</v>
      </c>
      <c r="H11" s="264">
        <v>0.55117756724127098</v>
      </c>
      <c r="I11" s="264">
        <v>2.7225342900066618E-2</v>
      </c>
      <c r="J11" s="264">
        <v>1.8412642475628509E-2</v>
      </c>
      <c r="K11" s="264">
        <v>1.3275527489190784E-2</v>
      </c>
      <c r="L11" s="264">
        <v>1.2947579999999998E-2</v>
      </c>
      <c r="M11" s="264">
        <v>1.5590629502099881E-2</v>
      </c>
    </row>
    <row r="12" spans="1:13">
      <c r="B12" s="263" t="s">
        <v>1112</v>
      </c>
      <c r="C12" s="264">
        <v>15.299110646453878</v>
      </c>
      <c r="D12" s="264">
        <v>9.0191844089390703</v>
      </c>
      <c r="E12" s="264">
        <v>94.012437032062692</v>
      </c>
      <c r="F12" s="264">
        <v>51.047204213739811</v>
      </c>
      <c r="G12" s="264">
        <v>69.973392309020753</v>
      </c>
      <c r="H12" s="264">
        <v>17.594895617504964</v>
      </c>
      <c r="I12" s="264">
        <v>14.492088873903302</v>
      </c>
      <c r="J12" s="264">
        <v>20.044161060757833</v>
      </c>
      <c r="K12" s="264">
        <v>11.970188315</v>
      </c>
      <c r="L12" s="264">
        <v>13.108591029999999</v>
      </c>
      <c r="M12" s="264">
        <v>10.54112784750113</v>
      </c>
    </row>
    <row r="13" spans="1:13">
      <c r="B13" s="263" t="s">
        <v>1113</v>
      </c>
      <c r="C13" s="264">
        <v>2.8840584938604437</v>
      </c>
      <c r="D13" s="264">
        <v>2.308413555161831</v>
      </c>
      <c r="E13" s="264">
        <v>9.1648900240464339</v>
      </c>
      <c r="F13" s="264">
        <v>2.994818971963789</v>
      </c>
      <c r="G13" s="264">
        <v>4.4430511194332727</v>
      </c>
      <c r="H13" s="264">
        <v>22.523728102373983</v>
      </c>
      <c r="I13" s="264">
        <v>2.0073626003906391</v>
      </c>
      <c r="J13" s="264">
        <v>8.4596417150739462</v>
      </c>
      <c r="K13" s="264">
        <v>1.6235937319392171</v>
      </c>
      <c r="L13" s="264">
        <v>1.1181006899999999</v>
      </c>
      <c r="M13" s="264">
        <v>0.90826263863079371</v>
      </c>
    </row>
    <row r="14" spans="1:13">
      <c r="B14" s="263" t="s">
        <v>1114</v>
      </c>
      <c r="C14" s="264">
        <v>160.6806224304957</v>
      </c>
      <c r="D14" s="264">
        <v>70.048078571869837</v>
      </c>
      <c r="E14" s="264">
        <v>170.34774778209348</v>
      </c>
      <c r="F14" s="264">
        <v>78.932047762924327</v>
      </c>
      <c r="G14" s="264">
        <v>83.001886473435249</v>
      </c>
      <c r="H14" s="264">
        <v>151.55103182952459</v>
      </c>
      <c r="I14" s="264">
        <v>56.689069626999384</v>
      </c>
      <c r="J14" s="264">
        <v>109.9529713764065</v>
      </c>
      <c r="K14" s="264">
        <v>132.30963185000005</v>
      </c>
      <c r="L14" s="264">
        <v>71.376942639999996</v>
      </c>
      <c r="M14" s="264">
        <v>87.301581522994525</v>
      </c>
    </row>
    <row r="15" spans="1:13">
      <c r="B15" s="263" t="s">
        <v>1115</v>
      </c>
      <c r="C15" s="264">
        <v>15.989310704604133</v>
      </c>
      <c r="D15" s="264">
        <v>9.3349429137734177</v>
      </c>
      <c r="E15" s="264">
        <v>18.687513333704139</v>
      </c>
      <c r="F15" s="264">
        <v>14.379004816177231</v>
      </c>
      <c r="G15" s="264">
        <v>15.842605184959943</v>
      </c>
      <c r="H15" s="264">
        <v>34.641016328829913</v>
      </c>
      <c r="I15" s="264">
        <v>2.4846810597199691</v>
      </c>
      <c r="J15" s="264">
        <v>3.8275236800633632</v>
      </c>
      <c r="K15" s="264">
        <v>2.1645590019999998</v>
      </c>
      <c r="L15" s="264">
        <v>0.32001689999999999</v>
      </c>
      <c r="M15" s="264">
        <v>3.1235785683999353</v>
      </c>
    </row>
    <row r="16" spans="1:13">
      <c r="B16" s="263" t="s">
        <v>1116</v>
      </c>
      <c r="C16" s="264">
        <v>0.55859553966524333</v>
      </c>
      <c r="D16" s="264">
        <v>0.75366456334344334</v>
      </c>
      <c r="E16" s="264">
        <v>1.0542653137135589</v>
      </c>
      <c r="F16" s="264">
        <v>1.1485401475804546</v>
      </c>
      <c r="G16" s="264">
        <v>0.59065348343629798</v>
      </c>
      <c r="H16" s="264">
        <v>0.6586573853127019</v>
      </c>
      <c r="I16" s="264">
        <v>0.34778247493481873</v>
      </c>
      <c r="J16" s="264">
        <v>0.63997863690316537</v>
      </c>
      <c r="K16" s="264">
        <v>0.48463332599999998</v>
      </c>
      <c r="L16" s="264">
        <v>0.26309728999999998</v>
      </c>
      <c r="M16" s="264">
        <v>0.8189029672048741</v>
      </c>
    </row>
    <row r="17" spans="2:13">
      <c r="B17" s="263" t="s">
        <v>1117</v>
      </c>
      <c r="C17" s="264">
        <v>14.976159715885</v>
      </c>
      <c r="D17" s="264">
        <v>11.862995844123917</v>
      </c>
      <c r="E17" s="264">
        <v>18.098765092900994</v>
      </c>
      <c r="F17" s="264">
        <v>20.545427515762103</v>
      </c>
      <c r="G17" s="264">
        <v>13.491692845147696</v>
      </c>
      <c r="H17" s="264">
        <v>26.481921062772219</v>
      </c>
      <c r="I17" s="264">
        <v>10.698134720640587</v>
      </c>
      <c r="J17" s="264">
        <v>18.609344436627602</v>
      </c>
      <c r="K17" s="264">
        <v>18.340449645</v>
      </c>
      <c r="L17" s="264">
        <v>20.507959539999998</v>
      </c>
      <c r="M17" s="264">
        <v>21.645074098835202</v>
      </c>
    </row>
    <row r="18" spans="2:13">
      <c r="B18" s="263" t="s">
        <v>1118</v>
      </c>
      <c r="C18" s="264">
        <v>0.40608824463097726</v>
      </c>
      <c r="D18" s="264">
        <v>0.30879969185535044</v>
      </c>
      <c r="E18" s="264">
        <v>0.69747271131221156</v>
      </c>
      <c r="F18" s="264">
        <v>6.3250787415828542</v>
      </c>
      <c r="G18" s="264">
        <v>0.40588627693316276</v>
      </c>
      <c r="H18" s="264">
        <v>0.34275428351537662</v>
      </c>
      <c r="I18" s="264">
        <v>0.11119938789225736</v>
      </c>
      <c r="J18" s="264">
        <v>0.32211397317410179</v>
      </c>
      <c r="K18" s="264">
        <v>7.3465637299999997E-2</v>
      </c>
      <c r="L18" s="264">
        <v>0.10372859</v>
      </c>
      <c r="M18" s="264">
        <v>0.11087122846675117</v>
      </c>
    </row>
    <row r="19" spans="2:13">
      <c r="B19" s="263" t="s">
        <v>1119</v>
      </c>
      <c r="C19" s="264">
        <v>8.1364279264026482</v>
      </c>
      <c r="D19" s="264">
        <v>7.1208403642101459</v>
      </c>
      <c r="E19" s="264">
        <v>12.67962087136457</v>
      </c>
      <c r="F19" s="264">
        <v>42.395127820927193</v>
      </c>
      <c r="G19" s="264">
        <v>12.633879984946882</v>
      </c>
      <c r="H19" s="264">
        <v>13.970860589117146</v>
      </c>
      <c r="I19" s="264">
        <v>8.2288361426318239</v>
      </c>
      <c r="J19" s="264">
        <v>15.474974326592411</v>
      </c>
      <c r="K19" s="264">
        <v>11.900350506999999</v>
      </c>
      <c r="L19" s="264">
        <v>12.919977059999999</v>
      </c>
      <c r="M19" s="264">
        <v>12.918633271648615</v>
      </c>
    </row>
    <row r="20" spans="2:13">
      <c r="B20" s="263" t="s">
        <v>1120</v>
      </c>
      <c r="C20" s="264">
        <v>0.63395816748499145</v>
      </c>
      <c r="D20" s="264">
        <v>0.77149613843992448</v>
      </c>
      <c r="E20" s="264">
        <v>1.1452366515600263</v>
      </c>
      <c r="F20" s="264">
        <v>0.97188945056080334</v>
      </c>
      <c r="G20" s="264">
        <v>1.2898326874813619</v>
      </c>
      <c r="H20" s="264">
        <v>1.0413908531822282</v>
      </c>
      <c r="I20" s="264">
        <v>0.35789291003894164</v>
      </c>
      <c r="J20" s="264">
        <v>0.86826826527380008</v>
      </c>
      <c r="K20" s="264">
        <v>0.40862570499999995</v>
      </c>
      <c r="L20" s="264">
        <v>0.51120338399999998</v>
      </c>
      <c r="M20" s="264">
        <v>0.39001827811237577</v>
      </c>
    </row>
    <row r="21" spans="2:13">
      <c r="B21" s="263" t="s">
        <v>1121</v>
      </c>
      <c r="C21" s="264">
        <v>83.072019353004904</v>
      </c>
      <c r="D21" s="264">
        <v>54.462652061208253</v>
      </c>
      <c r="E21" s="264">
        <v>137.33917994227198</v>
      </c>
      <c r="F21" s="264">
        <v>109.13724159004533</v>
      </c>
      <c r="G21" s="264">
        <v>52.879893167828449</v>
      </c>
      <c r="H21" s="264">
        <v>44.15024299096455</v>
      </c>
      <c r="I21" s="264">
        <v>26.65587079702015</v>
      </c>
      <c r="J21" s="264">
        <v>200.84438768295522</v>
      </c>
      <c r="K21" s="264">
        <v>72.825425278000012</v>
      </c>
      <c r="L21" s="264">
        <v>64.679052552999991</v>
      </c>
      <c r="M21" s="264">
        <v>120.17419775410134</v>
      </c>
    </row>
    <row r="24" spans="2:13">
      <c r="B24" s="60" t="s">
        <v>11</v>
      </c>
    </row>
    <row r="25" spans="2:13">
      <c r="B25" s="60" t="s">
        <v>1122</v>
      </c>
    </row>
  </sheetData>
  <hyperlinks>
    <hyperlink ref="A1" location="Indice!A1" display="Regresar &lt;-"/>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N29"/>
  <sheetViews>
    <sheetView workbookViewId="0"/>
  </sheetViews>
  <sheetFormatPr baseColWidth="10" defaultRowHeight="15"/>
  <cols>
    <col min="1" max="16384" width="11.42578125" style="60"/>
  </cols>
  <sheetData>
    <row r="1" spans="1:14">
      <c r="A1" s="1" t="s">
        <v>246</v>
      </c>
    </row>
    <row r="2" spans="1:14" ht="21">
      <c r="B2" s="2" t="s">
        <v>639</v>
      </c>
    </row>
    <row r="3" spans="1:14" ht="21">
      <c r="B3" s="14" t="s">
        <v>1009</v>
      </c>
    </row>
    <row r="4" spans="1:14" ht="21">
      <c r="B4" s="14"/>
    </row>
    <row r="5" spans="1:14" ht="15.75">
      <c r="B5" s="19" t="s">
        <v>1123</v>
      </c>
    </row>
    <row r="8" spans="1:14">
      <c r="B8" s="33" t="s">
        <v>1124</v>
      </c>
    </row>
    <row r="9" spans="1:14">
      <c r="B9" s="262" t="s">
        <v>1125</v>
      </c>
      <c r="C9" s="262">
        <v>2011</v>
      </c>
      <c r="D9" s="262">
        <v>2012</v>
      </c>
      <c r="E9" s="262">
        <v>2013</v>
      </c>
      <c r="F9" s="262">
        <v>2014</v>
      </c>
      <c r="G9" s="262">
        <v>2015</v>
      </c>
      <c r="H9" s="262">
        <v>2016</v>
      </c>
      <c r="I9" s="262">
        <v>2017</v>
      </c>
      <c r="J9" s="262">
        <v>2018</v>
      </c>
      <c r="K9" s="262">
        <v>2019</v>
      </c>
      <c r="L9" s="262">
        <v>2020</v>
      </c>
      <c r="M9" s="262">
        <v>2021</v>
      </c>
      <c r="N9" s="262">
        <v>2022</v>
      </c>
    </row>
    <row r="10" spans="1:14">
      <c r="B10" s="265" t="s">
        <v>1126</v>
      </c>
      <c r="C10" s="266">
        <v>1663</v>
      </c>
      <c r="D10" s="266">
        <v>1703</v>
      </c>
      <c r="E10" s="266">
        <v>1699</v>
      </c>
      <c r="F10" s="266">
        <v>1688</v>
      </c>
      <c r="G10" s="266">
        <v>1726</v>
      </c>
      <c r="H10" s="266">
        <v>1728</v>
      </c>
      <c r="I10" s="266">
        <v>1773</v>
      </c>
      <c r="J10" s="266">
        <v>1812</v>
      </c>
      <c r="K10" s="266">
        <v>1835</v>
      </c>
      <c r="L10" s="266">
        <v>1840</v>
      </c>
      <c r="M10" s="266">
        <v>1828</v>
      </c>
      <c r="N10" s="266">
        <v>1843</v>
      </c>
    </row>
    <row r="11" spans="1:14">
      <c r="B11" s="265" t="s">
        <v>1127</v>
      </c>
      <c r="C11" s="266">
        <v>134</v>
      </c>
      <c r="D11" s="266">
        <v>110</v>
      </c>
      <c r="E11" s="266">
        <v>119</v>
      </c>
      <c r="F11" s="266">
        <v>155</v>
      </c>
      <c r="G11" s="266">
        <v>130</v>
      </c>
      <c r="H11" s="266">
        <v>139</v>
      </c>
      <c r="I11" s="266">
        <v>119</v>
      </c>
      <c r="J11" s="266">
        <v>100</v>
      </c>
      <c r="K11" s="266">
        <v>92</v>
      </c>
      <c r="L11" s="266">
        <v>93</v>
      </c>
      <c r="M11" s="266">
        <v>107</v>
      </c>
      <c r="N11" s="266">
        <v>108</v>
      </c>
    </row>
    <row r="12" spans="1:14">
      <c r="B12" s="265" t="s">
        <v>1128</v>
      </c>
      <c r="C12" s="266">
        <v>71</v>
      </c>
      <c r="D12" s="266">
        <v>56</v>
      </c>
      <c r="E12" s="266">
        <v>56</v>
      </c>
      <c r="F12" s="266">
        <v>46</v>
      </c>
      <c r="G12" s="266">
        <v>44</v>
      </c>
      <c r="H12" s="266">
        <v>45</v>
      </c>
      <c r="I12" s="266">
        <v>37</v>
      </c>
      <c r="J12" s="266">
        <v>28</v>
      </c>
      <c r="K12" s="266">
        <v>25</v>
      </c>
      <c r="L12" s="266">
        <v>22</v>
      </c>
      <c r="M12" s="266">
        <v>19</v>
      </c>
      <c r="N12" s="266">
        <v>24</v>
      </c>
    </row>
    <row r="13" spans="1:14">
      <c r="B13" s="265" t="s">
        <v>1129</v>
      </c>
      <c r="C13" s="266">
        <v>52</v>
      </c>
      <c r="D13" s="266">
        <v>47</v>
      </c>
      <c r="E13" s="266">
        <v>40</v>
      </c>
      <c r="F13" s="266">
        <v>35</v>
      </c>
      <c r="G13" s="266">
        <v>31</v>
      </c>
      <c r="H13" s="266">
        <v>19</v>
      </c>
      <c r="I13" s="266">
        <v>11</v>
      </c>
      <c r="J13" s="266">
        <v>10</v>
      </c>
      <c r="K13" s="266">
        <v>6</v>
      </c>
      <c r="L13" s="266">
        <v>4</v>
      </c>
      <c r="M13" s="266">
        <v>4</v>
      </c>
      <c r="N13" s="266">
        <v>6</v>
      </c>
    </row>
    <row r="14" spans="1:14">
      <c r="B14" s="265" t="s">
        <v>1130</v>
      </c>
      <c r="C14" s="266">
        <v>4</v>
      </c>
      <c r="D14" s="266">
        <v>7</v>
      </c>
      <c r="E14" s="266">
        <v>16</v>
      </c>
      <c r="F14" s="266">
        <v>17</v>
      </c>
      <c r="G14" s="266">
        <v>17</v>
      </c>
      <c r="H14" s="266">
        <v>18</v>
      </c>
      <c r="I14" s="266">
        <v>20</v>
      </c>
      <c r="J14" s="266">
        <v>15</v>
      </c>
      <c r="K14" s="266">
        <v>10</v>
      </c>
      <c r="L14" s="266">
        <v>10</v>
      </c>
      <c r="M14" s="266">
        <v>26</v>
      </c>
      <c r="N14" s="266">
        <v>6</v>
      </c>
    </row>
    <row r="15" spans="1:14">
      <c r="B15" s="265" t="s">
        <v>19</v>
      </c>
      <c r="C15" s="266">
        <v>1924</v>
      </c>
      <c r="D15" s="266">
        <v>1923</v>
      </c>
      <c r="E15" s="266">
        <v>1930</v>
      </c>
      <c r="F15" s="266">
        <v>1941</v>
      </c>
      <c r="G15" s="266">
        <v>1948</v>
      </c>
      <c r="H15" s="266">
        <v>1949</v>
      </c>
      <c r="I15" s="266">
        <v>1960</v>
      </c>
      <c r="J15" s="266">
        <v>1965</v>
      </c>
      <c r="K15" s="266">
        <v>1968</v>
      </c>
      <c r="L15" s="266">
        <v>1969</v>
      </c>
      <c r="M15" s="266">
        <v>1984</v>
      </c>
      <c r="N15" s="266">
        <v>1987</v>
      </c>
    </row>
    <row r="16" spans="1:14">
      <c r="B16" s="267"/>
    </row>
    <row r="18" spans="2:14">
      <c r="B18" s="33" t="s">
        <v>1131</v>
      </c>
    </row>
    <row r="19" spans="2:14">
      <c r="B19" s="262" t="s">
        <v>1125</v>
      </c>
      <c r="C19" s="262">
        <v>2011</v>
      </c>
      <c r="D19" s="262">
        <v>2012</v>
      </c>
      <c r="E19" s="262">
        <v>2013</v>
      </c>
      <c r="F19" s="262">
        <v>2014</v>
      </c>
      <c r="G19" s="262">
        <v>2015</v>
      </c>
      <c r="H19" s="262">
        <v>2016</v>
      </c>
      <c r="I19" s="262">
        <v>2017</v>
      </c>
      <c r="J19" s="262">
        <v>2018</v>
      </c>
      <c r="K19" s="262">
        <v>2019</v>
      </c>
      <c r="L19" s="262">
        <v>2020</v>
      </c>
      <c r="M19" s="262">
        <v>2021</v>
      </c>
      <c r="N19" s="262">
        <v>2022</v>
      </c>
    </row>
    <row r="20" spans="2:14">
      <c r="B20" s="29" t="s">
        <v>1126</v>
      </c>
      <c r="C20" s="268">
        <v>86.4</v>
      </c>
      <c r="D20" s="268">
        <v>88.6</v>
      </c>
      <c r="E20" s="268">
        <v>88</v>
      </c>
      <c r="F20" s="268">
        <v>87</v>
      </c>
      <c r="G20" s="268">
        <v>88.6</v>
      </c>
      <c r="H20" s="268">
        <v>88.7</v>
      </c>
      <c r="I20" s="268">
        <v>90.5</v>
      </c>
      <c r="J20" s="268">
        <v>92.2</v>
      </c>
      <c r="K20" s="268">
        <v>93.2</v>
      </c>
      <c r="L20" s="268">
        <v>93.4</v>
      </c>
      <c r="M20" s="268">
        <v>92.1</v>
      </c>
      <c r="N20" s="268">
        <v>92.8</v>
      </c>
    </row>
    <row r="21" spans="2:14">
      <c r="B21" s="29" t="s">
        <v>1127</v>
      </c>
      <c r="C21" s="268">
        <v>7</v>
      </c>
      <c r="D21" s="268">
        <v>5.7</v>
      </c>
      <c r="E21" s="268">
        <v>6.2</v>
      </c>
      <c r="F21" s="268">
        <v>8</v>
      </c>
      <c r="G21" s="268">
        <v>6.7</v>
      </c>
      <c r="H21" s="268">
        <v>7.1</v>
      </c>
      <c r="I21" s="268">
        <v>6.1</v>
      </c>
      <c r="J21" s="268">
        <v>5.0999999999999996</v>
      </c>
      <c r="K21" s="268">
        <v>4.7</v>
      </c>
      <c r="L21" s="268">
        <v>4.7</v>
      </c>
      <c r="M21" s="268">
        <v>5.4</v>
      </c>
      <c r="N21" s="268">
        <v>5.4</v>
      </c>
    </row>
    <row r="22" spans="2:14">
      <c r="B22" s="29" t="s">
        <v>1128</v>
      </c>
      <c r="C22" s="268">
        <v>3.7</v>
      </c>
      <c r="D22" s="268">
        <v>2.9</v>
      </c>
      <c r="E22" s="268">
        <v>2.9</v>
      </c>
      <c r="F22" s="268">
        <v>2.4</v>
      </c>
      <c r="G22" s="268">
        <v>2.2999999999999998</v>
      </c>
      <c r="H22" s="268">
        <v>2.2999999999999998</v>
      </c>
      <c r="I22" s="268">
        <v>1.9</v>
      </c>
      <c r="J22" s="268">
        <v>1.4</v>
      </c>
      <c r="K22" s="268">
        <v>1.3</v>
      </c>
      <c r="L22" s="268">
        <v>1.1000000000000001</v>
      </c>
      <c r="M22" s="268">
        <v>1</v>
      </c>
      <c r="N22" s="268">
        <v>1.2</v>
      </c>
    </row>
    <row r="23" spans="2:14">
      <c r="B23" s="29" t="s">
        <v>1129</v>
      </c>
      <c r="C23" s="268">
        <v>2.7</v>
      </c>
      <c r="D23" s="268">
        <v>2.4</v>
      </c>
      <c r="E23" s="268">
        <v>2.1</v>
      </c>
      <c r="F23" s="268">
        <v>1.8</v>
      </c>
      <c r="G23" s="268">
        <v>1.6</v>
      </c>
      <c r="H23" s="268">
        <v>1</v>
      </c>
      <c r="I23" s="268">
        <v>0.6</v>
      </c>
      <c r="J23" s="268">
        <v>0.5</v>
      </c>
      <c r="K23" s="268">
        <v>0.3</v>
      </c>
      <c r="L23" s="268">
        <v>0.2</v>
      </c>
      <c r="M23" s="268">
        <v>0.2</v>
      </c>
      <c r="N23" s="268">
        <v>0.3</v>
      </c>
    </row>
    <row r="24" spans="2:14">
      <c r="B24" s="29" t="s">
        <v>1130</v>
      </c>
      <c r="C24" s="268">
        <v>0.2</v>
      </c>
      <c r="D24" s="268">
        <v>0.4</v>
      </c>
      <c r="E24" s="268">
        <v>0.8</v>
      </c>
      <c r="F24" s="268">
        <v>0.9</v>
      </c>
      <c r="G24" s="268">
        <v>0.9</v>
      </c>
      <c r="H24" s="268">
        <v>0.9</v>
      </c>
      <c r="I24" s="268">
        <v>1</v>
      </c>
      <c r="J24" s="268">
        <v>0.8</v>
      </c>
      <c r="K24" s="268">
        <v>0.5</v>
      </c>
      <c r="L24" s="268">
        <v>0.5</v>
      </c>
      <c r="M24" s="268">
        <v>1.3</v>
      </c>
      <c r="N24" s="268">
        <v>0.3</v>
      </c>
    </row>
    <row r="25" spans="2:14">
      <c r="B25" s="29" t="s">
        <v>19</v>
      </c>
      <c r="C25" s="271">
        <v>100</v>
      </c>
      <c r="D25" s="271">
        <v>100</v>
      </c>
      <c r="E25" s="271">
        <v>100</v>
      </c>
      <c r="F25" s="271">
        <v>100</v>
      </c>
      <c r="G25" s="271">
        <v>100</v>
      </c>
      <c r="H25" s="271">
        <v>100</v>
      </c>
      <c r="I25" s="271">
        <v>100</v>
      </c>
      <c r="J25" s="271">
        <v>100</v>
      </c>
      <c r="K25" s="271">
        <v>100</v>
      </c>
      <c r="L25" s="271">
        <v>100</v>
      </c>
      <c r="M25" s="271">
        <v>100</v>
      </c>
      <c r="N25" s="271">
        <v>100</v>
      </c>
    </row>
    <row r="26" spans="2:14">
      <c r="B26" s="267"/>
    </row>
    <row r="27" spans="2:14">
      <c r="B27" s="267"/>
    </row>
    <row r="28" spans="2:14">
      <c r="B28" s="269" t="s">
        <v>752</v>
      </c>
    </row>
    <row r="29" spans="2:14">
      <c r="B29" s="270" t="s">
        <v>1132</v>
      </c>
    </row>
  </sheetData>
  <hyperlinks>
    <hyperlink ref="A1" location="Indice!A1" display="Regresar &lt;-"/>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6"/>
  <sheetViews>
    <sheetView workbookViewId="0"/>
  </sheetViews>
  <sheetFormatPr baseColWidth="10" defaultRowHeight="15"/>
  <cols>
    <col min="1" max="8" width="11.42578125" style="60"/>
    <col min="9" max="9" width="16.85546875" style="60" customWidth="1"/>
    <col min="10" max="10" width="18.5703125" style="60" customWidth="1"/>
    <col min="11" max="16384" width="11.42578125" style="60"/>
  </cols>
  <sheetData>
    <row r="1" spans="1:10">
      <c r="A1" s="1" t="s">
        <v>246</v>
      </c>
    </row>
    <row r="2" spans="1:10" ht="21">
      <c r="B2" s="2" t="s">
        <v>639</v>
      </c>
    </row>
    <row r="3" spans="1:10" ht="21">
      <c r="B3" s="14" t="s">
        <v>1133</v>
      </c>
    </row>
    <row r="4" spans="1:10" ht="21">
      <c r="B4" s="14"/>
    </row>
    <row r="5" spans="1:10" ht="15.75">
      <c r="B5" s="19" t="s">
        <v>1134</v>
      </c>
    </row>
    <row r="8" spans="1:10" ht="17.25">
      <c r="B8" s="33" t="s">
        <v>1137</v>
      </c>
    </row>
    <row r="9" spans="1:10">
      <c r="B9" s="262" t="s">
        <v>1140</v>
      </c>
      <c r="C9" s="262" t="s">
        <v>1141</v>
      </c>
      <c r="D9" s="262" t="s">
        <v>1136</v>
      </c>
      <c r="E9" s="262" t="s">
        <v>27</v>
      </c>
      <c r="F9" s="262" t="s">
        <v>1135</v>
      </c>
      <c r="G9" s="262" t="s">
        <v>28</v>
      </c>
      <c r="H9" s="262" t="s">
        <v>268</v>
      </c>
      <c r="I9" s="262" t="s">
        <v>1142</v>
      </c>
      <c r="J9" s="262" t="s">
        <v>1143</v>
      </c>
    </row>
    <row r="10" spans="1:10">
      <c r="B10" s="273">
        <v>40</v>
      </c>
      <c r="C10" s="550" t="s">
        <v>1144</v>
      </c>
      <c r="D10" s="274">
        <v>21786</v>
      </c>
      <c r="E10" s="274">
        <v>29794</v>
      </c>
      <c r="F10" s="274">
        <v>23038</v>
      </c>
      <c r="G10" s="274">
        <v>25845</v>
      </c>
      <c r="H10" s="274">
        <v>22422</v>
      </c>
      <c r="I10" s="274">
        <v>25844</v>
      </c>
      <c r="J10" s="274">
        <v>29136</v>
      </c>
    </row>
    <row r="11" spans="1:10">
      <c r="B11" s="29">
        <v>41</v>
      </c>
      <c r="C11" s="550"/>
      <c r="D11" s="274">
        <v>21484</v>
      </c>
      <c r="E11" s="274">
        <v>29309</v>
      </c>
      <c r="F11" s="274">
        <v>22656</v>
      </c>
      <c r="G11" s="274">
        <v>25632</v>
      </c>
      <c r="H11" s="274">
        <v>22252</v>
      </c>
      <c r="I11" s="274">
        <v>25470</v>
      </c>
      <c r="J11" s="274">
        <v>28906</v>
      </c>
    </row>
    <row r="12" spans="1:10">
      <c r="B12" s="29">
        <v>42</v>
      </c>
      <c r="C12" s="550"/>
      <c r="D12" s="274">
        <v>21227</v>
      </c>
      <c r="E12" s="274">
        <v>29001</v>
      </c>
      <c r="F12" s="274">
        <v>22344</v>
      </c>
      <c r="G12" s="274">
        <v>25278</v>
      </c>
      <c r="H12" s="274">
        <v>22015</v>
      </c>
      <c r="I12" s="274">
        <v>25115</v>
      </c>
      <c r="J12" s="274">
        <v>28686</v>
      </c>
    </row>
    <row r="13" spans="1:10">
      <c r="B13" s="29">
        <v>43</v>
      </c>
      <c r="C13" s="550"/>
      <c r="D13" s="274">
        <v>21169</v>
      </c>
      <c r="E13" s="274">
        <v>29371</v>
      </c>
      <c r="F13" s="274">
        <v>22313</v>
      </c>
      <c r="G13" s="274">
        <v>25935</v>
      </c>
      <c r="H13" s="274">
        <v>21786</v>
      </c>
      <c r="I13" s="274">
        <v>25221</v>
      </c>
      <c r="J13" s="274">
        <v>28700</v>
      </c>
    </row>
    <row r="14" spans="1:10">
      <c r="B14" s="29">
        <v>44</v>
      </c>
      <c r="C14" s="550"/>
      <c r="D14" s="274">
        <v>21024</v>
      </c>
      <c r="E14" s="274">
        <v>29186</v>
      </c>
      <c r="F14" s="274">
        <v>22605</v>
      </c>
      <c r="G14" s="274">
        <v>26062</v>
      </c>
      <c r="H14" s="274">
        <v>21897</v>
      </c>
      <c r="I14" s="274">
        <v>25204</v>
      </c>
      <c r="J14" s="274">
        <v>28807</v>
      </c>
    </row>
    <row r="15" spans="1:10">
      <c r="B15" s="29">
        <v>45</v>
      </c>
      <c r="C15" s="550" t="s">
        <v>1145</v>
      </c>
      <c r="D15" s="274">
        <v>20920</v>
      </c>
      <c r="E15" s="274">
        <v>29307</v>
      </c>
      <c r="F15" s="274">
        <v>22713</v>
      </c>
      <c r="G15" s="274">
        <v>26395</v>
      </c>
      <c r="H15" s="274">
        <v>22205</v>
      </c>
      <c r="I15" s="274">
        <v>25268</v>
      </c>
      <c r="J15" s="274">
        <v>29079</v>
      </c>
    </row>
    <row r="16" spans="1:10">
      <c r="B16" s="29">
        <v>46</v>
      </c>
      <c r="C16" s="550"/>
      <c r="D16" s="274">
        <v>20873</v>
      </c>
      <c r="E16" s="274">
        <v>29885</v>
      </c>
      <c r="F16" s="274">
        <v>23243</v>
      </c>
      <c r="G16" s="274">
        <v>26504</v>
      </c>
      <c r="H16" s="274">
        <v>22108</v>
      </c>
      <c r="I16" s="274">
        <v>25504</v>
      </c>
      <c r="J16" s="274">
        <v>29491</v>
      </c>
    </row>
    <row r="17" spans="2:10">
      <c r="B17" s="29">
        <v>47</v>
      </c>
      <c r="C17" s="550"/>
      <c r="D17" s="274">
        <v>20768</v>
      </c>
      <c r="E17" s="274">
        <v>30107</v>
      </c>
      <c r="F17" s="274">
        <v>24251</v>
      </c>
      <c r="G17" s="274">
        <v>26405</v>
      </c>
      <c r="H17" s="274">
        <v>21929</v>
      </c>
      <c r="I17" s="274">
        <v>25692</v>
      </c>
      <c r="J17" s="274">
        <v>29664</v>
      </c>
    </row>
    <row r="18" spans="2:10">
      <c r="B18" s="29">
        <v>48</v>
      </c>
      <c r="C18" s="550"/>
      <c r="D18" s="274">
        <v>20575</v>
      </c>
      <c r="E18" s="274">
        <v>30367</v>
      </c>
      <c r="F18" s="274">
        <v>25104</v>
      </c>
      <c r="G18" s="274">
        <v>26274</v>
      </c>
      <c r="H18" s="274">
        <v>21999</v>
      </c>
      <c r="I18" s="274">
        <v>26098</v>
      </c>
      <c r="J18" s="274">
        <v>30014</v>
      </c>
    </row>
    <row r="19" spans="2:10">
      <c r="B19" s="29">
        <v>49</v>
      </c>
      <c r="C19" s="550"/>
      <c r="D19" s="274">
        <v>20446</v>
      </c>
      <c r="E19" s="274">
        <v>30741</v>
      </c>
      <c r="F19" s="274">
        <v>26233</v>
      </c>
      <c r="G19" s="274">
        <v>26235</v>
      </c>
      <c r="H19" s="274">
        <v>22456</v>
      </c>
      <c r="I19" s="274">
        <v>26441</v>
      </c>
      <c r="J19" s="274">
        <v>30205</v>
      </c>
    </row>
    <row r="20" spans="2:10">
      <c r="B20" s="29">
        <v>50</v>
      </c>
      <c r="C20" s="550" t="s">
        <v>1146</v>
      </c>
      <c r="D20" s="274">
        <v>20475</v>
      </c>
      <c r="E20" s="274">
        <v>30755</v>
      </c>
      <c r="F20" s="274">
        <v>26463</v>
      </c>
      <c r="G20" s="274">
        <v>27266</v>
      </c>
      <c r="H20" s="274">
        <v>23482</v>
      </c>
      <c r="I20" s="274">
        <v>26729</v>
      </c>
      <c r="J20" s="274">
        <v>30343</v>
      </c>
    </row>
    <row r="21" spans="2:10">
      <c r="B21" s="29">
        <v>51</v>
      </c>
      <c r="C21" s="550"/>
      <c r="D21" s="274">
        <v>21106</v>
      </c>
      <c r="E21" s="274">
        <v>31040</v>
      </c>
      <c r="F21" s="274">
        <v>26955</v>
      </c>
      <c r="G21" s="274">
        <v>28078</v>
      </c>
      <c r="H21" s="274">
        <v>23725</v>
      </c>
      <c r="I21" s="274">
        <v>27126</v>
      </c>
      <c r="J21" s="274">
        <v>30613</v>
      </c>
    </row>
    <row r="22" spans="2:10">
      <c r="B22" s="29">
        <v>52</v>
      </c>
      <c r="C22" s="550"/>
      <c r="D22" s="274">
        <v>21391</v>
      </c>
      <c r="E22" s="274">
        <v>31040</v>
      </c>
      <c r="F22" s="274">
        <v>30972</v>
      </c>
      <c r="G22" s="274">
        <v>28486</v>
      </c>
      <c r="H22" s="274">
        <v>23960</v>
      </c>
      <c r="I22" s="274">
        <v>28099</v>
      </c>
      <c r="J22" s="274">
        <v>31181</v>
      </c>
    </row>
    <row r="23" spans="2:10">
      <c r="B23" s="29">
        <v>1</v>
      </c>
      <c r="C23" s="550"/>
      <c r="D23" s="274">
        <v>21832</v>
      </c>
      <c r="E23" s="274">
        <v>30935</v>
      </c>
      <c r="F23" s="274">
        <v>31740</v>
      </c>
      <c r="G23" s="274">
        <v>28692</v>
      </c>
      <c r="H23" s="274">
        <v>24552</v>
      </c>
      <c r="I23" s="274">
        <v>28357</v>
      </c>
      <c r="J23" s="274">
        <v>31717</v>
      </c>
    </row>
    <row r="24" spans="2:10">
      <c r="B24" s="29">
        <v>2</v>
      </c>
      <c r="C24" s="550" t="s">
        <v>1147</v>
      </c>
      <c r="D24" s="274">
        <v>22632</v>
      </c>
      <c r="E24" s="274">
        <v>30739</v>
      </c>
      <c r="F24" s="274">
        <v>31480</v>
      </c>
      <c r="G24" s="274">
        <v>28381</v>
      </c>
      <c r="H24" s="274">
        <v>24911</v>
      </c>
      <c r="I24" s="274">
        <v>28333</v>
      </c>
      <c r="J24" s="274">
        <v>32037</v>
      </c>
    </row>
    <row r="25" spans="2:10">
      <c r="B25" s="29">
        <v>3</v>
      </c>
      <c r="C25" s="550"/>
      <c r="D25" s="274">
        <v>23065</v>
      </c>
      <c r="E25" s="274">
        <v>30548</v>
      </c>
      <c r="F25" s="274">
        <v>31384</v>
      </c>
      <c r="G25" s="274">
        <v>27957</v>
      </c>
      <c r="H25" s="274">
        <v>25417</v>
      </c>
      <c r="I25" s="274">
        <v>28255</v>
      </c>
      <c r="J25" s="274">
        <v>32242</v>
      </c>
    </row>
    <row r="26" spans="2:10">
      <c r="B26" s="29">
        <v>4</v>
      </c>
      <c r="C26" s="550"/>
      <c r="D26" s="274">
        <v>23254</v>
      </c>
      <c r="E26" s="274">
        <v>30261</v>
      </c>
      <c r="F26" s="274">
        <v>31927</v>
      </c>
      <c r="G26" s="274">
        <v>29160</v>
      </c>
      <c r="H26" s="274">
        <v>25335</v>
      </c>
      <c r="I26" s="274">
        <v>28593</v>
      </c>
      <c r="J26" s="274">
        <v>32693</v>
      </c>
    </row>
    <row r="27" spans="2:10">
      <c r="B27" s="29">
        <v>5</v>
      </c>
      <c r="C27" s="550"/>
      <c r="D27" s="274">
        <v>23508</v>
      </c>
      <c r="E27" s="274">
        <v>30718</v>
      </c>
      <c r="F27" s="274">
        <v>32760</v>
      </c>
      <c r="G27" s="274">
        <v>30941</v>
      </c>
      <c r="H27" s="274">
        <v>25130</v>
      </c>
      <c r="I27" s="274">
        <v>29191</v>
      </c>
      <c r="J27" s="274">
        <v>33338</v>
      </c>
    </row>
    <row r="28" spans="2:10">
      <c r="B28" s="29">
        <v>6</v>
      </c>
      <c r="C28" s="550"/>
      <c r="D28" s="274">
        <v>23618</v>
      </c>
      <c r="E28" s="274">
        <v>31982</v>
      </c>
      <c r="F28" s="274">
        <v>33000</v>
      </c>
      <c r="G28" s="274">
        <v>32482</v>
      </c>
      <c r="H28" s="274">
        <v>25042</v>
      </c>
      <c r="I28" s="274">
        <v>30047</v>
      </c>
      <c r="J28" s="274">
        <v>34123</v>
      </c>
    </row>
    <row r="29" spans="2:10">
      <c r="B29" s="29">
        <v>7</v>
      </c>
      <c r="C29" s="550" t="s">
        <v>1148</v>
      </c>
      <c r="D29" s="274">
        <v>23526</v>
      </c>
      <c r="E29" s="274">
        <v>32571</v>
      </c>
      <c r="F29" s="274">
        <v>32916</v>
      </c>
      <c r="G29" s="274">
        <v>34827</v>
      </c>
      <c r="H29" s="274">
        <v>24882</v>
      </c>
      <c r="I29" s="274">
        <v>30850</v>
      </c>
      <c r="J29" s="274">
        <v>34871</v>
      </c>
    </row>
    <row r="30" spans="2:10">
      <c r="B30" s="29">
        <v>8</v>
      </c>
      <c r="C30" s="550"/>
      <c r="D30" s="274">
        <v>24077</v>
      </c>
      <c r="E30" s="274">
        <v>32801</v>
      </c>
      <c r="F30" s="274">
        <v>32738</v>
      </c>
      <c r="G30" s="274">
        <v>35592</v>
      </c>
      <c r="H30" s="274">
        <v>24868</v>
      </c>
      <c r="I30" s="274">
        <v>31449</v>
      </c>
      <c r="J30" s="274">
        <v>35330</v>
      </c>
    </row>
    <row r="31" spans="2:10">
      <c r="B31" s="29">
        <v>9</v>
      </c>
      <c r="C31" s="550"/>
      <c r="D31" s="274">
        <v>24413</v>
      </c>
      <c r="E31" s="274">
        <v>32846</v>
      </c>
      <c r="F31" s="274">
        <v>32551</v>
      </c>
      <c r="G31" s="274">
        <v>35991</v>
      </c>
      <c r="H31" s="274">
        <v>24705</v>
      </c>
      <c r="I31" s="274">
        <v>31655</v>
      </c>
      <c r="J31" s="274">
        <v>35596</v>
      </c>
    </row>
    <row r="32" spans="2:10">
      <c r="B32" s="29">
        <v>10</v>
      </c>
      <c r="C32" s="550"/>
      <c r="D32" s="274">
        <v>26307</v>
      </c>
      <c r="E32" s="274">
        <v>32554</v>
      </c>
      <c r="F32" s="274">
        <v>33234</v>
      </c>
      <c r="G32" s="274">
        <v>36018</v>
      </c>
      <c r="H32" s="274">
        <v>24619</v>
      </c>
      <c r="I32" s="274">
        <v>32170</v>
      </c>
      <c r="J32" s="274">
        <v>36005</v>
      </c>
    </row>
    <row r="33" spans="2:10">
      <c r="B33" s="29">
        <v>11</v>
      </c>
      <c r="C33" s="550" t="s">
        <v>1149</v>
      </c>
      <c r="D33" s="274">
        <v>30120</v>
      </c>
      <c r="E33" s="274">
        <v>32936</v>
      </c>
      <c r="F33" s="274">
        <v>33296</v>
      </c>
      <c r="G33" s="274">
        <v>35888</v>
      </c>
      <c r="H33" s="274">
        <v>24752</v>
      </c>
      <c r="I33" s="274">
        <v>33056</v>
      </c>
      <c r="J33" s="274">
        <v>36702</v>
      </c>
    </row>
    <row r="34" spans="2:10">
      <c r="B34" s="29">
        <v>12</v>
      </c>
      <c r="C34" s="550"/>
      <c r="D34" s="274">
        <v>33729</v>
      </c>
      <c r="E34" s="274">
        <v>32845</v>
      </c>
      <c r="F34" s="274">
        <v>33840</v>
      </c>
      <c r="G34" s="274">
        <v>35877</v>
      </c>
      <c r="H34" s="274">
        <v>25214</v>
      </c>
      <c r="I34" s="274">
        <v>33894</v>
      </c>
      <c r="J34" s="274">
        <v>37248</v>
      </c>
    </row>
    <row r="35" spans="2:10">
      <c r="B35" s="29">
        <v>13</v>
      </c>
      <c r="C35" s="550"/>
      <c r="D35" s="274">
        <v>34979</v>
      </c>
      <c r="E35" s="274">
        <v>32627</v>
      </c>
      <c r="F35" s="274">
        <v>33868</v>
      </c>
      <c r="G35" s="274">
        <v>35378</v>
      </c>
      <c r="H35" s="274">
        <v>26282</v>
      </c>
      <c r="I35" s="274">
        <v>33981</v>
      </c>
      <c r="J35" s="274">
        <v>37442</v>
      </c>
    </row>
    <row r="36" spans="2:10">
      <c r="B36" s="29">
        <v>14</v>
      </c>
      <c r="C36" s="550"/>
      <c r="D36" s="274">
        <v>35781</v>
      </c>
      <c r="E36" s="274">
        <v>32407</v>
      </c>
      <c r="F36" s="274">
        <v>34366</v>
      </c>
      <c r="G36" s="274">
        <v>35248</v>
      </c>
      <c r="H36" s="274">
        <v>26620</v>
      </c>
      <c r="I36" s="274">
        <v>34221</v>
      </c>
      <c r="J36" s="274">
        <v>37939</v>
      </c>
    </row>
    <row r="37" spans="2:10">
      <c r="B37" s="29">
        <v>15</v>
      </c>
      <c r="C37" s="550" t="s">
        <v>1150</v>
      </c>
      <c r="D37" s="274">
        <v>36628</v>
      </c>
      <c r="E37" s="274">
        <v>32213</v>
      </c>
      <c r="F37" s="274">
        <v>34877</v>
      </c>
      <c r="G37" s="274">
        <v>34891</v>
      </c>
      <c r="H37" s="274">
        <v>26834</v>
      </c>
      <c r="I37" s="274">
        <v>34383</v>
      </c>
      <c r="J37" s="274">
        <v>38196</v>
      </c>
    </row>
    <row r="38" spans="2:10">
      <c r="B38" s="29">
        <v>16</v>
      </c>
      <c r="C38" s="550"/>
      <c r="D38" s="274">
        <v>38461</v>
      </c>
      <c r="E38" s="274">
        <v>32389</v>
      </c>
      <c r="F38" s="274">
        <v>35856</v>
      </c>
      <c r="G38" s="274">
        <v>34458</v>
      </c>
      <c r="H38" s="274">
        <v>27244</v>
      </c>
      <c r="I38" s="274">
        <v>34851</v>
      </c>
      <c r="J38" s="274">
        <v>38537</v>
      </c>
    </row>
    <row r="39" spans="2:10">
      <c r="B39" s="29">
        <v>17</v>
      </c>
      <c r="C39" s="550"/>
      <c r="D39" s="274">
        <v>39690</v>
      </c>
      <c r="E39" s="274">
        <v>32788</v>
      </c>
      <c r="F39" s="274">
        <v>36396</v>
      </c>
      <c r="G39" s="274">
        <v>34047</v>
      </c>
      <c r="H39" s="274">
        <v>27844</v>
      </c>
      <c r="I39" s="274">
        <v>35144</v>
      </c>
      <c r="J39" s="274">
        <v>38853</v>
      </c>
    </row>
    <row r="40" spans="2:10">
      <c r="B40" s="29">
        <v>18</v>
      </c>
      <c r="C40" s="550"/>
      <c r="D40" s="274">
        <v>39850</v>
      </c>
      <c r="E40" s="274">
        <v>33614</v>
      </c>
      <c r="F40" s="274">
        <v>36953</v>
      </c>
      <c r="G40" s="274">
        <v>34036</v>
      </c>
      <c r="H40" s="274">
        <v>28379</v>
      </c>
      <c r="I40" s="274">
        <v>35394</v>
      </c>
      <c r="J40" s="274">
        <v>39057</v>
      </c>
    </row>
    <row r="41" spans="2:10">
      <c r="B41" s="29">
        <v>19</v>
      </c>
      <c r="C41" s="550" t="s">
        <v>1151</v>
      </c>
      <c r="D41" s="274">
        <v>40109</v>
      </c>
      <c r="E41" s="274">
        <v>34033</v>
      </c>
      <c r="F41" s="274">
        <v>36945</v>
      </c>
      <c r="G41" s="274">
        <v>33926</v>
      </c>
      <c r="H41" s="274">
        <v>28452</v>
      </c>
      <c r="I41" s="274">
        <v>35462</v>
      </c>
      <c r="J41" s="274">
        <v>39216</v>
      </c>
    </row>
    <row r="42" spans="2:10">
      <c r="B42" s="29">
        <v>20</v>
      </c>
      <c r="C42" s="550"/>
      <c r="D42" s="274">
        <v>40221</v>
      </c>
      <c r="E42" s="274">
        <v>34043</v>
      </c>
      <c r="F42" s="274">
        <v>37280</v>
      </c>
      <c r="G42" s="274">
        <v>34075</v>
      </c>
      <c r="H42" s="274">
        <v>28301</v>
      </c>
      <c r="I42" s="274">
        <v>35609</v>
      </c>
      <c r="J42" s="274">
        <v>39419</v>
      </c>
    </row>
    <row r="43" spans="2:10">
      <c r="B43" s="29">
        <v>21</v>
      </c>
      <c r="C43" s="550"/>
      <c r="D43" s="274">
        <v>40257</v>
      </c>
      <c r="E43" s="274">
        <v>33944</v>
      </c>
      <c r="F43" s="274">
        <v>37361</v>
      </c>
      <c r="G43" s="274">
        <v>33875</v>
      </c>
      <c r="H43" s="274">
        <v>28105</v>
      </c>
      <c r="I43" s="274">
        <v>35556</v>
      </c>
      <c r="J43" s="274">
        <v>39332</v>
      </c>
    </row>
    <row r="44" spans="2:10">
      <c r="B44" s="29">
        <v>22</v>
      </c>
      <c r="C44" s="550"/>
      <c r="D44" s="274">
        <v>40287</v>
      </c>
      <c r="E44" s="274">
        <v>33852</v>
      </c>
      <c r="F44" s="274">
        <v>37120</v>
      </c>
      <c r="G44" s="274">
        <v>33363</v>
      </c>
      <c r="H44" s="274">
        <v>27814</v>
      </c>
      <c r="I44" s="274">
        <v>35325</v>
      </c>
      <c r="J44" s="274">
        <v>39133</v>
      </c>
    </row>
    <row r="45" spans="2:10">
      <c r="B45" s="29">
        <v>23</v>
      </c>
      <c r="C45" s="550"/>
      <c r="D45" s="274">
        <v>40591</v>
      </c>
      <c r="E45" s="274">
        <v>33587</v>
      </c>
      <c r="F45" s="274">
        <v>36806</v>
      </c>
      <c r="G45" s="274">
        <v>33098</v>
      </c>
      <c r="H45" s="274">
        <v>27489</v>
      </c>
      <c r="I45" s="274">
        <v>35140</v>
      </c>
      <c r="J45" s="274">
        <v>38864</v>
      </c>
    </row>
    <row r="46" spans="2:10">
      <c r="B46" s="29">
        <v>24</v>
      </c>
      <c r="C46" s="550" t="s">
        <v>1152</v>
      </c>
      <c r="D46" s="274">
        <v>40846</v>
      </c>
      <c r="E46" s="274">
        <v>33271</v>
      </c>
      <c r="F46" s="274">
        <v>36607</v>
      </c>
      <c r="G46" s="274">
        <v>32611</v>
      </c>
      <c r="H46" s="274">
        <v>27040</v>
      </c>
      <c r="I46" s="274">
        <v>34929</v>
      </c>
      <c r="J46" s="274">
        <v>38558</v>
      </c>
    </row>
    <row r="47" spans="2:10">
      <c r="B47" s="29">
        <v>25</v>
      </c>
      <c r="C47" s="550"/>
      <c r="D47" s="274">
        <v>40868</v>
      </c>
      <c r="E47" s="274">
        <v>32814</v>
      </c>
      <c r="F47" s="274">
        <v>36192</v>
      </c>
      <c r="G47" s="274">
        <v>32266</v>
      </c>
      <c r="H47" s="274">
        <v>26437</v>
      </c>
      <c r="I47" s="274">
        <v>34562</v>
      </c>
      <c r="J47" s="274">
        <v>38176</v>
      </c>
    </row>
    <row r="48" spans="2:10">
      <c r="B48" s="29">
        <v>26</v>
      </c>
      <c r="C48" s="550"/>
      <c r="D48" s="274">
        <v>40328</v>
      </c>
      <c r="E48" s="274">
        <v>32241</v>
      </c>
      <c r="F48" s="274">
        <v>35586</v>
      </c>
      <c r="G48" s="274">
        <v>31851</v>
      </c>
      <c r="H48" s="274">
        <v>25968</v>
      </c>
      <c r="I48" s="274">
        <v>33986</v>
      </c>
      <c r="J48" s="274">
        <v>37584</v>
      </c>
    </row>
    <row r="49" spans="2:10">
      <c r="B49" s="29">
        <v>27</v>
      </c>
      <c r="C49" s="550"/>
      <c r="D49" s="274">
        <v>39603</v>
      </c>
      <c r="E49" s="274">
        <v>31591</v>
      </c>
      <c r="F49" s="274">
        <v>34896</v>
      </c>
      <c r="G49" s="274">
        <v>30974</v>
      </c>
      <c r="H49" s="274">
        <v>25440</v>
      </c>
      <c r="I49" s="274">
        <v>33294</v>
      </c>
      <c r="J49" s="274">
        <v>36875</v>
      </c>
    </row>
    <row r="50" spans="2:10">
      <c r="B50" s="29">
        <v>28</v>
      </c>
      <c r="C50" s="550" t="s">
        <v>1153</v>
      </c>
      <c r="D50" s="274">
        <v>38935</v>
      </c>
      <c r="E50" s="274">
        <v>30745</v>
      </c>
      <c r="F50" s="274">
        <v>34244</v>
      </c>
      <c r="G50" s="274">
        <v>29857</v>
      </c>
      <c r="H50" s="274">
        <v>24917</v>
      </c>
      <c r="I50" s="274">
        <v>32515</v>
      </c>
      <c r="J50" s="274">
        <v>36124</v>
      </c>
    </row>
    <row r="51" spans="2:10">
      <c r="B51" s="29">
        <v>29</v>
      </c>
      <c r="C51" s="550"/>
      <c r="D51" s="274">
        <v>38254</v>
      </c>
      <c r="E51" s="274">
        <v>30181</v>
      </c>
      <c r="F51" s="274">
        <v>33493</v>
      </c>
      <c r="G51" s="274">
        <v>28877</v>
      </c>
      <c r="H51" s="274">
        <v>24260</v>
      </c>
      <c r="I51" s="274">
        <v>31809</v>
      </c>
      <c r="J51" s="274">
        <v>35335</v>
      </c>
    </row>
    <row r="52" spans="2:10">
      <c r="B52" s="29">
        <v>30</v>
      </c>
      <c r="C52" s="550"/>
      <c r="D52" s="274">
        <v>37501</v>
      </c>
      <c r="E52" s="274">
        <v>29342</v>
      </c>
      <c r="F52" s="274">
        <v>32630</v>
      </c>
      <c r="G52" s="274">
        <v>27958</v>
      </c>
      <c r="H52" s="274">
        <v>23521</v>
      </c>
      <c r="I52" s="274">
        <v>30984</v>
      </c>
      <c r="J52" s="274">
        <v>34482</v>
      </c>
    </row>
    <row r="53" spans="2:10">
      <c r="B53" s="29">
        <v>31</v>
      </c>
      <c r="C53" s="550"/>
      <c r="D53" s="274">
        <v>36481</v>
      </c>
      <c r="E53" s="274">
        <v>28448</v>
      </c>
      <c r="F53" s="274">
        <v>31591</v>
      </c>
      <c r="G53" s="274">
        <v>27092</v>
      </c>
      <c r="H53" s="274">
        <v>22689</v>
      </c>
      <c r="I53" s="274">
        <v>30088</v>
      </c>
      <c r="J53" s="274">
        <v>33595</v>
      </c>
    </row>
    <row r="54" spans="2:10">
      <c r="B54" s="29">
        <v>32</v>
      </c>
      <c r="C54" s="550" t="s">
        <v>1154</v>
      </c>
      <c r="D54" s="274">
        <v>35574</v>
      </c>
      <c r="E54" s="274">
        <v>27716</v>
      </c>
      <c r="F54" s="274">
        <v>30458</v>
      </c>
      <c r="G54" s="274">
        <v>26289</v>
      </c>
      <c r="H54" s="274">
        <v>21730</v>
      </c>
      <c r="I54" s="274">
        <v>29208</v>
      </c>
      <c r="J54" s="274">
        <v>32699</v>
      </c>
    </row>
    <row r="55" spans="2:10">
      <c r="B55" s="29">
        <v>33</v>
      </c>
      <c r="C55" s="550"/>
      <c r="D55" s="274">
        <v>34787</v>
      </c>
      <c r="E55" s="274">
        <v>27024</v>
      </c>
      <c r="F55" s="274">
        <v>30002</v>
      </c>
      <c r="G55" s="274">
        <v>25353</v>
      </c>
      <c r="H55" s="274">
        <v>21291</v>
      </c>
      <c r="I55" s="274">
        <v>28472</v>
      </c>
      <c r="J55" s="274">
        <v>31929</v>
      </c>
    </row>
    <row r="56" spans="2:10">
      <c r="B56" s="29">
        <v>34</v>
      </c>
      <c r="C56" s="550"/>
      <c r="D56" s="274">
        <v>34051</v>
      </c>
      <c r="E56" s="274">
        <v>26232</v>
      </c>
      <c r="F56" s="274">
        <v>29111</v>
      </c>
      <c r="G56" s="274">
        <v>24571</v>
      </c>
      <c r="H56" s="274">
        <v>20702</v>
      </c>
      <c r="I56" s="274">
        <v>27714</v>
      </c>
      <c r="J56" s="274">
        <v>31180</v>
      </c>
    </row>
    <row r="57" spans="2:10">
      <c r="B57" s="29">
        <v>35</v>
      </c>
      <c r="C57" s="550"/>
      <c r="D57" s="274">
        <v>33180</v>
      </c>
      <c r="E57" s="274">
        <v>25659</v>
      </c>
      <c r="F57" s="274">
        <v>28283</v>
      </c>
      <c r="G57" s="274">
        <v>23823</v>
      </c>
      <c r="H57" s="274">
        <v>20174</v>
      </c>
      <c r="I57" s="274">
        <v>26985</v>
      </c>
      <c r="J57" s="274">
        <v>30425</v>
      </c>
    </row>
    <row r="58" spans="2:10">
      <c r="B58" s="29">
        <v>36</v>
      </c>
      <c r="C58" s="550" t="s">
        <v>1155</v>
      </c>
      <c r="D58" s="274">
        <v>32279</v>
      </c>
      <c r="E58" s="274">
        <v>24991</v>
      </c>
      <c r="F58" s="274">
        <v>27600</v>
      </c>
      <c r="G58" s="274">
        <v>23332</v>
      </c>
      <c r="H58" s="274">
        <v>19671</v>
      </c>
      <c r="I58" s="274">
        <v>26342</v>
      </c>
      <c r="J58" s="274">
        <v>29724</v>
      </c>
    </row>
    <row r="59" spans="2:10">
      <c r="B59" s="29">
        <v>37</v>
      </c>
      <c r="C59" s="550"/>
      <c r="D59" s="274">
        <v>31643</v>
      </c>
      <c r="E59" s="274">
        <v>24328</v>
      </c>
      <c r="F59" s="274">
        <v>26892</v>
      </c>
      <c r="G59" s="274">
        <v>22868</v>
      </c>
      <c r="H59" s="274">
        <v>19209</v>
      </c>
      <c r="I59" s="274">
        <v>25751</v>
      </c>
      <c r="J59" s="274">
        <v>29117</v>
      </c>
    </row>
    <row r="60" spans="2:10">
      <c r="B60" s="29">
        <v>38</v>
      </c>
      <c r="C60" s="550"/>
      <c r="D60" s="274">
        <v>31006</v>
      </c>
      <c r="E60" s="274">
        <v>23798</v>
      </c>
      <c r="F60" s="274">
        <v>26296</v>
      </c>
      <c r="G60" s="274">
        <v>22646</v>
      </c>
      <c r="H60" s="274">
        <v>18810</v>
      </c>
      <c r="I60" s="274">
        <v>25254</v>
      </c>
      <c r="J60" s="274">
        <v>28656</v>
      </c>
    </row>
    <row r="61" spans="2:10">
      <c r="B61" s="29">
        <v>39</v>
      </c>
      <c r="C61" s="550"/>
      <c r="D61" s="274">
        <v>30363</v>
      </c>
      <c r="E61" s="274">
        <v>23383</v>
      </c>
      <c r="F61" s="274">
        <v>25868</v>
      </c>
      <c r="G61" s="274">
        <v>22537</v>
      </c>
      <c r="H61" s="274">
        <v>18269</v>
      </c>
      <c r="I61" s="274">
        <v>24840</v>
      </c>
      <c r="J61" s="274">
        <v>28222</v>
      </c>
    </row>
    <row r="62" spans="2:10">
      <c r="B62" s="29"/>
      <c r="C62" s="45" t="s">
        <v>1048</v>
      </c>
      <c r="D62" s="274">
        <f>AVERAGE(D10:D61)</f>
        <v>30305.346153846152</v>
      </c>
      <c r="E62" s="274">
        <f t="shared" ref="E62:J62" si="0">AVERAGE(E10:E61)</f>
        <v>30555.76923076923</v>
      </c>
      <c r="F62" s="274">
        <f t="shared" si="0"/>
        <v>30910.25</v>
      </c>
      <c r="G62" s="275">
        <f t="shared" si="0"/>
        <v>29721.173076923078</v>
      </c>
      <c r="H62" s="275">
        <f t="shared" si="0"/>
        <v>24137.596153846152</v>
      </c>
      <c r="I62" s="274">
        <f t="shared" si="0"/>
        <v>30105</v>
      </c>
      <c r="J62" s="274">
        <f t="shared" si="0"/>
        <v>33757.615384615383</v>
      </c>
    </row>
    <row r="65" spans="2:3">
      <c r="B65" s="549" t="s">
        <v>752</v>
      </c>
      <c r="C65" s="549"/>
    </row>
    <row r="66" spans="2:3">
      <c r="B66" s="60" t="s">
        <v>1156</v>
      </c>
      <c r="C66" s="272"/>
    </row>
  </sheetData>
  <mergeCells count="13">
    <mergeCell ref="B65:C65"/>
    <mergeCell ref="C10:C14"/>
    <mergeCell ref="C15:C19"/>
    <mergeCell ref="C20:C23"/>
    <mergeCell ref="C50:C53"/>
    <mergeCell ref="C54:C57"/>
    <mergeCell ref="C58:C61"/>
    <mergeCell ref="C24:C28"/>
    <mergeCell ref="C29:C32"/>
    <mergeCell ref="C33:C36"/>
    <mergeCell ref="C37:C40"/>
    <mergeCell ref="C41:C45"/>
    <mergeCell ref="C46:C49"/>
  </mergeCells>
  <hyperlinks>
    <hyperlink ref="A1" location="Indice!A1" display="Regresar &lt;-"/>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O28"/>
  <sheetViews>
    <sheetView workbookViewId="0"/>
  </sheetViews>
  <sheetFormatPr baseColWidth="10" defaultRowHeight="15"/>
  <cols>
    <col min="1" max="1" width="11.42578125" style="60"/>
    <col min="2" max="2" width="21.140625" style="60" customWidth="1"/>
    <col min="3" max="11" width="11.42578125" style="60"/>
    <col min="12" max="12" width="11.85546875" style="60" customWidth="1"/>
    <col min="13" max="14" width="11.42578125" style="60"/>
    <col min="15" max="15" width="20" style="60" customWidth="1"/>
    <col min="16" max="16384" width="11.42578125" style="60"/>
  </cols>
  <sheetData>
    <row r="1" spans="1:15">
      <c r="A1" s="1" t="s">
        <v>246</v>
      </c>
    </row>
    <row r="2" spans="1:15" ht="21">
      <c r="B2" s="2" t="s">
        <v>639</v>
      </c>
    </row>
    <row r="3" spans="1:15" ht="21">
      <c r="B3" s="14" t="s">
        <v>1133</v>
      </c>
    </row>
    <row r="4" spans="1:15" ht="21">
      <c r="B4" s="14"/>
    </row>
    <row r="5" spans="1:15" ht="15.75">
      <c r="B5" s="19" t="s">
        <v>1157</v>
      </c>
    </row>
    <row r="8" spans="1:15">
      <c r="B8" s="33" t="s">
        <v>1158</v>
      </c>
    </row>
    <row r="9" spans="1:15">
      <c r="B9" s="262" t="s">
        <v>1159</v>
      </c>
      <c r="C9" s="262" t="s">
        <v>1160</v>
      </c>
      <c r="D9" s="276" t="s">
        <v>1161</v>
      </c>
      <c r="E9" s="276" t="s">
        <v>1162</v>
      </c>
      <c r="F9" s="277" t="s">
        <v>1163</v>
      </c>
      <c r="G9" s="262" t="s">
        <v>1164</v>
      </c>
      <c r="H9" s="277" t="s">
        <v>1165</v>
      </c>
      <c r="I9" s="262" t="s">
        <v>1166</v>
      </c>
      <c r="J9" s="277" t="s">
        <v>1136</v>
      </c>
      <c r="K9" s="262" t="s">
        <v>27</v>
      </c>
      <c r="L9" s="262" t="s">
        <v>1135</v>
      </c>
      <c r="M9" s="262" t="s">
        <v>28</v>
      </c>
      <c r="N9" s="262" t="s">
        <v>1182</v>
      </c>
      <c r="O9" s="262" t="s">
        <v>1183</v>
      </c>
    </row>
    <row r="10" spans="1:15">
      <c r="B10" s="139" t="s">
        <v>1167</v>
      </c>
      <c r="C10" s="278">
        <v>28.295161431535117</v>
      </c>
      <c r="D10" s="278">
        <v>14.989354857213554</v>
      </c>
      <c r="E10" s="278">
        <v>16.964193569616445</v>
      </c>
      <c r="F10" s="278">
        <v>2.6787096778711965</v>
      </c>
      <c r="G10" s="278">
        <v>5.358709673727712</v>
      </c>
      <c r="H10" s="278">
        <v>7.1080645262738393</v>
      </c>
      <c r="I10" s="278">
        <v>12.445483900186035</v>
      </c>
      <c r="J10" s="278">
        <v>6.905483806445714</v>
      </c>
      <c r="K10" s="278">
        <v>80.341483872041351</v>
      </c>
      <c r="L10" s="278">
        <v>46.337645198841606</v>
      </c>
      <c r="M10" s="278">
        <v>123.57129016831037</v>
      </c>
      <c r="N10" s="278">
        <v>2.4632258292047249</v>
      </c>
      <c r="O10" s="278">
        <v>28.954900542605639</v>
      </c>
    </row>
    <row r="11" spans="1:15">
      <c r="B11" s="139" t="s">
        <v>1168</v>
      </c>
      <c r="C11" s="278">
        <v>587.00466360648477</v>
      </c>
      <c r="D11" s="278">
        <v>204.20499972856294</v>
      </c>
      <c r="E11" s="278">
        <v>123.29733371970555</v>
      </c>
      <c r="F11" s="278">
        <v>341.68033303668102</v>
      </c>
      <c r="G11" s="278">
        <v>179.22199961698303</v>
      </c>
      <c r="H11" s="278">
        <v>156.17236661659987</v>
      </c>
      <c r="I11" s="278">
        <v>391.28286712941531</v>
      </c>
      <c r="J11" s="278">
        <v>128.19263331793545</v>
      </c>
      <c r="K11" s="278">
        <v>490.65373244944709</v>
      </c>
      <c r="L11" s="278">
        <v>922.97793445394734</v>
      </c>
      <c r="M11" s="278">
        <v>100.35833261640121</v>
      </c>
      <c r="N11" s="278">
        <v>293.23899952781699</v>
      </c>
      <c r="O11" s="278">
        <v>326.5238496516651</v>
      </c>
    </row>
    <row r="12" spans="1:15">
      <c r="B12" s="139" t="s">
        <v>1169</v>
      </c>
      <c r="C12" s="278">
        <v>1315.6583865765601</v>
      </c>
      <c r="D12" s="278">
        <v>331.6248376508874</v>
      </c>
      <c r="E12" s="278">
        <v>656.64645143285873</v>
      </c>
      <c r="F12" s="278">
        <v>908.05774641229266</v>
      </c>
      <c r="G12" s="278">
        <v>646.82870908706423</v>
      </c>
      <c r="H12" s="278">
        <v>340.8697424614042</v>
      </c>
      <c r="I12" s="278">
        <v>828.92861381715227</v>
      </c>
      <c r="J12" s="278">
        <v>1001.9089029083087</v>
      </c>
      <c r="K12" s="278">
        <v>553.11406414989608</v>
      </c>
      <c r="L12" s="278">
        <v>1550.961126708431</v>
      </c>
      <c r="M12" s="278">
        <v>801.73193644419791</v>
      </c>
      <c r="N12" s="278">
        <v>1650.3916135151539</v>
      </c>
      <c r="O12" s="278">
        <v>882.2268442636838</v>
      </c>
    </row>
    <row r="13" spans="1:15">
      <c r="B13" s="139" t="s">
        <v>1170</v>
      </c>
      <c r="C13" s="278">
        <v>1355.1335483366443</v>
      </c>
      <c r="D13" s="278">
        <v>424.75580779294813</v>
      </c>
      <c r="E13" s="278">
        <v>1202.5690281814145</v>
      </c>
      <c r="F13" s="278">
        <v>1632.9719374872022</v>
      </c>
      <c r="G13" s="278">
        <v>1281.9122620936364</v>
      </c>
      <c r="H13" s="278">
        <v>809.02054955827759</v>
      </c>
      <c r="I13" s="278">
        <v>1247.0441912983933</v>
      </c>
      <c r="J13" s="278">
        <v>2015.5735155724967</v>
      </c>
      <c r="K13" s="278">
        <v>857.76983795557203</v>
      </c>
      <c r="L13" s="278">
        <v>1966.940933840807</v>
      </c>
      <c r="M13" s="278">
        <v>2131.2116069793701</v>
      </c>
      <c r="N13" s="278">
        <v>1413.6845164433603</v>
      </c>
      <c r="O13" s="278">
        <v>1361.5489779616767</v>
      </c>
    </row>
    <row r="14" spans="1:15">
      <c r="B14" s="139" t="s">
        <v>1171</v>
      </c>
      <c r="C14" s="278">
        <v>1804.4971462999072</v>
      </c>
      <c r="D14" s="278">
        <v>896.0537910379212</v>
      </c>
      <c r="E14" s="278">
        <v>2472.7549863883428</v>
      </c>
      <c r="F14" s="278">
        <v>2886.9031964029587</v>
      </c>
      <c r="G14" s="278">
        <v>3439.3667731625692</v>
      </c>
      <c r="H14" s="278">
        <v>1299.7160001926181</v>
      </c>
      <c r="I14" s="278">
        <v>2362.4772117271918</v>
      </c>
      <c r="J14" s="278">
        <v>3364.144218747892</v>
      </c>
      <c r="K14" s="278">
        <v>1967.5571778589451</v>
      </c>
      <c r="L14" s="278">
        <v>2027.9996909584866</v>
      </c>
      <c r="M14" s="278">
        <v>1538.445007622242</v>
      </c>
      <c r="N14" s="278">
        <v>1373.8203531908136</v>
      </c>
      <c r="O14" s="278">
        <v>2119.4779627991575</v>
      </c>
    </row>
    <row r="15" spans="1:15">
      <c r="B15" s="139" t="s">
        <v>1172</v>
      </c>
      <c r="C15" s="278">
        <v>2062.4832215770598</v>
      </c>
      <c r="D15" s="278">
        <v>622.55032114864832</v>
      </c>
      <c r="E15" s="278">
        <v>2606.5248406317928</v>
      </c>
      <c r="F15" s="278">
        <v>2844.9535647361508</v>
      </c>
      <c r="G15" s="278">
        <v>2897.5070984748104</v>
      </c>
      <c r="H15" s="278">
        <v>2424.9160292099723</v>
      </c>
      <c r="I15" s="278">
        <v>2138.5133228779728</v>
      </c>
      <c r="J15" s="278">
        <v>4101.710607959596</v>
      </c>
      <c r="K15" s="278">
        <v>1133.9040316595986</v>
      </c>
      <c r="L15" s="278">
        <v>2128.742322291404</v>
      </c>
      <c r="M15" s="278">
        <v>1397.3200122156452</v>
      </c>
      <c r="N15" s="278">
        <v>1519.2345161630262</v>
      </c>
      <c r="O15" s="278">
        <v>2156.5299907454732</v>
      </c>
    </row>
    <row r="16" spans="1:15">
      <c r="B16" s="139" t="s">
        <v>1173</v>
      </c>
      <c r="C16" s="278">
        <v>745.52600223422053</v>
      </c>
      <c r="D16" s="278">
        <v>810.07333278544252</v>
      </c>
      <c r="E16" s="278">
        <v>1825.0890001694361</v>
      </c>
      <c r="F16" s="278">
        <v>1793.7256684303284</v>
      </c>
      <c r="G16" s="278">
        <v>1494.0756666898728</v>
      </c>
      <c r="H16" s="278">
        <v>1825.3572661974883</v>
      </c>
      <c r="I16" s="278">
        <v>1416.6820998866506</v>
      </c>
      <c r="J16" s="278">
        <v>3516.050100455489</v>
      </c>
      <c r="K16" s="278">
        <v>1052.3396311978054</v>
      </c>
      <c r="L16" s="278">
        <v>1721.2477010321877</v>
      </c>
      <c r="M16" s="278">
        <v>921.75766327343877</v>
      </c>
      <c r="N16" s="278">
        <v>1331.8093402504921</v>
      </c>
      <c r="O16" s="278">
        <v>1537.8111227169045</v>
      </c>
    </row>
    <row r="17" spans="2:15">
      <c r="B17" s="139" t="s">
        <v>1174</v>
      </c>
      <c r="C17" s="278">
        <v>184.97580657586937</v>
      </c>
      <c r="D17" s="278">
        <v>352.46419480671324</v>
      </c>
      <c r="E17" s="278">
        <v>1075.8232211182194</v>
      </c>
      <c r="F17" s="278">
        <v>813.16257884828076</v>
      </c>
      <c r="G17" s="278">
        <v>387.35645129789987</v>
      </c>
      <c r="H17" s="278">
        <v>1062.8819344247374</v>
      </c>
      <c r="I17" s="278">
        <v>655.94484074652917</v>
      </c>
      <c r="J17" s="278">
        <v>1681.7190030987128</v>
      </c>
      <c r="K17" s="278">
        <v>573.98835405519151</v>
      </c>
      <c r="L17" s="278">
        <v>664.00451482039307</v>
      </c>
      <c r="M17" s="278">
        <v>572.58354636498041</v>
      </c>
      <c r="N17" s="278">
        <v>462.58645063422381</v>
      </c>
      <c r="O17" s="278">
        <v>707.29090806597924</v>
      </c>
    </row>
    <row r="18" spans="2:15">
      <c r="B18" s="139" t="s">
        <v>1175</v>
      </c>
      <c r="C18" s="278">
        <v>24.693666406845054</v>
      </c>
      <c r="D18" s="278">
        <v>22.862333434075119</v>
      </c>
      <c r="E18" s="278">
        <v>492.4466673410808</v>
      </c>
      <c r="F18" s="278">
        <v>287.07633350857844</v>
      </c>
      <c r="G18" s="278">
        <v>75.97333286578457</v>
      </c>
      <c r="H18" s="278">
        <v>257.88866686421386</v>
      </c>
      <c r="I18" s="278">
        <v>81.971333204023537</v>
      </c>
      <c r="J18" s="278">
        <v>457.61266659584396</v>
      </c>
      <c r="K18" s="278">
        <v>120.396333552291</v>
      </c>
      <c r="L18" s="278">
        <v>145.19999950629725</v>
      </c>
      <c r="M18" s="278">
        <v>115.89800061664234</v>
      </c>
      <c r="N18" s="278">
        <v>8.0183332680414114</v>
      </c>
      <c r="O18" s="278">
        <v>174.16980559697643</v>
      </c>
    </row>
    <row r="19" spans="2:15">
      <c r="B19" s="139" t="s">
        <v>1176</v>
      </c>
      <c r="C19" s="278">
        <v>3.3641935491393649</v>
      </c>
      <c r="D19" s="278">
        <v>2.618709656800474</v>
      </c>
      <c r="E19" s="278">
        <v>38.878064769530489</v>
      </c>
      <c r="F19" s="278">
        <v>42.944193499643475</v>
      </c>
      <c r="G19" s="278">
        <v>17.954516233936435</v>
      </c>
      <c r="H19" s="278">
        <v>20.99387096709782</v>
      </c>
      <c r="I19" s="278">
        <v>8.0880645269588118</v>
      </c>
      <c r="J19" s="278">
        <v>50.446774056902335</v>
      </c>
      <c r="K19" s="278">
        <v>8.2348386706003254</v>
      </c>
      <c r="L19" s="278">
        <v>14.652580660257128</v>
      </c>
      <c r="M19" s="278">
        <v>49.119355008486778</v>
      </c>
      <c r="N19" s="278">
        <v>4.1935483534489906E-3</v>
      </c>
      <c r="O19" s="278">
        <v>21.441612928975573</v>
      </c>
    </row>
    <row r="20" spans="2:15">
      <c r="B20" s="139" t="s">
        <v>1177</v>
      </c>
      <c r="C20" s="278">
        <v>2.0203225813325374</v>
      </c>
      <c r="D20" s="278">
        <v>0.31096774273582045</v>
      </c>
      <c r="E20" s="278">
        <v>3.7187096982473329</v>
      </c>
      <c r="F20" s="278">
        <v>10.209999990559393</v>
      </c>
      <c r="G20" s="278">
        <v>5.3774193677931059</v>
      </c>
      <c r="H20" s="278">
        <v>4.9683870777127241</v>
      </c>
      <c r="I20" s="278">
        <v>2.902580648360233</v>
      </c>
      <c r="J20" s="278">
        <v>7.5948387092399985</v>
      </c>
      <c r="K20" s="278">
        <v>4.4506451622132328</v>
      </c>
      <c r="L20" s="278">
        <v>0.25774193404903334</v>
      </c>
      <c r="M20" s="278">
        <v>44.671935355831536</v>
      </c>
      <c r="N20" s="278">
        <v>0</v>
      </c>
      <c r="O20" s="278">
        <v>7.2069623556729114</v>
      </c>
    </row>
    <row r="21" spans="2:15">
      <c r="B21" s="139" t="s">
        <v>1178</v>
      </c>
      <c r="C21" s="278">
        <v>1.6413333320369323</v>
      </c>
      <c r="D21" s="278">
        <v>1.6256666606292129</v>
      </c>
      <c r="E21" s="278">
        <v>2.3606666595985493</v>
      </c>
      <c r="F21" s="278">
        <v>6.7510000311459102</v>
      </c>
      <c r="G21" s="278">
        <v>4.2833333317190405</v>
      </c>
      <c r="H21" s="278">
        <v>3.511333316514889</v>
      </c>
      <c r="I21" s="278">
        <v>9.5613333092381563</v>
      </c>
      <c r="J21" s="278">
        <v>3.2890000090003015</v>
      </c>
      <c r="K21" s="278">
        <v>4.0476666561638313</v>
      </c>
      <c r="L21" s="278">
        <v>14.135000116591652</v>
      </c>
      <c r="M21" s="278">
        <v>42.771333301439881</v>
      </c>
      <c r="N21" s="278">
        <v>0.6559999936570724</v>
      </c>
      <c r="O21" s="278">
        <v>7.8861388931446195</v>
      </c>
    </row>
    <row r="22" spans="2:15">
      <c r="B22" s="139" t="s">
        <v>1179</v>
      </c>
      <c r="C22" s="278">
        <v>8115.2934525076362</v>
      </c>
      <c r="D22" s="278">
        <v>3684.1343173025784</v>
      </c>
      <c r="E22" s="278">
        <v>10517.073163679845</v>
      </c>
      <c r="F22" s="278">
        <v>11571.115262061692</v>
      </c>
      <c r="G22" s="278">
        <v>10435.216271895795</v>
      </c>
      <c r="H22" s="278">
        <v>8213.4042114129134</v>
      </c>
      <c r="I22" s="278">
        <v>9155.8419430720714</v>
      </c>
      <c r="J22" s="278">
        <v>16335.147745237862</v>
      </c>
      <c r="K22" s="278">
        <v>6846.7977972397648</v>
      </c>
      <c r="L22" s="278">
        <v>11203.457191521693</v>
      </c>
      <c r="M22" s="278">
        <v>7839.4400199669863</v>
      </c>
      <c r="N22" s="278">
        <v>8055.9075423641443</v>
      </c>
      <c r="O22" s="278">
        <v>9331.0690765219169</v>
      </c>
    </row>
    <row r="23" spans="2:15">
      <c r="B23" s="139" t="s">
        <v>1180</v>
      </c>
      <c r="C23" s="278">
        <v>676.27445437563631</v>
      </c>
      <c r="D23" s="278">
        <v>307.01119310854818</v>
      </c>
      <c r="E23" s="278">
        <v>876.42276363998701</v>
      </c>
      <c r="F23" s="278">
        <v>964.25960517180772</v>
      </c>
      <c r="G23" s="278">
        <v>869.60135599131627</v>
      </c>
      <c r="H23" s="278">
        <v>684.45035095107608</v>
      </c>
      <c r="I23" s="278">
        <v>762.98682858933932</v>
      </c>
      <c r="J23" s="278">
        <v>1361.2623121031552</v>
      </c>
      <c r="K23" s="278">
        <v>570.56648310331377</v>
      </c>
      <c r="L23" s="278">
        <v>933.62143262680775</v>
      </c>
      <c r="M23" s="278">
        <v>653.28666833058219</v>
      </c>
      <c r="N23" s="278">
        <v>671.3256285303454</v>
      </c>
      <c r="O23" s="278">
        <v>777.58908971015978</v>
      </c>
    </row>
    <row r="24" spans="2:15">
      <c r="B24" s="139" t="s">
        <v>1181</v>
      </c>
      <c r="C24" s="278">
        <v>2062.4832215770598</v>
      </c>
      <c r="D24" s="278">
        <v>896.0537910379212</v>
      </c>
      <c r="E24" s="278">
        <v>2606.5248406317928</v>
      </c>
      <c r="F24" s="278">
        <v>2886.9031964029587</v>
      </c>
      <c r="G24" s="278">
        <v>3439.3667731625692</v>
      </c>
      <c r="H24" s="278">
        <v>2424.9160292099723</v>
      </c>
      <c r="I24" s="278">
        <v>2362.4772117271918</v>
      </c>
      <c r="J24" s="278">
        <v>4101.710607959596</v>
      </c>
      <c r="K24" s="278">
        <v>1967.5571778589451</v>
      </c>
      <c r="L24" s="278">
        <v>2128.742322291404</v>
      </c>
      <c r="M24" s="278">
        <v>2131.2116069793701</v>
      </c>
      <c r="N24" s="278">
        <v>1650.3916135151539</v>
      </c>
      <c r="O24" s="278">
        <v>2156.5299907454732</v>
      </c>
    </row>
    <row r="27" spans="2:15">
      <c r="B27" s="279" t="s">
        <v>11</v>
      </c>
    </row>
    <row r="28" spans="2:15">
      <c r="B28" s="60" t="s">
        <v>1184</v>
      </c>
    </row>
  </sheetData>
  <hyperlinks>
    <hyperlink ref="A1" location="Indice!A1" display="Regresar &lt;-"/>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N181"/>
  <sheetViews>
    <sheetView workbookViewId="0"/>
  </sheetViews>
  <sheetFormatPr baseColWidth="10" defaultRowHeight="15"/>
  <cols>
    <col min="1" max="1" width="11.42578125" style="60"/>
    <col min="2" max="2" width="24.7109375" style="60" customWidth="1"/>
    <col min="3" max="3" width="16.28515625" style="60" customWidth="1"/>
    <col min="4" max="4" width="11.42578125" style="60" customWidth="1"/>
    <col min="5" max="5" width="14.85546875" style="60" customWidth="1"/>
    <col min="6" max="6" width="13.42578125" style="60" customWidth="1"/>
    <col min="7" max="7" width="20" style="60" customWidth="1"/>
    <col min="8" max="8" width="4.7109375" style="60" customWidth="1"/>
    <col min="9" max="9" width="11.42578125" style="60"/>
    <col min="10" max="10" width="12.85546875" style="60" customWidth="1"/>
    <col min="11" max="11" width="12.42578125" style="60" bestFit="1" customWidth="1"/>
    <col min="12" max="12" width="13.7109375" style="60" bestFit="1" customWidth="1"/>
    <col min="13" max="13" width="13.85546875" style="60" bestFit="1" customWidth="1"/>
    <col min="14" max="16384" width="11.42578125" style="60"/>
  </cols>
  <sheetData>
    <row r="1" spans="1:14">
      <c r="A1" s="1" t="s">
        <v>246</v>
      </c>
    </row>
    <row r="2" spans="1:14" ht="21">
      <c r="B2" s="2" t="s">
        <v>639</v>
      </c>
    </row>
    <row r="3" spans="1:14" ht="21">
      <c r="B3" s="14" t="s">
        <v>1133</v>
      </c>
    </row>
    <row r="4" spans="1:14" ht="21">
      <c r="B4" s="14"/>
    </row>
    <row r="5" spans="1:14" ht="15.75">
      <c r="B5" s="19" t="s">
        <v>1185</v>
      </c>
    </row>
    <row r="8" spans="1:14">
      <c r="B8" s="33" t="s">
        <v>1186</v>
      </c>
      <c r="C8" s="33"/>
      <c r="D8" s="33"/>
      <c r="E8" s="33"/>
      <c r="F8" s="33"/>
      <c r="G8" s="33"/>
      <c r="H8" s="33"/>
      <c r="I8" s="33"/>
      <c r="J8" s="33"/>
      <c r="K8" s="33"/>
      <c r="L8" s="33"/>
      <c r="M8" s="33"/>
      <c r="N8" s="33"/>
    </row>
    <row r="9" spans="1:14">
      <c r="B9" s="276" t="s">
        <v>1187</v>
      </c>
      <c r="C9" s="557" t="s">
        <v>1188</v>
      </c>
      <c r="D9" s="558"/>
      <c r="E9" s="558"/>
      <c r="F9" s="558"/>
      <c r="G9" s="559"/>
      <c r="H9" s="560"/>
      <c r="I9" s="557" t="s">
        <v>1189</v>
      </c>
      <c r="J9" s="558"/>
      <c r="K9" s="558"/>
      <c r="L9" s="558"/>
      <c r="M9" s="558"/>
      <c r="N9" s="559"/>
    </row>
    <row r="10" spans="1:14">
      <c r="B10" s="276" t="s">
        <v>1190</v>
      </c>
      <c r="C10" s="276" t="s">
        <v>1191</v>
      </c>
      <c r="D10" s="276" t="s">
        <v>1192</v>
      </c>
      <c r="E10" s="276" t="s">
        <v>1193</v>
      </c>
      <c r="F10" s="276" t="s">
        <v>1194</v>
      </c>
      <c r="G10" s="276" t="s">
        <v>196</v>
      </c>
      <c r="H10" s="560"/>
      <c r="I10" s="276" t="s">
        <v>1195</v>
      </c>
      <c r="J10" s="276" t="s">
        <v>1196</v>
      </c>
      <c r="K10" s="276" t="s">
        <v>1197</v>
      </c>
      <c r="L10" s="276" t="s">
        <v>1198</v>
      </c>
      <c r="M10" s="276" t="s">
        <v>1199</v>
      </c>
      <c r="N10" s="276" t="s">
        <v>196</v>
      </c>
    </row>
    <row r="11" spans="1:14">
      <c r="B11" s="44" t="s">
        <v>1200</v>
      </c>
      <c r="C11" s="280">
        <v>21.24</v>
      </c>
      <c r="D11" s="280">
        <v>239.57</v>
      </c>
      <c r="E11" s="280">
        <v>4.95</v>
      </c>
      <c r="F11" s="280">
        <v>1.71</v>
      </c>
      <c r="G11" s="280">
        <v>267.46999999999997</v>
      </c>
      <c r="H11" s="560"/>
      <c r="I11" s="280">
        <v>233.49</v>
      </c>
      <c r="J11" s="280">
        <v>30.59</v>
      </c>
      <c r="K11" s="280">
        <v>0</v>
      </c>
      <c r="L11" s="280">
        <v>0</v>
      </c>
      <c r="M11" s="280">
        <v>3.39</v>
      </c>
      <c r="N11" s="280">
        <v>267.46999999999997</v>
      </c>
    </row>
    <row r="12" spans="1:14">
      <c r="B12" s="44" t="s">
        <v>1201</v>
      </c>
      <c r="C12" s="280">
        <v>155.69</v>
      </c>
      <c r="D12" s="280">
        <v>8.64</v>
      </c>
      <c r="E12" s="280">
        <v>90.09</v>
      </c>
      <c r="F12" s="280">
        <v>0.06</v>
      </c>
      <c r="G12" s="280">
        <v>254.48</v>
      </c>
      <c r="H12" s="560"/>
      <c r="I12" s="280">
        <v>228.51</v>
      </c>
      <c r="J12" s="280">
        <v>25.87</v>
      </c>
      <c r="K12" s="280">
        <v>0</v>
      </c>
      <c r="L12" s="280">
        <v>0</v>
      </c>
      <c r="M12" s="280">
        <v>0.1</v>
      </c>
      <c r="N12" s="280">
        <v>254.48</v>
      </c>
    </row>
    <row r="13" spans="1:14">
      <c r="B13" s="44" t="s">
        <v>1202</v>
      </c>
      <c r="C13" s="280">
        <v>233.87</v>
      </c>
      <c r="D13" s="280">
        <v>2.84</v>
      </c>
      <c r="E13" s="280">
        <v>35.61</v>
      </c>
      <c r="F13" s="280">
        <v>0.7</v>
      </c>
      <c r="G13" s="280">
        <v>273.02</v>
      </c>
      <c r="H13" s="560"/>
      <c r="I13" s="280">
        <v>97.69</v>
      </c>
      <c r="J13" s="280">
        <v>40.61</v>
      </c>
      <c r="K13" s="280">
        <v>3.4</v>
      </c>
      <c r="L13" s="280">
        <v>0</v>
      </c>
      <c r="M13" s="280">
        <v>131.32</v>
      </c>
      <c r="N13" s="280">
        <v>273.02</v>
      </c>
    </row>
    <row r="14" spans="1:14">
      <c r="B14" s="44" t="s">
        <v>1203</v>
      </c>
      <c r="C14" s="280">
        <v>284.60000000000002</v>
      </c>
      <c r="D14" s="280">
        <v>52.3</v>
      </c>
      <c r="E14" s="280">
        <v>461</v>
      </c>
      <c r="F14" s="280">
        <v>0</v>
      </c>
      <c r="G14" s="280">
        <v>797.90000000000009</v>
      </c>
      <c r="H14" s="560"/>
      <c r="I14" s="280">
        <v>680.11</v>
      </c>
      <c r="J14" s="280">
        <v>112.4</v>
      </c>
      <c r="K14" s="280">
        <v>0</v>
      </c>
      <c r="L14" s="280">
        <v>0</v>
      </c>
      <c r="M14" s="280">
        <v>5.39</v>
      </c>
      <c r="N14" s="280">
        <v>797.9</v>
      </c>
    </row>
    <row r="15" spans="1:14">
      <c r="B15" s="44" t="s">
        <v>1204</v>
      </c>
      <c r="C15" s="280">
        <v>258.69</v>
      </c>
      <c r="D15" s="280">
        <v>2846.95</v>
      </c>
      <c r="E15" s="280">
        <v>34.97</v>
      </c>
      <c r="F15" s="280">
        <v>106.09</v>
      </c>
      <c r="G15" s="280">
        <v>3246.7</v>
      </c>
      <c r="H15" s="560"/>
      <c r="I15" s="280">
        <v>2470.9299999999998</v>
      </c>
      <c r="J15" s="280">
        <v>775.77</v>
      </c>
      <c r="K15" s="280">
        <v>0</v>
      </c>
      <c r="L15" s="280">
        <v>0</v>
      </c>
      <c r="M15" s="280">
        <v>0</v>
      </c>
      <c r="N15" s="280">
        <v>3246.7</v>
      </c>
    </row>
    <row r="16" spans="1:14">
      <c r="B16" s="44" t="s">
        <v>1205</v>
      </c>
      <c r="C16" s="280">
        <v>676.34</v>
      </c>
      <c r="D16" s="280">
        <v>1734.84</v>
      </c>
      <c r="E16" s="280">
        <v>50.66</v>
      </c>
      <c r="F16" s="280">
        <v>39.21</v>
      </c>
      <c r="G16" s="280">
        <v>2501.0499999999997</v>
      </c>
      <c r="H16" s="560"/>
      <c r="I16" s="280">
        <v>2249.4</v>
      </c>
      <c r="J16" s="280">
        <v>227.89</v>
      </c>
      <c r="K16" s="280">
        <v>21.45</v>
      </c>
      <c r="L16" s="280">
        <v>0</v>
      </c>
      <c r="M16" s="280">
        <v>2.31</v>
      </c>
      <c r="N16" s="280">
        <v>2501.0499999999997</v>
      </c>
    </row>
    <row r="17" spans="2:14">
      <c r="B17" s="44" t="s">
        <v>1206</v>
      </c>
      <c r="C17" s="280">
        <v>187.65</v>
      </c>
      <c r="D17" s="280">
        <v>2019.77</v>
      </c>
      <c r="E17" s="280">
        <v>48.48</v>
      </c>
      <c r="F17" s="280">
        <v>3.2</v>
      </c>
      <c r="G17" s="280">
        <v>2259.1</v>
      </c>
      <c r="H17" s="560"/>
      <c r="I17" s="280">
        <v>1643.73</v>
      </c>
      <c r="J17" s="280">
        <v>606.37</v>
      </c>
      <c r="K17" s="280">
        <v>2.0099999999999998</v>
      </c>
      <c r="L17" s="280">
        <v>0</v>
      </c>
      <c r="M17" s="280">
        <v>6.99</v>
      </c>
      <c r="N17" s="280">
        <v>2259.1</v>
      </c>
    </row>
    <row r="18" spans="2:14">
      <c r="B18" s="44" t="s">
        <v>1207</v>
      </c>
      <c r="C18" s="280">
        <v>344.73</v>
      </c>
      <c r="D18" s="280">
        <v>2962.08</v>
      </c>
      <c r="E18" s="280">
        <v>43.4</v>
      </c>
      <c r="F18" s="280" t="s">
        <v>1208</v>
      </c>
      <c r="G18" s="280">
        <v>3350.21</v>
      </c>
      <c r="H18" s="560"/>
      <c r="I18" s="280">
        <v>2398.9899999999998</v>
      </c>
      <c r="J18" s="280">
        <v>928.18</v>
      </c>
      <c r="K18" s="280">
        <v>16.989999999999998</v>
      </c>
      <c r="L18" s="280">
        <v>0</v>
      </c>
      <c r="M18" s="280">
        <v>6.05</v>
      </c>
      <c r="N18" s="280">
        <v>3350.2099999999996</v>
      </c>
    </row>
    <row r="19" spans="2:14">
      <c r="B19" s="44" t="s">
        <v>1209</v>
      </c>
      <c r="C19" s="280">
        <v>344.85</v>
      </c>
      <c r="D19" s="280">
        <v>821.27</v>
      </c>
      <c r="E19" s="280">
        <v>19.62</v>
      </c>
      <c r="F19" s="280">
        <v>29.75</v>
      </c>
      <c r="G19" s="280">
        <v>1215.4899999999998</v>
      </c>
      <c r="H19" s="560"/>
      <c r="I19" s="280">
        <v>590.91</v>
      </c>
      <c r="J19" s="280">
        <v>528.39</v>
      </c>
      <c r="K19" s="280">
        <v>22</v>
      </c>
      <c r="L19" s="280">
        <v>43.59</v>
      </c>
      <c r="M19" s="280">
        <v>30.6</v>
      </c>
      <c r="N19" s="280">
        <v>1215.4899999999998</v>
      </c>
    </row>
    <row r="20" spans="2:14">
      <c r="B20" s="44" t="s">
        <v>1210</v>
      </c>
      <c r="C20" s="280">
        <v>107.94</v>
      </c>
      <c r="D20" s="280">
        <v>306.87</v>
      </c>
      <c r="E20" s="280">
        <v>17.2</v>
      </c>
      <c r="F20" s="280">
        <v>6.24</v>
      </c>
      <c r="G20" s="280">
        <v>438.25</v>
      </c>
      <c r="H20" s="560"/>
      <c r="I20" s="280">
        <v>352.07</v>
      </c>
      <c r="J20" s="280">
        <v>65.34</v>
      </c>
      <c r="K20" s="280">
        <v>9.84</v>
      </c>
      <c r="L20" s="280">
        <v>0</v>
      </c>
      <c r="M20" s="280">
        <v>11</v>
      </c>
      <c r="N20" s="280">
        <v>438.24999999999994</v>
      </c>
    </row>
    <row r="21" spans="2:14">
      <c r="B21" s="44" t="s">
        <v>1211</v>
      </c>
      <c r="C21" s="280">
        <v>49.42</v>
      </c>
      <c r="D21" s="280">
        <v>171.28</v>
      </c>
      <c r="E21" s="280">
        <v>41.72</v>
      </c>
      <c r="F21" s="280">
        <v>2.2599999999999998</v>
      </c>
      <c r="G21" s="280">
        <v>264.67999999999995</v>
      </c>
      <c r="H21" s="560"/>
      <c r="I21" s="280">
        <v>119.62</v>
      </c>
      <c r="J21" s="280">
        <v>24.93</v>
      </c>
      <c r="K21" s="280">
        <v>0</v>
      </c>
      <c r="L21" s="280">
        <v>0</v>
      </c>
      <c r="M21" s="280">
        <v>120.13</v>
      </c>
      <c r="N21" s="280">
        <v>264.68</v>
      </c>
    </row>
    <row r="22" spans="2:14">
      <c r="B22" s="44" t="s">
        <v>1212</v>
      </c>
      <c r="C22" s="280">
        <v>239.1</v>
      </c>
      <c r="D22" s="280">
        <v>1293.5999999999999</v>
      </c>
      <c r="E22" s="280">
        <v>9</v>
      </c>
      <c r="F22" s="280">
        <v>42.8</v>
      </c>
      <c r="G22" s="280">
        <v>1584.4999999999998</v>
      </c>
      <c r="H22" s="560"/>
      <c r="I22" s="280">
        <v>542.20000000000005</v>
      </c>
      <c r="J22" s="280">
        <v>575.4</v>
      </c>
      <c r="K22" s="280">
        <v>86.4</v>
      </c>
      <c r="L22" s="280">
        <v>227.7</v>
      </c>
      <c r="M22" s="280">
        <v>152.80000000000001</v>
      </c>
      <c r="N22" s="280">
        <v>1584.5</v>
      </c>
    </row>
    <row r="23" spans="2:14">
      <c r="B23" s="44" t="s">
        <v>1213</v>
      </c>
      <c r="C23" s="280">
        <v>455.6</v>
      </c>
      <c r="D23" s="280">
        <v>2460.14</v>
      </c>
      <c r="E23" s="280">
        <v>122.54</v>
      </c>
      <c r="F23" s="280">
        <v>12.08</v>
      </c>
      <c r="G23" s="280">
        <v>3050.3599999999997</v>
      </c>
      <c r="H23" s="560"/>
      <c r="I23" s="280">
        <v>1502.22</v>
      </c>
      <c r="J23" s="280">
        <v>1469.28</v>
      </c>
      <c r="K23" s="280">
        <v>73.67</v>
      </c>
      <c r="L23" s="280">
        <v>5.19</v>
      </c>
      <c r="M23" s="280">
        <v>0</v>
      </c>
      <c r="N23" s="280">
        <v>3050.36</v>
      </c>
    </row>
    <row r="24" spans="2:14">
      <c r="B24" s="44" t="s">
        <v>1214</v>
      </c>
      <c r="C24" s="280">
        <v>358</v>
      </c>
      <c r="D24" s="280">
        <v>7428.7</v>
      </c>
      <c r="E24" s="280">
        <v>147</v>
      </c>
      <c r="F24" s="280" t="s">
        <v>1208</v>
      </c>
      <c r="G24" s="280">
        <v>7933.7</v>
      </c>
      <c r="H24" s="560"/>
      <c r="I24" s="280">
        <v>7602.75</v>
      </c>
      <c r="J24" s="280">
        <v>325</v>
      </c>
      <c r="K24" s="280">
        <v>5</v>
      </c>
      <c r="L24" s="280">
        <v>0</v>
      </c>
      <c r="M24" s="280">
        <v>0.95</v>
      </c>
      <c r="N24" s="280">
        <v>7933.7</v>
      </c>
    </row>
    <row r="25" spans="2:14">
      <c r="B25" s="44" t="s">
        <v>1215</v>
      </c>
      <c r="C25" s="280">
        <v>587.36</v>
      </c>
      <c r="D25" s="280">
        <v>383.21</v>
      </c>
      <c r="E25" s="280">
        <v>104.4</v>
      </c>
      <c r="F25" s="280" t="s">
        <v>1208</v>
      </c>
      <c r="G25" s="280">
        <v>1074.97</v>
      </c>
      <c r="H25" s="560"/>
      <c r="I25" s="280">
        <v>532.61</v>
      </c>
      <c r="J25" s="280">
        <v>434.46</v>
      </c>
      <c r="K25" s="280">
        <v>6.52</v>
      </c>
      <c r="L25" s="280">
        <v>22.7</v>
      </c>
      <c r="M25" s="280">
        <v>78.680000000000007</v>
      </c>
      <c r="N25" s="280">
        <v>1074.97</v>
      </c>
    </row>
    <row r="26" spans="2:14">
      <c r="B26" s="44" t="s">
        <v>1216</v>
      </c>
      <c r="C26" s="280">
        <v>118.86</v>
      </c>
      <c r="D26" s="280">
        <v>51.28</v>
      </c>
      <c r="E26" s="280">
        <v>7.37</v>
      </c>
      <c r="F26" s="280">
        <v>33.6</v>
      </c>
      <c r="G26" s="280">
        <v>211.10999999999999</v>
      </c>
      <c r="H26" s="560"/>
      <c r="I26" s="280">
        <v>9.89</v>
      </c>
      <c r="J26" s="280">
        <v>155.12</v>
      </c>
      <c r="K26" s="280">
        <v>24</v>
      </c>
      <c r="L26" s="280">
        <v>22.1</v>
      </c>
      <c r="M26" s="280">
        <v>0</v>
      </c>
      <c r="N26" s="280">
        <v>211.10999999999999</v>
      </c>
    </row>
    <row r="27" spans="2:14">
      <c r="B27" s="44" t="s">
        <v>1217</v>
      </c>
      <c r="C27" s="280">
        <v>70.7</v>
      </c>
      <c r="D27" s="280">
        <v>66.7</v>
      </c>
      <c r="E27" s="280">
        <v>6.7</v>
      </c>
      <c r="F27" s="280">
        <v>11.65</v>
      </c>
      <c r="G27" s="280">
        <v>155.75</v>
      </c>
      <c r="H27" s="560"/>
      <c r="I27" s="280">
        <v>11</v>
      </c>
      <c r="J27" s="280">
        <v>54.14</v>
      </c>
      <c r="K27" s="280">
        <v>12.7</v>
      </c>
      <c r="L27" s="280">
        <v>77.91</v>
      </c>
      <c r="M27" s="280">
        <v>0</v>
      </c>
      <c r="N27" s="280">
        <v>155.75</v>
      </c>
    </row>
    <row r="28" spans="2:14">
      <c r="B28" s="44" t="s">
        <v>1218</v>
      </c>
      <c r="C28" s="280">
        <v>15.51</v>
      </c>
      <c r="D28" s="280">
        <v>1.1299999999999999</v>
      </c>
      <c r="E28" s="280">
        <v>0.36</v>
      </c>
      <c r="F28" s="280">
        <v>4.2300000000000004</v>
      </c>
      <c r="G28" s="280">
        <v>21.23</v>
      </c>
      <c r="H28" s="560"/>
      <c r="I28" s="280">
        <v>0</v>
      </c>
      <c r="J28" s="280">
        <v>0</v>
      </c>
      <c r="K28" s="280">
        <v>4.2300000000000004</v>
      </c>
      <c r="L28" s="280">
        <v>17</v>
      </c>
      <c r="M28" s="280">
        <v>0</v>
      </c>
      <c r="N28" s="280">
        <v>21.23</v>
      </c>
    </row>
    <row r="29" spans="2:14">
      <c r="B29" s="44" t="s">
        <v>1219</v>
      </c>
      <c r="C29" s="280">
        <v>19.66</v>
      </c>
      <c r="D29" s="280">
        <v>1.56</v>
      </c>
      <c r="E29" s="280">
        <v>0.67</v>
      </c>
      <c r="F29" s="280">
        <v>0.65</v>
      </c>
      <c r="G29" s="280">
        <v>22.54</v>
      </c>
      <c r="H29" s="560"/>
      <c r="I29" s="280">
        <v>1.56</v>
      </c>
      <c r="J29" s="280">
        <v>0</v>
      </c>
      <c r="K29" s="280">
        <v>0.65</v>
      </c>
      <c r="L29" s="280">
        <v>20.329999999999998</v>
      </c>
      <c r="M29" s="280">
        <v>0</v>
      </c>
      <c r="N29" s="280">
        <v>22.54</v>
      </c>
    </row>
    <row r="30" spans="2:14">
      <c r="B30" s="44" t="s">
        <v>1026</v>
      </c>
      <c r="C30" s="280">
        <v>91.09</v>
      </c>
      <c r="D30" s="280">
        <v>89.2</v>
      </c>
      <c r="E30" s="280">
        <v>4.37</v>
      </c>
      <c r="F30" s="280">
        <v>2.73</v>
      </c>
      <c r="G30" s="280">
        <v>187.39000000000001</v>
      </c>
      <c r="H30" s="560"/>
      <c r="I30" s="280">
        <v>0.92</v>
      </c>
      <c r="J30" s="280">
        <v>157.08000000000001</v>
      </c>
      <c r="K30" s="280">
        <v>11.13</v>
      </c>
      <c r="L30" s="280">
        <v>18.260000000000002</v>
      </c>
      <c r="M30" s="280">
        <v>0</v>
      </c>
      <c r="N30" s="280">
        <v>187.39</v>
      </c>
    </row>
    <row r="31" spans="2:14">
      <c r="B31" s="44" t="s">
        <v>1220</v>
      </c>
      <c r="C31" s="280">
        <v>9.42</v>
      </c>
      <c r="D31" s="280">
        <v>71.040000000000006</v>
      </c>
      <c r="E31" s="280">
        <v>0.53</v>
      </c>
      <c r="F31" s="280">
        <v>0</v>
      </c>
      <c r="G31" s="280">
        <v>80.990000000000009</v>
      </c>
      <c r="H31" s="560"/>
      <c r="I31" s="280">
        <v>0</v>
      </c>
      <c r="J31" s="280">
        <v>80.989999999999995</v>
      </c>
      <c r="K31" s="280">
        <v>0</v>
      </c>
      <c r="L31" s="280">
        <v>1E-3</v>
      </c>
      <c r="M31" s="280">
        <v>0</v>
      </c>
      <c r="N31" s="280">
        <v>80.991</v>
      </c>
    </row>
    <row r="32" spans="2:14">
      <c r="B32" s="44" t="s">
        <v>1221</v>
      </c>
      <c r="C32" s="280">
        <v>3.08</v>
      </c>
      <c r="D32" s="280">
        <v>5.07</v>
      </c>
      <c r="E32" s="280">
        <v>0</v>
      </c>
      <c r="F32" s="280">
        <v>0.46</v>
      </c>
      <c r="G32" s="280">
        <v>8.6100000000000012</v>
      </c>
      <c r="H32" s="560"/>
      <c r="I32" s="280">
        <v>2.1800000000000002</v>
      </c>
      <c r="J32" s="280">
        <v>6.43</v>
      </c>
      <c r="K32" s="280">
        <v>0</v>
      </c>
      <c r="L32" s="280">
        <v>2E-3</v>
      </c>
      <c r="M32" s="280">
        <v>0</v>
      </c>
      <c r="N32" s="280">
        <v>8.6120000000000001</v>
      </c>
    </row>
    <row r="33" spans="2:14">
      <c r="B33" s="44" t="s">
        <v>1222</v>
      </c>
      <c r="C33" s="280">
        <v>1.57</v>
      </c>
      <c r="D33" s="280">
        <v>1.69</v>
      </c>
      <c r="E33" s="280">
        <v>0.06</v>
      </c>
      <c r="F33" s="280">
        <v>0.02</v>
      </c>
      <c r="G33" s="280">
        <v>3.34</v>
      </c>
      <c r="H33" s="560"/>
      <c r="I33" s="280">
        <v>0</v>
      </c>
      <c r="J33" s="280">
        <v>2.0099999999999998</v>
      </c>
      <c r="K33" s="280">
        <v>0</v>
      </c>
      <c r="L33" s="280">
        <v>1.33</v>
      </c>
      <c r="M33" s="280">
        <v>0</v>
      </c>
      <c r="N33" s="280">
        <v>3.34</v>
      </c>
    </row>
    <row r="34" spans="2:14">
      <c r="B34" s="44" t="s">
        <v>912</v>
      </c>
      <c r="C34" s="280">
        <v>9.2799999999999994</v>
      </c>
      <c r="D34" s="280">
        <v>0</v>
      </c>
      <c r="E34" s="280">
        <v>0</v>
      </c>
      <c r="F34" s="280">
        <v>0</v>
      </c>
      <c r="G34" s="280">
        <v>9.2799999999999994</v>
      </c>
      <c r="H34" s="560"/>
      <c r="I34" s="280">
        <v>0.45</v>
      </c>
      <c r="J34" s="280">
        <v>0.53</v>
      </c>
      <c r="K34" s="280">
        <v>0</v>
      </c>
      <c r="L34" s="280">
        <v>8.3000000000000007</v>
      </c>
      <c r="M34" s="280">
        <v>0</v>
      </c>
      <c r="N34" s="280">
        <v>9.2800000000000011</v>
      </c>
    </row>
    <row r="35" spans="2:14">
      <c r="B35" s="44" t="s">
        <v>917</v>
      </c>
      <c r="C35" s="280">
        <v>12.74</v>
      </c>
      <c r="D35" s="280">
        <v>0</v>
      </c>
      <c r="E35" s="280">
        <v>0</v>
      </c>
      <c r="F35" s="280">
        <v>0</v>
      </c>
      <c r="G35" s="280">
        <v>12.74</v>
      </c>
      <c r="H35" s="560"/>
      <c r="I35" s="280">
        <v>0.47</v>
      </c>
      <c r="J35" s="280">
        <v>5</v>
      </c>
      <c r="K35" s="280">
        <v>0</v>
      </c>
      <c r="L35" s="280">
        <v>7.27</v>
      </c>
      <c r="M35" s="280">
        <v>0</v>
      </c>
      <c r="N35" s="280">
        <v>12.739999999999998</v>
      </c>
    </row>
    <row r="36" spans="2:14">
      <c r="B36" s="44" t="s">
        <v>196</v>
      </c>
      <c r="C36" s="280">
        <v>4656.9899999999989</v>
      </c>
      <c r="D36" s="280">
        <v>23019.730000000003</v>
      </c>
      <c r="E36" s="280">
        <v>1250.6999999999998</v>
      </c>
      <c r="F36" s="280">
        <v>297.43999999999994</v>
      </c>
      <c r="G36" s="280">
        <v>29224.86</v>
      </c>
      <c r="H36" s="560"/>
      <c r="I36" s="280">
        <v>21271.700000000004</v>
      </c>
      <c r="J36" s="280">
        <v>6631.78</v>
      </c>
      <c r="K36" s="280">
        <v>299.98999999999995</v>
      </c>
      <c r="L36" s="280">
        <v>471.68299999999988</v>
      </c>
      <c r="M36" s="280">
        <v>549.71</v>
      </c>
      <c r="N36" s="280">
        <v>29224.863000000005</v>
      </c>
    </row>
    <row r="37" spans="2:14">
      <c r="B37" s="561"/>
      <c r="C37" s="561"/>
      <c r="D37" s="561"/>
      <c r="E37" s="561"/>
      <c r="F37" s="561"/>
      <c r="G37" s="561"/>
      <c r="H37" s="562"/>
      <c r="I37" s="561"/>
      <c r="J37" s="561"/>
      <c r="K37" s="561"/>
      <c r="L37" s="561"/>
      <c r="M37" s="561"/>
      <c r="N37" s="561"/>
    </row>
    <row r="38" spans="2:14">
      <c r="B38" s="281" t="s">
        <v>1223</v>
      </c>
      <c r="C38" s="552" t="s">
        <v>1188</v>
      </c>
      <c r="D38" s="552"/>
      <c r="E38" s="552"/>
      <c r="F38" s="552"/>
      <c r="G38" s="552"/>
      <c r="H38" s="562"/>
      <c r="I38" s="552" t="s">
        <v>1189</v>
      </c>
      <c r="J38" s="552"/>
      <c r="K38" s="552"/>
      <c r="L38" s="552"/>
      <c r="M38" s="552"/>
      <c r="N38" s="552"/>
    </row>
    <row r="39" spans="2:14">
      <c r="B39" s="262" t="s">
        <v>1190</v>
      </c>
      <c r="C39" s="262" t="s">
        <v>1191</v>
      </c>
      <c r="D39" s="262" t="s">
        <v>1192</v>
      </c>
      <c r="E39" s="262" t="s">
        <v>1193</v>
      </c>
      <c r="F39" s="262" t="s">
        <v>1194</v>
      </c>
      <c r="G39" s="262" t="s">
        <v>196</v>
      </c>
      <c r="H39" s="562"/>
      <c r="I39" s="262" t="s">
        <v>1195</v>
      </c>
      <c r="J39" s="262" t="s">
        <v>1196</v>
      </c>
      <c r="K39" s="262" t="s">
        <v>1197</v>
      </c>
      <c r="L39" s="262" t="s">
        <v>1198</v>
      </c>
      <c r="M39" s="262" t="s">
        <v>1199</v>
      </c>
      <c r="N39" s="262" t="s">
        <v>196</v>
      </c>
    </row>
    <row r="40" spans="2:14">
      <c r="B40" s="282" t="s">
        <v>1200</v>
      </c>
      <c r="C40" s="280">
        <v>95.11</v>
      </c>
      <c r="D40" s="280">
        <v>323.27999999999997</v>
      </c>
      <c r="E40" s="280">
        <v>16.32</v>
      </c>
      <c r="F40" s="280">
        <v>2.13</v>
      </c>
      <c r="G40" s="280">
        <v>436.84</v>
      </c>
      <c r="H40" s="562"/>
      <c r="I40" s="280">
        <v>363.97</v>
      </c>
      <c r="J40" s="280">
        <v>69.430000000000007</v>
      </c>
      <c r="K40" s="280">
        <v>0</v>
      </c>
      <c r="L40" s="280">
        <v>0</v>
      </c>
      <c r="M40" s="280">
        <v>3.44</v>
      </c>
      <c r="N40" s="280">
        <v>436.84000000000003</v>
      </c>
    </row>
    <row r="41" spans="2:14">
      <c r="B41" s="282" t="s">
        <v>1201</v>
      </c>
      <c r="C41" s="280">
        <v>215.71</v>
      </c>
      <c r="D41" s="280">
        <v>30.72</v>
      </c>
      <c r="E41" s="280">
        <v>90.09</v>
      </c>
      <c r="F41" s="280">
        <v>0.61</v>
      </c>
      <c r="G41" s="280">
        <v>337.13</v>
      </c>
      <c r="H41" s="562"/>
      <c r="I41" s="280">
        <v>282</v>
      </c>
      <c r="J41" s="280">
        <v>55.03</v>
      </c>
      <c r="K41" s="280">
        <v>0</v>
      </c>
      <c r="L41" s="280">
        <v>0</v>
      </c>
      <c r="M41" s="280">
        <v>0.1</v>
      </c>
      <c r="N41" s="280">
        <v>337.13</v>
      </c>
    </row>
    <row r="42" spans="2:14">
      <c r="B42" s="282" t="s">
        <v>1202</v>
      </c>
      <c r="C42" s="280">
        <v>233.87</v>
      </c>
      <c r="D42" s="280">
        <v>2.84</v>
      </c>
      <c r="E42" s="280">
        <v>35.61</v>
      </c>
      <c r="F42" s="280">
        <v>0.7</v>
      </c>
      <c r="G42" s="280">
        <v>273.02</v>
      </c>
      <c r="H42" s="562"/>
      <c r="I42" s="280">
        <v>97.69</v>
      </c>
      <c r="J42" s="280">
        <v>40.61</v>
      </c>
      <c r="K42" s="280">
        <v>3.4</v>
      </c>
      <c r="L42" s="280">
        <v>0</v>
      </c>
      <c r="M42" s="280">
        <v>131.32</v>
      </c>
      <c r="N42" s="280">
        <v>273.02</v>
      </c>
    </row>
    <row r="43" spans="2:14">
      <c r="B43" s="282" t="s">
        <v>1203</v>
      </c>
      <c r="C43" s="280">
        <v>284.60000000000002</v>
      </c>
      <c r="D43" s="280">
        <v>52.3</v>
      </c>
      <c r="E43" s="280">
        <v>461</v>
      </c>
      <c r="F43" s="280">
        <v>0</v>
      </c>
      <c r="G43" s="280">
        <v>797.90000000000009</v>
      </c>
      <c r="H43" s="562"/>
      <c r="I43" s="280">
        <v>680.11</v>
      </c>
      <c r="J43" s="280">
        <v>112.4</v>
      </c>
      <c r="K43" s="280">
        <v>0</v>
      </c>
      <c r="L43" s="280">
        <v>0</v>
      </c>
      <c r="M43" s="280">
        <v>5.39</v>
      </c>
      <c r="N43" s="280">
        <v>797.9</v>
      </c>
    </row>
    <row r="44" spans="2:14">
      <c r="B44" s="282" t="s">
        <v>1204</v>
      </c>
      <c r="C44" s="280">
        <v>256.13</v>
      </c>
      <c r="D44" s="280">
        <v>2535.7800000000002</v>
      </c>
      <c r="E44" s="280">
        <v>34.97</v>
      </c>
      <c r="F44" s="280">
        <v>106.09</v>
      </c>
      <c r="G44" s="280">
        <v>2932.9700000000003</v>
      </c>
      <c r="H44" s="562"/>
      <c r="I44" s="280">
        <v>2235.5</v>
      </c>
      <c r="J44" s="280">
        <v>697.47</v>
      </c>
      <c r="K44" s="280">
        <v>0</v>
      </c>
      <c r="L44" s="280">
        <v>0</v>
      </c>
      <c r="M44" s="280">
        <v>0</v>
      </c>
      <c r="N44" s="280">
        <v>2932.9700000000003</v>
      </c>
    </row>
    <row r="45" spans="2:14">
      <c r="B45" s="282" t="s">
        <v>1205</v>
      </c>
      <c r="C45" s="280">
        <v>621.04</v>
      </c>
      <c r="D45" s="280">
        <v>1493.16</v>
      </c>
      <c r="E45" s="280">
        <v>46.36</v>
      </c>
      <c r="F45" s="280">
        <v>35.89</v>
      </c>
      <c r="G45" s="280">
        <v>2196.4499999999998</v>
      </c>
      <c r="H45" s="562"/>
      <c r="I45" s="280">
        <v>1970.24</v>
      </c>
      <c r="J45" s="280">
        <v>202.36</v>
      </c>
      <c r="K45" s="280">
        <v>21.18</v>
      </c>
      <c r="L45" s="280">
        <v>0</v>
      </c>
      <c r="M45" s="280">
        <v>2.67</v>
      </c>
      <c r="N45" s="280">
        <v>2196.4499999999998</v>
      </c>
    </row>
    <row r="46" spans="2:14">
      <c r="B46" s="282" t="s">
        <v>1206</v>
      </c>
      <c r="C46" s="280">
        <v>191.56</v>
      </c>
      <c r="D46" s="280">
        <v>1807.04</v>
      </c>
      <c r="E46" s="280">
        <v>50.61</v>
      </c>
      <c r="F46" s="280">
        <v>3.2</v>
      </c>
      <c r="G46" s="280">
        <v>2052.41</v>
      </c>
      <c r="H46" s="562"/>
      <c r="I46" s="280">
        <v>1449.52</v>
      </c>
      <c r="J46" s="280">
        <v>592.19000000000005</v>
      </c>
      <c r="K46" s="280">
        <v>2.0099999999999998</v>
      </c>
      <c r="L46" s="280">
        <v>0</v>
      </c>
      <c r="M46" s="280">
        <v>8.69</v>
      </c>
      <c r="N46" s="280">
        <v>2052.41</v>
      </c>
    </row>
    <row r="47" spans="2:14">
      <c r="B47" s="282" t="s">
        <v>1207</v>
      </c>
      <c r="C47" s="280">
        <v>343.16</v>
      </c>
      <c r="D47" s="280">
        <v>2797.84</v>
      </c>
      <c r="E47" s="280">
        <v>43.4</v>
      </c>
      <c r="F47" s="280" t="s">
        <v>1208</v>
      </c>
      <c r="G47" s="280">
        <v>3184.4</v>
      </c>
      <c r="H47" s="562"/>
      <c r="I47" s="280">
        <v>2231.11</v>
      </c>
      <c r="J47" s="280">
        <v>930.25</v>
      </c>
      <c r="K47" s="280">
        <v>16.989999999999998</v>
      </c>
      <c r="L47" s="280">
        <v>0</v>
      </c>
      <c r="M47" s="280">
        <v>6.05</v>
      </c>
      <c r="N47" s="280">
        <v>3184.4</v>
      </c>
    </row>
    <row r="48" spans="2:14">
      <c r="B48" s="282" t="s">
        <v>1209</v>
      </c>
      <c r="C48" s="280">
        <v>344.85</v>
      </c>
      <c r="D48" s="280">
        <v>821.27</v>
      </c>
      <c r="E48" s="280">
        <v>19.62</v>
      </c>
      <c r="F48" s="280">
        <v>29.75</v>
      </c>
      <c r="G48" s="280">
        <v>1215.4899999999998</v>
      </c>
      <c r="H48" s="562"/>
      <c r="I48" s="280">
        <v>590.91</v>
      </c>
      <c r="J48" s="280">
        <v>528.39</v>
      </c>
      <c r="K48" s="280">
        <v>22</v>
      </c>
      <c r="L48" s="280">
        <v>43.59</v>
      </c>
      <c r="M48" s="280">
        <v>30.6</v>
      </c>
      <c r="N48" s="280">
        <v>1215.4899999999998</v>
      </c>
    </row>
    <row r="49" spans="2:14">
      <c r="B49" s="282" t="s">
        <v>1210</v>
      </c>
      <c r="C49" s="280">
        <v>107.94</v>
      </c>
      <c r="D49" s="280">
        <v>306.87</v>
      </c>
      <c r="E49" s="280">
        <v>17.2</v>
      </c>
      <c r="F49" s="280">
        <v>6.24</v>
      </c>
      <c r="G49" s="280">
        <v>438.25</v>
      </c>
      <c r="H49" s="562"/>
      <c r="I49" s="280">
        <v>352.07</v>
      </c>
      <c r="J49" s="280">
        <v>65.34</v>
      </c>
      <c r="K49" s="280">
        <v>9.84</v>
      </c>
      <c r="L49" s="280">
        <v>0</v>
      </c>
      <c r="M49" s="280">
        <v>11</v>
      </c>
      <c r="N49" s="280">
        <v>438.24999999999994</v>
      </c>
    </row>
    <row r="50" spans="2:14">
      <c r="B50" s="282" t="s">
        <v>1211</v>
      </c>
      <c r="C50" s="280">
        <v>49.42</v>
      </c>
      <c r="D50" s="280">
        <v>171.28</v>
      </c>
      <c r="E50" s="280">
        <v>41.72</v>
      </c>
      <c r="F50" s="280">
        <v>2.2599999999999998</v>
      </c>
      <c r="G50" s="280">
        <v>264.67999999999995</v>
      </c>
      <c r="H50" s="562"/>
      <c r="I50" s="280">
        <v>119.62</v>
      </c>
      <c r="J50" s="280">
        <v>24.93</v>
      </c>
      <c r="K50" s="280">
        <v>0</v>
      </c>
      <c r="L50" s="280">
        <v>0</v>
      </c>
      <c r="M50" s="280">
        <v>120.13</v>
      </c>
      <c r="N50" s="280">
        <v>264.68</v>
      </c>
    </row>
    <row r="51" spans="2:14">
      <c r="B51" s="282" t="s">
        <v>1212</v>
      </c>
      <c r="C51" s="280">
        <v>242.7</v>
      </c>
      <c r="D51" s="280">
        <v>1298.4000000000001</v>
      </c>
      <c r="E51" s="280">
        <v>9</v>
      </c>
      <c r="F51" s="280">
        <v>42.8</v>
      </c>
      <c r="G51" s="280">
        <v>1592.9</v>
      </c>
      <c r="H51" s="562"/>
      <c r="I51" s="280">
        <v>506.4</v>
      </c>
      <c r="J51" s="280">
        <v>627.4</v>
      </c>
      <c r="K51" s="280">
        <v>86.2</v>
      </c>
      <c r="L51" s="280">
        <v>233</v>
      </c>
      <c r="M51" s="280">
        <v>139.9</v>
      </c>
      <c r="N51" s="280">
        <v>1592.9</v>
      </c>
    </row>
    <row r="52" spans="2:14">
      <c r="B52" s="282" t="s">
        <v>1213</v>
      </c>
      <c r="C52" s="280">
        <v>456.16</v>
      </c>
      <c r="D52" s="280">
        <v>2362.44</v>
      </c>
      <c r="E52" s="280">
        <v>117.33</v>
      </c>
      <c r="F52" s="280">
        <v>13.11</v>
      </c>
      <c r="G52" s="280">
        <v>2949.04</v>
      </c>
      <c r="H52" s="562"/>
      <c r="I52" s="280">
        <v>1400.18</v>
      </c>
      <c r="J52" s="280">
        <v>1465.31</v>
      </c>
      <c r="K52" s="280">
        <v>80.48</v>
      </c>
      <c r="L52" s="280">
        <v>3.07</v>
      </c>
      <c r="M52" s="280">
        <v>0</v>
      </c>
      <c r="N52" s="280">
        <v>2949.04</v>
      </c>
    </row>
    <row r="53" spans="2:14">
      <c r="B53" s="282" t="s">
        <v>1214</v>
      </c>
      <c r="C53" s="280">
        <v>358</v>
      </c>
      <c r="D53" s="280">
        <v>6888.7</v>
      </c>
      <c r="E53" s="280">
        <v>147</v>
      </c>
      <c r="F53" s="280" t="s">
        <v>1208</v>
      </c>
      <c r="G53" s="280">
        <v>7393.7</v>
      </c>
      <c r="H53" s="562"/>
      <c r="I53" s="280">
        <v>7074.51</v>
      </c>
      <c r="J53" s="280">
        <v>303</v>
      </c>
      <c r="K53" s="280">
        <v>5</v>
      </c>
      <c r="L53" s="280">
        <v>0</v>
      </c>
      <c r="M53" s="280">
        <v>11.19</v>
      </c>
      <c r="N53" s="280">
        <v>7393.7</v>
      </c>
    </row>
    <row r="54" spans="2:14">
      <c r="B54" s="282" t="s">
        <v>1215</v>
      </c>
      <c r="C54" s="280">
        <v>589.98</v>
      </c>
      <c r="D54" s="280">
        <v>348.54</v>
      </c>
      <c r="E54" s="280">
        <v>101.92</v>
      </c>
      <c r="F54" s="280" t="s">
        <v>1208</v>
      </c>
      <c r="G54" s="280">
        <v>1040.44</v>
      </c>
      <c r="H54" s="562"/>
      <c r="I54" s="280">
        <v>505.51</v>
      </c>
      <c r="J54" s="280">
        <v>416.37</v>
      </c>
      <c r="K54" s="280">
        <v>6.91</v>
      </c>
      <c r="L54" s="280">
        <v>33.56</v>
      </c>
      <c r="M54" s="280">
        <v>78.09</v>
      </c>
      <c r="N54" s="280">
        <v>1040.4399999999998</v>
      </c>
    </row>
    <row r="55" spans="2:14">
      <c r="B55" s="282" t="s">
        <v>1216</v>
      </c>
      <c r="C55" s="280">
        <v>114.88</v>
      </c>
      <c r="D55" s="280">
        <v>51.28</v>
      </c>
      <c r="E55" s="280">
        <v>7.37</v>
      </c>
      <c r="F55" s="280">
        <v>33.85</v>
      </c>
      <c r="G55" s="280">
        <v>207.38</v>
      </c>
      <c r="H55" s="562"/>
      <c r="I55" s="280">
        <v>10.87</v>
      </c>
      <c r="J55" s="280">
        <v>155.5</v>
      </c>
      <c r="K55" s="280">
        <v>24</v>
      </c>
      <c r="L55" s="280">
        <v>17.010000000000002</v>
      </c>
      <c r="M55" s="280">
        <v>0</v>
      </c>
      <c r="N55" s="280">
        <v>207.38</v>
      </c>
    </row>
    <row r="56" spans="2:14">
      <c r="B56" s="282" t="s">
        <v>1217</v>
      </c>
      <c r="C56" s="280">
        <v>74.8</v>
      </c>
      <c r="D56" s="280">
        <v>65.5</v>
      </c>
      <c r="E56" s="280">
        <v>8.1999999999999993</v>
      </c>
      <c r="F56" s="280">
        <v>11.7</v>
      </c>
      <c r="G56" s="280">
        <v>160.19999999999999</v>
      </c>
      <c r="H56" s="562"/>
      <c r="I56" s="280">
        <v>11</v>
      </c>
      <c r="J56" s="280">
        <v>55</v>
      </c>
      <c r="K56" s="280">
        <v>13.2</v>
      </c>
      <c r="L56" s="280">
        <v>81</v>
      </c>
      <c r="M56" s="280">
        <v>0</v>
      </c>
      <c r="N56" s="280">
        <v>160.19999999999999</v>
      </c>
    </row>
    <row r="57" spans="2:14">
      <c r="B57" s="282" t="s">
        <v>1218</v>
      </c>
      <c r="C57" s="280">
        <v>16.100000000000001</v>
      </c>
      <c r="D57" s="280">
        <v>1.7</v>
      </c>
      <c r="E57" s="280">
        <v>0.41</v>
      </c>
      <c r="F57" s="280">
        <v>4.2300000000000004</v>
      </c>
      <c r="G57" s="280">
        <v>22.44</v>
      </c>
      <c r="H57" s="562"/>
      <c r="I57" s="280">
        <v>0</v>
      </c>
      <c r="J57" s="280">
        <v>0</v>
      </c>
      <c r="K57" s="280">
        <v>4.2300000000000004</v>
      </c>
      <c r="L57" s="280">
        <v>18.21</v>
      </c>
      <c r="M57" s="280">
        <v>0</v>
      </c>
      <c r="N57" s="280">
        <v>22.44</v>
      </c>
    </row>
    <row r="58" spans="2:14">
      <c r="B58" s="282" t="s">
        <v>1219</v>
      </c>
      <c r="C58" s="280">
        <v>23.6</v>
      </c>
      <c r="D58" s="280">
        <v>1.5</v>
      </c>
      <c r="E58" s="280">
        <v>0.67</v>
      </c>
      <c r="F58" s="280">
        <v>0.7</v>
      </c>
      <c r="G58" s="280">
        <v>26.470000000000002</v>
      </c>
      <c r="H58" s="562"/>
      <c r="I58" s="280">
        <v>0</v>
      </c>
      <c r="J58" s="280">
        <v>0</v>
      </c>
      <c r="K58" s="280">
        <v>1.8</v>
      </c>
      <c r="L58" s="280">
        <v>24.67</v>
      </c>
      <c r="M58" s="280">
        <v>0</v>
      </c>
      <c r="N58" s="280">
        <v>26.470000000000002</v>
      </c>
    </row>
    <row r="59" spans="2:14">
      <c r="B59" s="282" t="s">
        <v>1026</v>
      </c>
      <c r="C59" s="280">
        <v>93.92</v>
      </c>
      <c r="D59" s="280">
        <v>90.2</v>
      </c>
      <c r="E59" s="280">
        <v>3.34</v>
      </c>
      <c r="F59" s="280">
        <v>5.66</v>
      </c>
      <c r="G59" s="280">
        <v>193.12</v>
      </c>
      <c r="H59" s="562"/>
      <c r="I59" s="280">
        <v>1.43</v>
      </c>
      <c r="J59" s="280">
        <v>150.21</v>
      </c>
      <c r="K59" s="280">
        <v>11.35</v>
      </c>
      <c r="L59" s="280">
        <v>30.13</v>
      </c>
      <c r="M59" s="280">
        <v>0</v>
      </c>
      <c r="N59" s="280">
        <v>193.12</v>
      </c>
    </row>
    <row r="60" spans="2:14">
      <c r="B60" s="282" t="s">
        <v>1220</v>
      </c>
      <c r="C60" s="280">
        <v>9.24</v>
      </c>
      <c r="D60" s="280">
        <v>72.66</v>
      </c>
      <c r="E60" s="280">
        <v>0.43</v>
      </c>
      <c r="F60" s="280">
        <v>0</v>
      </c>
      <c r="G60" s="280">
        <v>82.33</v>
      </c>
      <c r="H60" s="562"/>
      <c r="I60" s="280">
        <v>0</v>
      </c>
      <c r="J60" s="280">
        <v>82.33</v>
      </c>
      <c r="K60" s="280">
        <v>0</v>
      </c>
      <c r="L60" s="280">
        <v>1E-3</v>
      </c>
      <c r="M60" s="280">
        <v>0</v>
      </c>
      <c r="N60" s="280">
        <v>82.331000000000003</v>
      </c>
    </row>
    <row r="61" spans="2:14">
      <c r="B61" s="282" t="s">
        <v>1221</v>
      </c>
      <c r="C61" s="280">
        <v>2.52</v>
      </c>
      <c r="D61" s="280">
        <v>4.66</v>
      </c>
      <c r="E61" s="280">
        <v>0.44</v>
      </c>
      <c r="F61" s="280">
        <v>0.47</v>
      </c>
      <c r="G61" s="280">
        <v>8.09</v>
      </c>
      <c r="H61" s="562"/>
      <c r="I61" s="280">
        <v>1.7</v>
      </c>
      <c r="J61" s="280">
        <v>6.39</v>
      </c>
      <c r="K61" s="280">
        <v>0</v>
      </c>
      <c r="L61" s="280">
        <v>2E-3</v>
      </c>
      <c r="M61" s="280">
        <v>0</v>
      </c>
      <c r="N61" s="280">
        <v>8.0920000000000005</v>
      </c>
    </row>
    <row r="62" spans="2:14">
      <c r="B62" s="282" t="s">
        <v>1222</v>
      </c>
      <c r="C62" s="280">
        <v>1.51</v>
      </c>
      <c r="D62" s="280">
        <v>1.67</v>
      </c>
      <c r="E62" s="280">
        <v>0.31</v>
      </c>
      <c r="F62" s="280">
        <v>0</v>
      </c>
      <c r="G62" s="280">
        <v>3.4899999999999998</v>
      </c>
      <c r="H62" s="562"/>
      <c r="I62" s="280">
        <v>0</v>
      </c>
      <c r="J62" s="280">
        <v>2.11</v>
      </c>
      <c r="K62" s="280">
        <v>0.02</v>
      </c>
      <c r="L62" s="280">
        <v>1.36</v>
      </c>
      <c r="M62" s="280">
        <v>0</v>
      </c>
      <c r="N62" s="280">
        <v>3.49</v>
      </c>
    </row>
    <row r="63" spans="2:14">
      <c r="B63" s="282" t="s">
        <v>912</v>
      </c>
      <c r="C63" s="280">
        <v>8.9499999999999993</v>
      </c>
      <c r="D63" s="280">
        <v>0</v>
      </c>
      <c r="E63" s="280">
        <v>0</v>
      </c>
      <c r="F63" s="280">
        <v>0</v>
      </c>
      <c r="G63" s="280">
        <v>8.9499999999999993</v>
      </c>
      <c r="H63" s="562"/>
      <c r="I63" s="280">
        <v>0.63</v>
      </c>
      <c r="J63" s="280">
        <v>0.56000000000000005</v>
      </c>
      <c r="K63" s="280">
        <v>0</v>
      </c>
      <c r="L63" s="280">
        <v>7.76</v>
      </c>
      <c r="M63" s="280">
        <v>0</v>
      </c>
      <c r="N63" s="280">
        <v>8.9499999999999993</v>
      </c>
    </row>
    <row r="64" spans="2:14">
      <c r="B64" s="282" t="s">
        <v>917</v>
      </c>
      <c r="C64" s="280">
        <v>12.23</v>
      </c>
      <c r="D64" s="280">
        <v>0</v>
      </c>
      <c r="E64" s="280">
        <v>0</v>
      </c>
      <c r="F64" s="280">
        <v>0</v>
      </c>
      <c r="G64" s="280">
        <v>12.23</v>
      </c>
      <c r="H64" s="562"/>
      <c r="I64" s="280">
        <v>0.47</v>
      </c>
      <c r="J64" s="280">
        <v>5.22</v>
      </c>
      <c r="K64" s="280">
        <v>0</v>
      </c>
      <c r="L64" s="280">
        <v>6.54</v>
      </c>
      <c r="M64" s="280">
        <v>0</v>
      </c>
      <c r="N64" s="280">
        <v>12.23</v>
      </c>
    </row>
    <row r="65" spans="2:14">
      <c r="B65" s="282" t="s">
        <v>196</v>
      </c>
      <c r="C65" s="280">
        <v>4747.9800000000005</v>
      </c>
      <c r="D65" s="280">
        <v>21529.63</v>
      </c>
      <c r="E65" s="280">
        <v>1253.3200000000002</v>
      </c>
      <c r="F65" s="280">
        <v>299.3900000000001</v>
      </c>
      <c r="G65" s="280">
        <v>27830.32</v>
      </c>
      <c r="H65" s="562"/>
      <c r="I65" s="280">
        <v>19885.440000000002</v>
      </c>
      <c r="J65" s="280">
        <v>6587.8000000000011</v>
      </c>
      <c r="K65" s="280">
        <v>308.61</v>
      </c>
      <c r="L65" s="280">
        <v>499.90300000000002</v>
      </c>
      <c r="M65" s="280">
        <v>548.56999999999994</v>
      </c>
      <c r="N65" s="280">
        <v>27830.323000000004</v>
      </c>
    </row>
    <row r="66" spans="2:14">
      <c r="B66" s="561"/>
      <c r="C66" s="561"/>
      <c r="D66" s="561"/>
      <c r="E66" s="561"/>
      <c r="F66" s="561"/>
      <c r="G66" s="561"/>
      <c r="H66" s="562"/>
      <c r="I66" s="561"/>
      <c r="J66" s="561"/>
      <c r="K66" s="561"/>
      <c r="L66" s="561"/>
      <c r="M66" s="561"/>
      <c r="N66" s="561"/>
    </row>
    <row r="67" spans="2:14">
      <c r="B67" s="281" t="s">
        <v>1224</v>
      </c>
      <c r="C67" s="552" t="s">
        <v>1188</v>
      </c>
      <c r="D67" s="552"/>
      <c r="E67" s="552"/>
      <c r="F67" s="552"/>
      <c r="G67" s="552"/>
      <c r="H67" s="562"/>
      <c r="I67" s="552" t="s">
        <v>1189</v>
      </c>
      <c r="J67" s="552"/>
      <c r="K67" s="552"/>
      <c r="L67" s="552"/>
      <c r="M67" s="552"/>
      <c r="N67" s="552"/>
    </row>
    <row r="68" spans="2:14">
      <c r="B68" s="262" t="s">
        <v>1190</v>
      </c>
      <c r="C68" s="262" t="s">
        <v>1191</v>
      </c>
      <c r="D68" s="262" t="s">
        <v>1192</v>
      </c>
      <c r="E68" s="262" t="s">
        <v>1193</v>
      </c>
      <c r="F68" s="262" t="s">
        <v>1194</v>
      </c>
      <c r="G68" s="262" t="s">
        <v>196</v>
      </c>
      <c r="H68" s="562"/>
      <c r="I68" s="262" t="s">
        <v>1195</v>
      </c>
      <c r="J68" s="262" t="s">
        <v>1196</v>
      </c>
      <c r="K68" s="262" t="s">
        <v>1197</v>
      </c>
      <c r="L68" s="262" t="s">
        <v>1198</v>
      </c>
      <c r="M68" s="262" t="s">
        <v>1199</v>
      </c>
      <c r="N68" s="262" t="s">
        <v>196</v>
      </c>
    </row>
    <row r="69" spans="2:14">
      <c r="B69" s="282" t="s">
        <v>1200</v>
      </c>
      <c r="C69" s="280">
        <v>94.59</v>
      </c>
      <c r="D69" s="280">
        <v>322.23</v>
      </c>
      <c r="E69" s="280">
        <v>17.760000000000002</v>
      </c>
      <c r="F69" s="280">
        <v>2.46</v>
      </c>
      <c r="G69" s="280">
        <v>437.04</v>
      </c>
      <c r="H69" s="562"/>
      <c r="I69" s="280">
        <v>350.38</v>
      </c>
      <c r="J69" s="280">
        <v>83.12</v>
      </c>
      <c r="K69" s="280">
        <v>0</v>
      </c>
      <c r="L69" s="280">
        <v>0</v>
      </c>
      <c r="M69" s="280">
        <v>3.54</v>
      </c>
      <c r="N69" s="280">
        <v>437.04</v>
      </c>
    </row>
    <row r="70" spans="2:14">
      <c r="B70" s="282" t="s">
        <v>1201</v>
      </c>
      <c r="C70" s="280">
        <v>216.22</v>
      </c>
      <c r="D70" s="280">
        <v>30.72</v>
      </c>
      <c r="E70" s="280">
        <v>90.09</v>
      </c>
      <c r="F70" s="280">
        <v>0.61</v>
      </c>
      <c r="G70" s="280">
        <v>337.64</v>
      </c>
      <c r="H70" s="562"/>
      <c r="I70" s="280">
        <v>271.81</v>
      </c>
      <c r="J70" s="280">
        <v>65.73</v>
      </c>
      <c r="K70" s="280">
        <v>0</v>
      </c>
      <c r="L70" s="280">
        <v>0</v>
      </c>
      <c r="M70" s="280">
        <v>0.1</v>
      </c>
      <c r="N70" s="280">
        <v>337.64000000000004</v>
      </c>
    </row>
    <row r="71" spans="2:14">
      <c r="B71" s="282" t="s">
        <v>1202</v>
      </c>
      <c r="C71" s="280">
        <v>233.87</v>
      </c>
      <c r="D71" s="280">
        <v>2.84</v>
      </c>
      <c r="E71" s="280">
        <v>35.61</v>
      </c>
      <c r="F71" s="280">
        <v>0.7</v>
      </c>
      <c r="G71" s="280">
        <v>273.02</v>
      </c>
      <c r="H71" s="562"/>
      <c r="I71" s="280">
        <v>97.69</v>
      </c>
      <c r="J71" s="280">
        <v>40.61</v>
      </c>
      <c r="K71" s="280">
        <v>3.4</v>
      </c>
      <c r="L71" s="280">
        <v>0</v>
      </c>
      <c r="M71" s="280">
        <v>131.32</v>
      </c>
      <c r="N71" s="280">
        <v>273.02</v>
      </c>
    </row>
    <row r="72" spans="2:14">
      <c r="B72" s="282" t="s">
        <v>1203</v>
      </c>
      <c r="C72" s="280">
        <v>284.60000000000002</v>
      </c>
      <c r="D72" s="280">
        <v>52.3</v>
      </c>
      <c r="E72" s="280">
        <v>461</v>
      </c>
      <c r="F72" s="280">
        <v>0</v>
      </c>
      <c r="G72" s="280">
        <v>797.90000000000009</v>
      </c>
      <c r="H72" s="562"/>
      <c r="I72" s="280">
        <v>680.11</v>
      </c>
      <c r="J72" s="280">
        <v>112.4</v>
      </c>
      <c r="K72" s="280">
        <v>0</v>
      </c>
      <c r="L72" s="280">
        <v>0</v>
      </c>
      <c r="M72" s="280">
        <v>5.39</v>
      </c>
      <c r="N72" s="280">
        <v>797.9</v>
      </c>
    </row>
    <row r="73" spans="2:14">
      <c r="B73" s="282" t="s">
        <v>1204</v>
      </c>
      <c r="C73" s="280">
        <v>255.77</v>
      </c>
      <c r="D73" s="280">
        <v>3289.66</v>
      </c>
      <c r="E73" s="280">
        <v>45.56</v>
      </c>
      <c r="F73" s="280">
        <v>106.09</v>
      </c>
      <c r="G73" s="280">
        <v>3697.08</v>
      </c>
      <c r="H73" s="562"/>
      <c r="I73" s="280">
        <v>2809.1</v>
      </c>
      <c r="J73" s="280">
        <v>887.98</v>
      </c>
      <c r="K73" s="280">
        <v>0</v>
      </c>
      <c r="L73" s="280">
        <v>0</v>
      </c>
      <c r="M73" s="280">
        <v>0</v>
      </c>
      <c r="N73" s="280">
        <v>3697.08</v>
      </c>
    </row>
    <row r="74" spans="2:14">
      <c r="B74" s="282" t="s">
        <v>1205</v>
      </c>
      <c r="C74" s="280">
        <v>628.44000000000005</v>
      </c>
      <c r="D74" s="280">
        <v>1510.95</v>
      </c>
      <c r="E74" s="280">
        <v>46.91</v>
      </c>
      <c r="F74" s="280">
        <v>36.32</v>
      </c>
      <c r="G74" s="280">
        <v>2222.6200000000003</v>
      </c>
      <c r="H74" s="562"/>
      <c r="I74" s="280">
        <v>1993.72</v>
      </c>
      <c r="J74" s="280">
        <v>204.77</v>
      </c>
      <c r="K74" s="280">
        <v>21.43</v>
      </c>
      <c r="L74" s="280">
        <v>0</v>
      </c>
      <c r="M74" s="280">
        <v>2.7</v>
      </c>
      <c r="N74" s="280">
        <v>2222.62</v>
      </c>
    </row>
    <row r="75" spans="2:14">
      <c r="B75" s="282" t="s">
        <v>1206</v>
      </c>
      <c r="C75" s="280">
        <v>183.95</v>
      </c>
      <c r="D75" s="280">
        <v>1960.48</v>
      </c>
      <c r="E75" s="280">
        <v>49.32</v>
      </c>
      <c r="F75" s="280">
        <v>3.2</v>
      </c>
      <c r="G75" s="280">
        <v>2196.9499999999998</v>
      </c>
      <c r="H75" s="562"/>
      <c r="I75" s="280">
        <v>1593.79</v>
      </c>
      <c r="J75" s="280">
        <v>590.42999999999995</v>
      </c>
      <c r="K75" s="280">
        <v>2.0099999999999998</v>
      </c>
      <c r="L75" s="280">
        <v>0</v>
      </c>
      <c r="M75" s="280">
        <v>10.72</v>
      </c>
      <c r="N75" s="280">
        <v>2196.9499999999998</v>
      </c>
    </row>
    <row r="76" spans="2:14">
      <c r="B76" s="282" t="s">
        <v>1207</v>
      </c>
      <c r="C76" s="280">
        <v>350.54</v>
      </c>
      <c r="D76" s="280">
        <v>3061.53</v>
      </c>
      <c r="E76" s="280">
        <v>43.4</v>
      </c>
      <c r="F76" s="280" t="s">
        <v>1208</v>
      </c>
      <c r="G76" s="280">
        <v>3455.4700000000003</v>
      </c>
      <c r="H76" s="562"/>
      <c r="I76" s="280">
        <v>2494.48</v>
      </c>
      <c r="J76" s="280">
        <v>937.53</v>
      </c>
      <c r="K76" s="280">
        <v>17.41</v>
      </c>
      <c r="L76" s="280">
        <v>0</v>
      </c>
      <c r="M76" s="280">
        <v>6.05</v>
      </c>
      <c r="N76" s="280">
        <v>3455.4700000000003</v>
      </c>
    </row>
    <row r="77" spans="2:14">
      <c r="B77" s="282" t="s">
        <v>1209</v>
      </c>
      <c r="C77" s="280">
        <v>344.85</v>
      </c>
      <c r="D77" s="280">
        <v>821.27</v>
      </c>
      <c r="E77" s="280">
        <v>19.62</v>
      </c>
      <c r="F77" s="280">
        <v>29.75</v>
      </c>
      <c r="G77" s="280">
        <v>1215.4899999999998</v>
      </c>
      <c r="H77" s="562"/>
      <c r="I77" s="280">
        <v>591.75</v>
      </c>
      <c r="J77" s="280">
        <v>528.39</v>
      </c>
      <c r="K77" s="280">
        <v>22</v>
      </c>
      <c r="L77" s="280">
        <v>43.59</v>
      </c>
      <c r="M77" s="280">
        <v>29.76</v>
      </c>
      <c r="N77" s="280">
        <v>1215.4899999999998</v>
      </c>
    </row>
    <row r="78" spans="2:14">
      <c r="B78" s="282" t="s">
        <v>1210</v>
      </c>
      <c r="C78" s="280">
        <v>107.94</v>
      </c>
      <c r="D78" s="280">
        <v>306.87</v>
      </c>
      <c r="E78" s="280">
        <v>17.2</v>
      </c>
      <c r="F78" s="280">
        <v>6.24</v>
      </c>
      <c r="G78" s="280">
        <v>438.25</v>
      </c>
      <c r="H78" s="562"/>
      <c r="I78" s="280">
        <v>356.4</v>
      </c>
      <c r="J78" s="280">
        <v>65.34</v>
      </c>
      <c r="K78" s="280">
        <v>9.84</v>
      </c>
      <c r="L78" s="280">
        <v>0</v>
      </c>
      <c r="M78" s="280">
        <v>6.67</v>
      </c>
      <c r="N78" s="280">
        <v>438.25</v>
      </c>
    </row>
    <row r="79" spans="2:14">
      <c r="B79" s="282" t="s">
        <v>1211</v>
      </c>
      <c r="C79" s="280">
        <v>49.42</v>
      </c>
      <c r="D79" s="280">
        <v>171.28</v>
      </c>
      <c r="E79" s="280">
        <v>41.72</v>
      </c>
      <c r="F79" s="280">
        <v>2.2599999999999998</v>
      </c>
      <c r="G79" s="280">
        <v>264.67999999999995</v>
      </c>
      <c r="H79" s="562"/>
      <c r="I79" s="280">
        <v>80.260000000000005</v>
      </c>
      <c r="J79" s="280">
        <v>24.93</v>
      </c>
      <c r="K79" s="280">
        <v>0</v>
      </c>
      <c r="L79" s="280">
        <v>0</v>
      </c>
      <c r="M79" s="280">
        <v>159.49</v>
      </c>
      <c r="N79" s="280">
        <v>264.68</v>
      </c>
    </row>
    <row r="80" spans="2:14">
      <c r="B80" s="282" t="s">
        <v>1212</v>
      </c>
      <c r="C80" s="280">
        <v>243.5</v>
      </c>
      <c r="D80" s="280">
        <v>1380.2</v>
      </c>
      <c r="E80" s="280">
        <v>9</v>
      </c>
      <c r="F80" s="280">
        <v>42.8</v>
      </c>
      <c r="G80" s="280">
        <v>1675.5</v>
      </c>
      <c r="H80" s="562"/>
      <c r="I80" s="280">
        <v>539.5</v>
      </c>
      <c r="J80" s="280">
        <v>523.9</v>
      </c>
      <c r="K80" s="280">
        <v>89.9</v>
      </c>
      <c r="L80" s="280">
        <v>248</v>
      </c>
      <c r="M80" s="280">
        <v>274.2</v>
      </c>
      <c r="N80" s="280">
        <v>1675.5000000000002</v>
      </c>
    </row>
    <row r="81" spans="2:14">
      <c r="B81" s="282" t="s">
        <v>1213</v>
      </c>
      <c r="C81" s="280">
        <v>465.27</v>
      </c>
      <c r="D81" s="280">
        <v>2349.83</v>
      </c>
      <c r="E81" s="280">
        <v>120.52</v>
      </c>
      <c r="F81" s="280">
        <v>13.11</v>
      </c>
      <c r="G81" s="280">
        <v>2948.73</v>
      </c>
      <c r="H81" s="562"/>
      <c r="I81" s="280">
        <v>1393.28</v>
      </c>
      <c r="J81" s="280">
        <v>1474.44</v>
      </c>
      <c r="K81" s="280">
        <v>76.489999999999995</v>
      </c>
      <c r="L81" s="280">
        <v>4.5199999999999996</v>
      </c>
      <c r="M81" s="280">
        <v>0</v>
      </c>
      <c r="N81" s="280">
        <v>2948.73</v>
      </c>
    </row>
    <row r="82" spans="2:14">
      <c r="B82" s="282" t="s">
        <v>1214</v>
      </c>
      <c r="C82" s="280">
        <v>358.7</v>
      </c>
      <c r="D82" s="280">
        <v>7275.2</v>
      </c>
      <c r="E82" s="280">
        <v>147</v>
      </c>
      <c r="F82" s="280" t="s">
        <v>1208</v>
      </c>
      <c r="G82" s="280">
        <v>7780.9</v>
      </c>
      <c r="H82" s="562"/>
      <c r="I82" s="280">
        <v>7455.8</v>
      </c>
      <c r="J82" s="280">
        <v>319.10000000000002</v>
      </c>
      <c r="K82" s="280">
        <v>6</v>
      </c>
      <c r="L82" s="280">
        <v>0</v>
      </c>
      <c r="M82" s="280">
        <v>0</v>
      </c>
      <c r="N82" s="280">
        <v>7780.9000000000005</v>
      </c>
    </row>
    <row r="83" spans="2:14">
      <c r="B83" s="282" t="s">
        <v>1215</v>
      </c>
      <c r="C83" s="280">
        <v>592.61</v>
      </c>
      <c r="D83" s="280">
        <v>389.73</v>
      </c>
      <c r="E83" s="280">
        <v>103.87</v>
      </c>
      <c r="F83" s="280" t="s">
        <v>1208</v>
      </c>
      <c r="G83" s="280">
        <v>1086.21</v>
      </c>
      <c r="H83" s="562"/>
      <c r="I83" s="280">
        <v>541.98</v>
      </c>
      <c r="J83" s="280">
        <v>439.08</v>
      </c>
      <c r="K83" s="280">
        <v>7.4</v>
      </c>
      <c r="L83" s="280">
        <v>20.100000000000001</v>
      </c>
      <c r="M83" s="280">
        <v>77.650000000000006</v>
      </c>
      <c r="N83" s="280">
        <v>1086.21</v>
      </c>
    </row>
    <row r="84" spans="2:14">
      <c r="B84" s="282" t="s">
        <v>1216</v>
      </c>
      <c r="C84" s="280">
        <v>114.88</v>
      </c>
      <c r="D84" s="280">
        <v>51.28</v>
      </c>
      <c r="E84" s="280">
        <v>7.37</v>
      </c>
      <c r="F84" s="280">
        <v>33.85</v>
      </c>
      <c r="G84" s="280">
        <v>207.38</v>
      </c>
      <c r="H84" s="562"/>
      <c r="I84" s="280">
        <v>10.87</v>
      </c>
      <c r="J84" s="280">
        <v>155.5</v>
      </c>
      <c r="K84" s="280">
        <v>24</v>
      </c>
      <c r="L84" s="280">
        <v>17.010000000000002</v>
      </c>
      <c r="M84" s="280">
        <v>0</v>
      </c>
      <c r="N84" s="280">
        <v>207.38</v>
      </c>
    </row>
    <row r="85" spans="2:14">
      <c r="B85" s="282" t="s">
        <v>1217</v>
      </c>
      <c r="C85" s="280">
        <v>74.8</v>
      </c>
      <c r="D85" s="280">
        <v>65.5</v>
      </c>
      <c r="E85" s="280">
        <v>8.1999999999999993</v>
      </c>
      <c r="F85" s="280">
        <v>11.7</v>
      </c>
      <c r="G85" s="280">
        <v>160.19999999999999</v>
      </c>
      <c r="H85" s="562"/>
      <c r="I85" s="280">
        <v>11</v>
      </c>
      <c r="J85" s="280">
        <v>55</v>
      </c>
      <c r="K85" s="280">
        <v>13.2</v>
      </c>
      <c r="L85" s="280">
        <v>81</v>
      </c>
      <c r="M85" s="280">
        <v>0</v>
      </c>
      <c r="N85" s="280">
        <v>160.19999999999999</v>
      </c>
    </row>
    <row r="86" spans="2:14">
      <c r="B86" s="282" t="s">
        <v>1218</v>
      </c>
      <c r="C86" s="280">
        <v>16.100000000000001</v>
      </c>
      <c r="D86" s="280">
        <v>1.7</v>
      </c>
      <c r="E86" s="280">
        <v>0.41</v>
      </c>
      <c r="F86" s="280">
        <v>4.2300000000000004</v>
      </c>
      <c r="G86" s="280">
        <v>22.44</v>
      </c>
      <c r="H86" s="562"/>
      <c r="I86" s="280">
        <v>0</v>
      </c>
      <c r="J86" s="280">
        <v>0</v>
      </c>
      <c r="K86" s="280">
        <v>4.2300000000000004</v>
      </c>
      <c r="L86" s="280">
        <v>18.21</v>
      </c>
      <c r="M86" s="280">
        <v>0</v>
      </c>
      <c r="N86" s="280">
        <v>22.44</v>
      </c>
    </row>
    <row r="87" spans="2:14">
      <c r="B87" s="282" t="s">
        <v>1219</v>
      </c>
      <c r="C87" s="280">
        <v>23.6</v>
      </c>
      <c r="D87" s="280">
        <v>1.5</v>
      </c>
      <c r="E87" s="280">
        <v>0.67</v>
      </c>
      <c r="F87" s="280">
        <v>0.7</v>
      </c>
      <c r="G87" s="280">
        <v>26.470000000000002</v>
      </c>
      <c r="H87" s="562"/>
      <c r="I87" s="280">
        <v>0</v>
      </c>
      <c r="J87" s="280">
        <v>0</v>
      </c>
      <c r="K87" s="280">
        <v>1.8</v>
      </c>
      <c r="L87" s="280">
        <v>24.67</v>
      </c>
      <c r="M87" s="280">
        <v>0</v>
      </c>
      <c r="N87" s="280">
        <v>26.470000000000002</v>
      </c>
    </row>
    <row r="88" spans="2:14">
      <c r="B88" s="282" t="s">
        <v>1026</v>
      </c>
      <c r="C88" s="280">
        <v>93.92</v>
      </c>
      <c r="D88" s="280">
        <v>90.2</v>
      </c>
      <c r="E88" s="280">
        <v>3.34</v>
      </c>
      <c r="F88" s="280">
        <v>5.66</v>
      </c>
      <c r="G88" s="280">
        <v>193.12</v>
      </c>
      <c r="H88" s="562"/>
      <c r="I88" s="280">
        <v>1.43</v>
      </c>
      <c r="J88" s="280">
        <v>150.21</v>
      </c>
      <c r="K88" s="280">
        <v>11.35</v>
      </c>
      <c r="L88" s="280">
        <v>30.13</v>
      </c>
      <c r="M88" s="280">
        <v>0</v>
      </c>
      <c r="N88" s="280">
        <v>193.12</v>
      </c>
    </row>
    <row r="89" spans="2:14">
      <c r="B89" s="282" t="s">
        <v>1220</v>
      </c>
      <c r="C89" s="280">
        <v>9.24</v>
      </c>
      <c r="D89" s="280">
        <v>72.66</v>
      </c>
      <c r="E89" s="280">
        <v>0.43</v>
      </c>
      <c r="F89" s="280">
        <v>0</v>
      </c>
      <c r="G89" s="280">
        <v>82.33</v>
      </c>
      <c r="H89" s="562"/>
      <c r="I89" s="280">
        <v>0</v>
      </c>
      <c r="J89" s="280">
        <v>82.33</v>
      </c>
      <c r="K89" s="280">
        <v>0</v>
      </c>
      <c r="L89" s="280">
        <v>1E-3</v>
      </c>
      <c r="M89" s="280">
        <v>0</v>
      </c>
      <c r="N89" s="280">
        <v>82.331000000000003</v>
      </c>
    </row>
    <row r="90" spans="2:14">
      <c r="B90" s="282" t="s">
        <v>1221</v>
      </c>
      <c r="C90" s="280">
        <v>2.52</v>
      </c>
      <c r="D90" s="280">
        <v>4.66</v>
      </c>
      <c r="E90" s="280">
        <v>0.44</v>
      </c>
      <c r="F90" s="280">
        <v>0.47</v>
      </c>
      <c r="G90" s="280">
        <v>8.09</v>
      </c>
      <c r="H90" s="562"/>
      <c r="I90" s="280">
        <v>1.7</v>
      </c>
      <c r="J90" s="280">
        <v>6.39</v>
      </c>
      <c r="K90" s="280">
        <v>0</v>
      </c>
      <c r="L90" s="280">
        <v>2E-3</v>
      </c>
      <c r="M90" s="280">
        <v>0</v>
      </c>
      <c r="N90" s="280">
        <v>8.0920000000000005</v>
      </c>
    </row>
    <row r="91" spans="2:14">
      <c r="B91" s="282" t="s">
        <v>1222</v>
      </c>
      <c r="C91" s="280">
        <v>1.51</v>
      </c>
      <c r="D91" s="280">
        <v>1.67</v>
      </c>
      <c r="E91" s="280">
        <v>0.31</v>
      </c>
      <c r="F91" s="280">
        <v>0</v>
      </c>
      <c r="G91" s="280">
        <v>3.4899999999999998</v>
      </c>
      <c r="H91" s="562"/>
      <c r="I91" s="280">
        <v>0</v>
      </c>
      <c r="J91" s="280">
        <v>2.11</v>
      </c>
      <c r="K91" s="280">
        <v>0.02</v>
      </c>
      <c r="L91" s="280">
        <v>1.36</v>
      </c>
      <c r="M91" s="280">
        <v>0</v>
      </c>
      <c r="N91" s="280">
        <v>3.49</v>
      </c>
    </row>
    <row r="92" spans="2:14">
      <c r="B92" s="282" t="s">
        <v>912</v>
      </c>
      <c r="C92" s="280">
        <v>9.02</v>
      </c>
      <c r="D92" s="280">
        <v>0</v>
      </c>
      <c r="E92" s="280">
        <v>0</v>
      </c>
      <c r="F92" s="280">
        <v>0</v>
      </c>
      <c r="G92" s="280">
        <v>9.02</v>
      </c>
      <c r="H92" s="562"/>
      <c r="I92" s="280">
        <v>0.6</v>
      </c>
      <c r="J92" s="280">
        <v>0</v>
      </c>
      <c r="K92" s="280">
        <v>0</v>
      </c>
      <c r="L92" s="280">
        <v>8.42</v>
      </c>
      <c r="M92" s="280">
        <v>0</v>
      </c>
      <c r="N92" s="280">
        <v>9.02</v>
      </c>
    </row>
    <row r="93" spans="2:14">
      <c r="B93" s="282" t="s">
        <v>917</v>
      </c>
      <c r="C93" s="280">
        <v>12.57</v>
      </c>
      <c r="D93" s="280">
        <v>0</v>
      </c>
      <c r="E93" s="280">
        <v>0</v>
      </c>
      <c r="F93" s="280">
        <v>0</v>
      </c>
      <c r="G93" s="280">
        <v>12.57</v>
      </c>
      <c r="H93" s="562"/>
      <c r="I93" s="280">
        <v>0.04</v>
      </c>
      <c r="J93" s="280">
        <v>6.03</v>
      </c>
      <c r="K93" s="280">
        <v>0</v>
      </c>
      <c r="L93" s="280">
        <v>6.5</v>
      </c>
      <c r="M93" s="280">
        <v>0</v>
      </c>
      <c r="N93" s="280">
        <v>12.57</v>
      </c>
    </row>
    <row r="94" spans="2:14">
      <c r="B94" s="282" t="s">
        <v>196</v>
      </c>
      <c r="C94" s="280">
        <v>4768.4300000000021</v>
      </c>
      <c r="D94" s="280">
        <v>23214.260000000002</v>
      </c>
      <c r="E94" s="280">
        <v>1269.75</v>
      </c>
      <c r="F94" s="280">
        <v>300.15000000000009</v>
      </c>
      <c r="G94" s="280">
        <v>29552.590000000004</v>
      </c>
      <c r="H94" s="562"/>
      <c r="I94" s="280">
        <v>21275.69</v>
      </c>
      <c r="J94" s="280">
        <v>6755.32</v>
      </c>
      <c r="K94" s="280">
        <v>310.48</v>
      </c>
      <c r="L94" s="280">
        <v>503.51300000000003</v>
      </c>
      <c r="M94" s="280">
        <v>707.58999999999992</v>
      </c>
      <c r="N94" s="280">
        <v>29552.592999999997</v>
      </c>
    </row>
    <row r="95" spans="2:14">
      <c r="B95" s="283"/>
      <c r="C95" s="284"/>
      <c r="D95" s="284"/>
      <c r="E95" s="284"/>
      <c r="F95" s="284"/>
      <c r="G95" s="284"/>
      <c r="H95" s="562"/>
      <c r="I95" s="284"/>
      <c r="J95" s="284"/>
      <c r="K95" s="284"/>
      <c r="L95" s="284"/>
      <c r="M95" s="284"/>
      <c r="N95" s="284"/>
    </row>
    <row r="96" spans="2:14">
      <c r="B96" s="281" t="s">
        <v>1225</v>
      </c>
      <c r="C96" s="552" t="s">
        <v>1188</v>
      </c>
      <c r="D96" s="552"/>
      <c r="E96" s="552"/>
      <c r="F96" s="552"/>
      <c r="G96" s="552"/>
      <c r="H96" s="562"/>
      <c r="I96" s="552" t="s">
        <v>1189</v>
      </c>
      <c r="J96" s="552"/>
      <c r="K96" s="552"/>
      <c r="L96" s="552"/>
      <c r="M96" s="552"/>
      <c r="N96" s="552"/>
    </row>
    <row r="97" spans="2:14">
      <c r="B97" s="262" t="s">
        <v>1190</v>
      </c>
      <c r="C97" s="262" t="s">
        <v>1191</v>
      </c>
      <c r="D97" s="262" t="s">
        <v>1192</v>
      </c>
      <c r="E97" s="262" t="s">
        <v>1193</v>
      </c>
      <c r="F97" s="262" t="s">
        <v>1194</v>
      </c>
      <c r="G97" s="262" t="s">
        <v>196</v>
      </c>
      <c r="H97" s="562"/>
      <c r="I97" s="262" t="s">
        <v>1195</v>
      </c>
      <c r="J97" s="262" t="s">
        <v>1196</v>
      </c>
      <c r="K97" s="262" t="s">
        <v>1197</v>
      </c>
      <c r="L97" s="262" t="s">
        <v>1198</v>
      </c>
      <c r="M97" s="262" t="s">
        <v>1199</v>
      </c>
      <c r="N97" s="262" t="s">
        <v>196</v>
      </c>
    </row>
    <row r="98" spans="2:14">
      <c r="B98" s="282" t="s">
        <v>1200</v>
      </c>
      <c r="C98" s="280">
        <v>94.65</v>
      </c>
      <c r="D98" s="280">
        <v>319.22000000000003</v>
      </c>
      <c r="E98" s="280">
        <v>17.27</v>
      </c>
      <c r="F98" s="280">
        <v>2.57</v>
      </c>
      <c r="G98" s="280">
        <v>433.71</v>
      </c>
      <c r="H98" s="562"/>
      <c r="I98" s="280">
        <v>346.82</v>
      </c>
      <c r="J98" s="280">
        <v>83.35</v>
      </c>
      <c r="K98" s="280">
        <v>0</v>
      </c>
      <c r="L98" s="280">
        <v>0</v>
      </c>
      <c r="M98" s="280">
        <v>3.54</v>
      </c>
      <c r="N98" s="280">
        <v>433.71</v>
      </c>
    </row>
    <row r="99" spans="2:14">
      <c r="B99" s="282" t="s">
        <v>1201</v>
      </c>
      <c r="C99" s="280">
        <v>214.65</v>
      </c>
      <c r="D99" s="280">
        <v>41.49</v>
      </c>
      <c r="E99" s="280">
        <v>90.11</v>
      </c>
      <c r="F99" s="280">
        <v>0.62</v>
      </c>
      <c r="G99" s="280">
        <v>346.87</v>
      </c>
      <c r="H99" s="562"/>
      <c r="I99" s="280">
        <v>274.31</v>
      </c>
      <c r="J99" s="280">
        <v>72.459999999999994</v>
      </c>
      <c r="K99" s="280">
        <v>0</v>
      </c>
      <c r="L99" s="280">
        <v>0</v>
      </c>
      <c r="M99" s="280">
        <v>0.1</v>
      </c>
      <c r="N99" s="280">
        <v>346.87</v>
      </c>
    </row>
    <row r="100" spans="2:14">
      <c r="B100" s="282" t="s">
        <v>1202</v>
      </c>
      <c r="C100" s="280">
        <v>191.61</v>
      </c>
      <c r="D100" s="280">
        <v>2.8</v>
      </c>
      <c r="E100" s="280">
        <v>24.85</v>
      </c>
      <c r="F100" s="280">
        <v>0.7</v>
      </c>
      <c r="G100" s="280">
        <v>219.96</v>
      </c>
      <c r="H100" s="562"/>
      <c r="I100" s="280">
        <v>121.31</v>
      </c>
      <c r="J100" s="280">
        <v>5.19</v>
      </c>
      <c r="K100" s="280">
        <v>3.2</v>
      </c>
      <c r="L100" s="280">
        <v>0</v>
      </c>
      <c r="M100" s="280">
        <v>90.26</v>
      </c>
      <c r="N100" s="280">
        <v>219.96</v>
      </c>
    </row>
    <row r="101" spans="2:14">
      <c r="B101" s="282" t="s">
        <v>1203</v>
      </c>
      <c r="C101" s="280">
        <v>282.2</v>
      </c>
      <c r="D101" s="280">
        <v>52.3</v>
      </c>
      <c r="E101" s="280">
        <v>461</v>
      </c>
      <c r="F101" s="280">
        <v>0</v>
      </c>
      <c r="G101" s="280">
        <v>795.5</v>
      </c>
      <c r="H101" s="562"/>
      <c r="I101" s="280">
        <v>680.11</v>
      </c>
      <c r="J101" s="280">
        <v>112.4</v>
      </c>
      <c r="K101" s="280">
        <v>0</v>
      </c>
      <c r="L101" s="280">
        <v>0</v>
      </c>
      <c r="M101" s="280">
        <v>2.99</v>
      </c>
      <c r="N101" s="280">
        <v>795.5</v>
      </c>
    </row>
    <row r="102" spans="2:14">
      <c r="B102" s="282" t="s">
        <v>1204</v>
      </c>
      <c r="C102" s="280">
        <v>258.7</v>
      </c>
      <c r="D102" s="280">
        <v>2717</v>
      </c>
      <c r="E102" s="280">
        <v>37.5</v>
      </c>
      <c r="F102" s="280">
        <v>106.09</v>
      </c>
      <c r="G102" s="280">
        <v>3119.29</v>
      </c>
      <c r="H102" s="562"/>
      <c r="I102" s="280">
        <v>2375.5</v>
      </c>
      <c r="J102" s="280">
        <v>743.79</v>
      </c>
      <c r="K102" s="280">
        <v>0</v>
      </c>
      <c r="L102" s="280">
        <v>0</v>
      </c>
      <c r="M102" s="280">
        <v>0</v>
      </c>
      <c r="N102" s="280">
        <v>3119.29</v>
      </c>
    </row>
    <row r="103" spans="2:14">
      <c r="B103" s="282" t="s">
        <v>1205</v>
      </c>
      <c r="C103" s="280">
        <v>682.36</v>
      </c>
      <c r="D103" s="280">
        <v>1694.86</v>
      </c>
      <c r="E103" s="280">
        <v>50.61</v>
      </c>
      <c r="F103" s="280">
        <v>39.18</v>
      </c>
      <c r="G103" s="280">
        <v>2467.0100000000002</v>
      </c>
      <c r="H103" s="562"/>
      <c r="I103" s="280">
        <v>2211.48</v>
      </c>
      <c r="J103" s="280">
        <v>227.34</v>
      </c>
      <c r="K103" s="280">
        <v>27.36</v>
      </c>
      <c r="L103" s="280">
        <v>0</v>
      </c>
      <c r="M103" s="280">
        <v>0.83</v>
      </c>
      <c r="N103" s="280">
        <v>2467.0100000000002</v>
      </c>
    </row>
    <row r="104" spans="2:14">
      <c r="B104" s="282" t="s">
        <v>1206</v>
      </c>
      <c r="C104" s="280">
        <v>186.61</v>
      </c>
      <c r="D104" s="280">
        <v>1857.04</v>
      </c>
      <c r="E104" s="280">
        <v>52.1</v>
      </c>
      <c r="F104" s="280">
        <v>3.2</v>
      </c>
      <c r="G104" s="280">
        <v>2098.9499999999998</v>
      </c>
      <c r="H104" s="562"/>
      <c r="I104" s="280">
        <v>1494.76</v>
      </c>
      <c r="J104" s="280">
        <v>592.01</v>
      </c>
      <c r="K104" s="280">
        <v>2.0099999999999998</v>
      </c>
      <c r="L104" s="280">
        <v>0</v>
      </c>
      <c r="M104" s="280">
        <v>10.17</v>
      </c>
      <c r="N104" s="280">
        <v>2098.9499999999998</v>
      </c>
    </row>
    <row r="105" spans="2:14">
      <c r="B105" s="282" t="s">
        <v>1207</v>
      </c>
      <c r="C105" s="280">
        <v>342.7</v>
      </c>
      <c r="D105" s="280">
        <v>2957.57</v>
      </c>
      <c r="E105" s="280">
        <v>49.85</v>
      </c>
      <c r="F105" s="280" t="s">
        <v>1208</v>
      </c>
      <c r="G105" s="280">
        <v>3350.12</v>
      </c>
      <c r="H105" s="562"/>
      <c r="I105" s="280">
        <v>2369.71</v>
      </c>
      <c r="J105" s="280">
        <v>956.12</v>
      </c>
      <c r="K105" s="280">
        <v>18.239999999999998</v>
      </c>
      <c r="L105" s="280">
        <v>0</v>
      </c>
      <c r="M105" s="280">
        <v>6.05</v>
      </c>
      <c r="N105" s="280">
        <v>3350.12</v>
      </c>
    </row>
    <row r="106" spans="2:14">
      <c r="B106" s="282" t="s">
        <v>1209</v>
      </c>
      <c r="C106" s="280">
        <v>344.85</v>
      </c>
      <c r="D106" s="280">
        <v>821.27</v>
      </c>
      <c r="E106" s="280">
        <v>19.62</v>
      </c>
      <c r="F106" s="280">
        <v>29.75</v>
      </c>
      <c r="G106" s="280">
        <v>1215.49</v>
      </c>
      <c r="H106" s="562"/>
      <c r="I106" s="280">
        <v>591.75</v>
      </c>
      <c r="J106" s="280">
        <v>528.39</v>
      </c>
      <c r="K106" s="280">
        <v>22</v>
      </c>
      <c r="L106" s="280">
        <v>43.59</v>
      </c>
      <c r="M106" s="280" t="s">
        <v>1226</v>
      </c>
      <c r="N106" s="280">
        <v>1215.49</v>
      </c>
    </row>
    <row r="107" spans="2:14">
      <c r="B107" s="282" t="s">
        <v>1210</v>
      </c>
      <c r="C107" s="280">
        <v>107.94</v>
      </c>
      <c r="D107" s="280">
        <v>306.87</v>
      </c>
      <c r="E107" s="280">
        <v>17.2</v>
      </c>
      <c r="F107" s="280">
        <v>6.24</v>
      </c>
      <c r="G107" s="280">
        <v>438.25</v>
      </c>
      <c r="H107" s="562"/>
      <c r="I107" s="280">
        <v>356.4</v>
      </c>
      <c r="J107" s="280">
        <v>65.34</v>
      </c>
      <c r="K107" s="280">
        <v>9.84</v>
      </c>
      <c r="L107" s="280">
        <v>0</v>
      </c>
      <c r="M107" s="280">
        <v>6.67</v>
      </c>
      <c r="N107" s="280">
        <v>438.25</v>
      </c>
    </row>
    <row r="108" spans="2:14">
      <c r="B108" s="282" t="s">
        <v>1211</v>
      </c>
      <c r="C108" s="280">
        <v>49.42</v>
      </c>
      <c r="D108" s="280">
        <v>171.28</v>
      </c>
      <c r="E108" s="280">
        <v>41.72</v>
      </c>
      <c r="F108" s="280">
        <v>2.2599999999999998</v>
      </c>
      <c r="G108" s="280">
        <v>264.68</v>
      </c>
      <c r="H108" s="562"/>
      <c r="I108" s="280">
        <v>80.260000000000005</v>
      </c>
      <c r="J108" s="280">
        <v>24.93</v>
      </c>
      <c r="K108" s="280">
        <v>0</v>
      </c>
      <c r="L108" s="280">
        <v>0</v>
      </c>
      <c r="M108" s="280">
        <v>159.49</v>
      </c>
      <c r="N108" s="280">
        <v>264.68</v>
      </c>
    </row>
    <row r="109" spans="2:14">
      <c r="B109" s="282" t="s">
        <v>1212</v>
      </c>
      <c r="C109" s="280">
        <v>220.5</v>
      </c>
      <c r="D109" s="280">
        <v>1366</v>
      </c>
      <c r="E109" s="280">
        <v>9</v>
      </c>
      <c r="F109" s="280">
        <v>42.8</v>
      </c>
      <c r="G109" s="280">
        <v>1638.3</v>
      </c>
      <c r="H109" s="562"/>
      <c r="I109" s="280">
        <v>556.20000000000005</v>
      </c>
      <c r="J109" s="280">
        <v>523.9</v>
      </c>
      <c r="K109" s="280">
        <v>96.8</v>
      </c>
      <c r="L109" s="280">
        <v>229</v>
      </c>
      <c r="M109" s="280">
        <v>232.4</v>
      </c>
      <c r="N109" s="280">
        <v>1638.3</v>
      </c>
    </row>
    <row r="110" spans="2:14">
      <c r="B110" s="282" t="s">
        <v>1213</v>
      </c>
      <c r="C110" s="280">
        <v>458.91</v>
      </c>
      <c r="D110" s="280">
        <v>2453.8200000000002</v>
      </c>
      <c r="E110" s="280">
        <v>118.78</v>
      </c>
      <c r="F110" s="280">
        <v>13.11</v>
      </c>
      <c r="G110" s="280">
        <v>3044.62</v>
      </c>
      <c r="H110" s="562"/>
      <c r="I110" s="280">
        <v>1517.19</v>
      </c>
      <c r="J110" s="280">
        <v>1449.64</v>
      </c>
      <c r="K110" s="280">
        <v>71.13</v>
      </c>
      <c r="L110" s="280">
        <v>6.66</v>
      </c>
      <c r="M110" s="280">
        <v>0</v>
      </c>
      <c r="N110" s="280">
        <v>3044.62</v>
      </c>
    </row>
    <row r="111" spans="2:14">
      <c r="B111" s="282" t="s">
        <v>1214</v>
      </c>
      <c r="C111" s="280">
        <v>339.43</v>
      </c>
      <c r="D111" s="280">
        <v>7154</v>
      </c>
      <c r="E111" s="280">
        <v>140.80000000000001</v>
      </c>
      <c r="F111" s="280" t="s">
        <v>1208</v>
      </c>
      <c r="G111" s="280">
        <v>7634.23</v>
      </c>
      <c r="H111" s="562"/>
      <c r="I111" s="280">
        <v>7124.6</v>
      </c>
      <c r="J111" s="280">
        <v>503.63</v>
      </c>
      <c r="K111" s="280">
        <v>6</v>
      </c>
      <c r="L111" s="280">
        <v>0</v>
      </c>
      <c r="M111" s="280">
        <v>0</v>
      </c>
      <c r="N111" s="280">
        <v>7634.23</v>
      </c>
    </row>
    <row r="112" spans="2:14">
      <c r="B112" s="282" t="s">
        <v>1215</v>
      </c>
      <c r="C112" s="280">
        <v>581.79999999999995</v>
      </c>
      <c r="D112" s="280">
        <v>358.9</v>
      </c>
      <c r="E112" s="280">
        <v>93.6</v>
      </c>
      <c r="F112" s="280" t="s">
        <v>1208</v>
      </c>
      <c r="G112" s="280">
        <v>1034.3</v>
      </c>
      <c r="H112" s="562"/>
      <c r="I112" s="280">
        <v>531</v>
      </c>
      <c r="J112" s="280">
        <v>403.34</v>
      </c>
      <c r="K112" s="280">
        <v>7.16</v>
      </c>
      <c r="L112" s="280">
        <v>20.9</v>
      </c>
      <c r="M112" s="280">
        <v>71.900000000000006</v>
      </c>
      <c r="N112" s="280">
        <v>1034.3</v>
      </c>
    </row>
    <row r="113" spans="2:14">
      <c r="B113" s="282" t="s">
        <v>1216</v>
      </c>
      <c r="C113" s="280">
        <v>131.77000000000001</v>
      </c>
      <c r="D113" s="280">
        <v>51.28</v>
      </c>
      <c r="E113" s="280">
        <v>0.84</v>
      </c>
      <c r="F113" s="280">
        <v>33.85</v>
      </c>
      <c r="G113" s="280">
        <v>217.74</v>
      </c>
      <c r="H113" s="562"/>
      <c r="I113" s="280">
        <v>8.67</v>
      </c>
      <c r="J113" s="280">
        <v>168.19</v>
      </c>
      <c r="K113" s="280">
        <v>24</v>
      </c>
      <c r="L113" s="280">
        <v>16.88</v>
      </c>
      <c r="M113" s="280">
        <v>0</v>
      </c>
      <c r="N113" s="280">
        <v>217.74</v>
      </c>
    </row>
    <row r="114" spans="2:14">
      <c r="B114" s="282" t="s">
        <v>1217</v>
      </c>
      <c r="C114" s="280" t="s">
        <v>1227</v>
      </c>
      <c r="D114" s="280" t="s">
        <v>1228</v>
      </c>
      <c r="E114" s="280" t="s">
        <v>1229</v>
      </c>
      <c r="F114" s="280" t="s">
        <v>1230</v>
      </c>
      <c r="G114" s="280" t="s">
        <v>1231</v>
      </c>
      <c r="H114" s="562"/>
      <c r="I114" s="280">
        <v>11</v>
      </c>
      <c r="J114" s="280">
        <v>55.65</v>
      </c>
      <c r="K114" s="280">
        <v>12.8</v>
      </c>
      <c r="L114" s="280">
        <v>88.1</v>
      </c>
      <c r="M114" s="280">
        <v>0</v>
      </c>
      <c r="N114" s="280">
        <v>167.55</v>
      </c>
    </row>
    <row r="115" spans="2:14">
      <c r="B115" s="282" t="s">
        <v>1218</v>
      </c>
      <c r="C115" s="280">
        <v>16.100000000000001</v>
      </c>
      <c r="D115" s="280">
        <v>4.53</v>
      </c>
      <c r="E115" s="280">
        <v>0.41</v>
      </c>
      <c r="F115" s="280">
        <v>4.2300000000000004</v>
      </c>
      <c r="G115" s="280">
        <v>25.27</v>
      </c>
      <c r="H115" s="562"/>
      <c r="I115" s="280">
        <v>0</v>
      </c>
      <c r="J115" s="280">
        <v>2.83</v>
      </c>
      <c r="K115" s="280">
        <v>4.2300000000000004</v>
      </c>
      <c r="L115" s="280">
        <v>18.21</v>
      </c>
      <c r="M115" s="280">
        <v>0</v>
      </c>
      <c r="N115" s="280">
        <v>25.27</v>
      </c>
    </row>
    <row r="116" spans="2:14">
      <c r="B116" s="282" t="s">
        <v>1219</v>
      </c>
      <c r="C116" s="280">
        <v>23.6</v>
      </c>
      <c r="D116" s="280">
        <v>1.5</v>
      </c>
      <c r="E116" s="280">
        <v>0.67</v>
      </c>
      <c r="F116" s="280">
        <v>0.7</v>
      </c>
      <c r="G116" s="280">
        <v>26.47</v>
      </c>
      <c r="H116" s="562"/>
      <c r="I116" s="280">
        <v>0</v>
      </c>
      <c r="J116" s="280">
        <v>0</v>
      </c>
      <c r="K116" s="280">
        <v>1.8</v>
      </c>
      <c r="L116" s="280">
        <v>24.67</v>
      </c>
      <c r="M116" s="280">
        <v>0</v>
      </c>
      <c r="N116" s="280">
        <v>26.47</v>
      </c>
    </row>
    <row r="117" spans="2:14">
      <c r="B117" s="282" t="s">
        <v>1026</v>
      </c>
      <c r="C117" s="280">
        <v>93.92</v>
      </c>
      <c r="D117" s="280">
        <v>90.2</v>
      </c>
      <c r="E117" s="280">
        <v>3.34</v>
      </c>
      <c r="F117" s="280">
        <v>5.66</v>
      </c>
      <c r="G117" s="280">
        <v>193.12</v>
      </c>
      <c r="H117" s="562"/>
      <c r="I117" s="280">
        <v>1.43</v>
      </c>
      <c r="J117" s="280">
        <v>150.21</v>
      </c>
      <c r="K117" s="280">
        <v>11.35</v>
      </c>
      <c r="L117" s="280">
        <v>30.13</v>
      </c>
      <c r="M117" s="280">
        <v>0</v>
      </c>
      <c r="N117" s="280">
        <v>193.12</v>
      </c>
    </row>
    <row r="118" spans="2:14">
      <c r="B118" s="282" t="s">
        <v>1220</v>
      </c>
      <c r="C118" s="280">
        <v>9.24</v>
      </c>
      <c r="D118" s="280">
        <v>72.66</v>
      </c>
      <c r="E118" s="280">
        <v>0.43</v>
      </c>
      <c r="F118" s="280">
        <v>0</v>
      </c>
      <c r="G118" s="280">
        <v>82.33</v>
      </c>
      <c r="H118" s="562"/>
      <c r="I118" s="280">
        <v>0</v>
      </c>
      <c r="J118" s="280">
        <v>82.33</v>
      </c>
      <c r="K118" s="280">
        <v>0</v>
      </c>
      <c r="L118" s="280" t="s">
        <v>1232</v>
      </c>
      <c r="M118" s="280">
        <v>0</v>
      </c>
      <c r="N118" s="280">
        <v>82.33</v>
      </c>
    </row>
    <row r="119" spans="2:14">
      <c r="B119" s="282" t="s">
        <v>1221</v>
      </c>
      <c r="C119" s="280">
        <v>2.52</v>
      </c>
      <c r="D119" s="280">
        <v>4.66</v>
      </c>
      <c r="E119" s="280">
        <v>0.44</v>
      </c>
      <c r="F119" s="280">
        <v>0.47</v>
      </c>
      <c r="G119" s="280">
        <v>8.09</v>
      </c>
      <c r="H119" s="562"/>
      <c r="I119" s="280">
        <v>1.7</v>
      </c>
      <c r="J119" s="280">
        <v>6.39</v>
      </c>
      <c r="K119" s="280">
        <v>0</v>
      </c>
      <c r="L119" s="280" t="s">
        <v>1232</v>
      </c>
      <c r="M119" s="280">
        <v>0</v>
      </c>
      <c r="N119" s="280">
        <v>8.09</v>
      </c>
    </row>
    <row r="120" spans="2:14">
      <c r="B120" s="282" t="s">
        <v>1222</v>
      </c>
      <c r="C120" s="280">
        <v>1.51</v>
      </c>
      <c r="D120" s="280">
        <v>1.67</v>
      </c>
      <c r="E120" s="280">
        <v>0.31</v>
      </c>
      <c r="F120" s="280">
        <v>0</v>
      </c>
      <c r="G120" s="280">
        <v>3.49</v>
      </c>
      <c r="H120" s="562"/>
      <c r="I120" s="280">
        <v>0</v>
      </c>
      <c r="J120" s="280">
        <v>2.12</v>
      </c>
      <c r="K120" s="280">
        <v>0.02</v>
      </c>
      <c r="L120" s="280">
        <v>1.1200000000000001</v>
      </c>
      <c r="M120" s="280">
        <v>0.23</v>
      </c>
      <c r="N120" s="280">
        <v>3.49</v>
      </c>
    </row>
    <row r="121" spans="2:14">
      <c r="B121" s="282" t="s">
        <v>912</v>
      </c>
      <c r="C121" s="280">
        <v>9.92</v>
      </c>
      <c r="D121" s="280">
        <v>0</v>
      </c>
      <c r="E121" s="280">
        <v>0</v>
      </c>
      <c r="F121" s="280">
        <v>0</v>
      </c>
      <c r="G121" s="280">
        <v>9.92</v>
      </c>
      <c r="H121" s="562"/>
      <c r="I121" s="280">
        <v>0.7</v>
      </c>
      <c r="J121" s="280">
        <v>0</v>
      </c>
      <c r="K121" s="280">
        <v>0.9</v>
      </c>
      <c r="L121" s="280">
        <v>8.32</v>
      </c>
      <c r="M121" s="280">
        <v>0</v>
      </c>
      <c r="N121" s="280">
        <v>9.92</v>
      </c>
    </row>
    <row r="122" spans="2:14">
      <c r="B122" s="282" t="s">
        <v>917</v>
      </c>
      <c r="C122" s="280">
        <v>13.4</v>
      </c>
      <c r="D122" s="280">
        <v>0</v>
      </c>
      <c r="E122" s="280">
        <v>0</v>
      </c>
      <c r="F122" s="280">
        <v>0</v>
      </c>
      <c r="G122" s="280">
        <v>13.4</v>
      </c>
      <c r="H122" s="562"/>
      <c r="I122" s="280">
        <v>0.4</v>
      </c>
      <c r="J122" s="280">
        <v>6.5</v>
      </c>
      <c r="K122" s="280">
        <v>0</v>
      </c>
      <c r="L122" s="280">
        <v>6.5</v>
      </c>
      <c r="M122" s="280">
        <v>0</v>
      </c>
      <c r="N122" s="280">
        <v>13.4</v>
      </c>
    </row>
    <row r="123" spans="2:14">
      <c r="B123" s="282" t="s">
        <v>196</v>
      </c>
      <c r="C123" s="280">
        <v>4735.1099999999997</v>
      </c>
      <c r="D123" s="280">
        <v>22571.919999999998</v>
      </c>
      <c r="E123" s="280">
        <v>1240.9000000000001</v>
      </c>
      <c r="F123" s="280">
        <v>300.73</v>
      </c>
      <c r="G123" s="280">
        <v>28848.66</v>
      </c>
      <c r="H123" s="562"/>
      <c r="I123" s="280">
        <v>20655.3</v>
      </c>
      <c r="J123" s="280">
        <v>6766.05</v>
      </c>
      <c r="K123" s="280">
        <v>318.83999999999997</v>
      </c>
      <c r="L123" s="280">
        <v>494.08</v>
      </c>
      <c r="M123" s="280">
        <v>614.39</v>
      </c>
      <c r="N123" s="280">
        <v>28848.66</v>
      </c>
    </row>
    <row r="124" spans="2:14">
      <c r="B124" s="283"/>
      <c r="C124" s="553" t="s">
        <v>1233</v>
      </c>
      <c r="D124" s="554"/>
      <c r="E124" s="554"/>
      <c r="F124" s="554"/>
      <c r="G124" s="554"/>
      <c r="H124" s="562"/>
      <c r="I124" s="283"/>
      <c r="J124" s="284"/>
      <c r="K124" s="284"/>
      <c r="L124" s="284"/>
      <c r="M124" s="284"/>
      <c r="N124" s="284"/>
    </row>
    <row r="125" spans="2:14">
      <c r="B125" s="281" t="s">
        <v>1248</v>
      </c>
      <c r="C125" s="552" t="s">
        <v>1188</v>
      </c>
      <c r="D125" s="552"/>
      <c r="E125" s="552"/>
      <c r="F125" s="552"/>
      <c r="G125" s="552"/>
      <c r="H125" s="290"/>
      <c r="I125" s="552" t="s">
        <v>1189</v>
      </c>
      <c r="J125" s="552"/>
      <c r="K125" s="552"/>
      <c r="L125" s="552"/>
      <c r="M125" s="552"/>
      <c r="N125" s="552"/>
    </row>
    <row r="126" spans="2:14">
      <c r="B126" s="262" t="s">
        <v>1190</v>
      </c>
      <c r="C126" s="262" t="s">
        <v>1191</v>
      </c>
      <c r="D126" s="262" t="s">
        <v>1192</v>
      </c>
      <c r="E126" s="262" t="s">
        <v>1193</v>
      </c>
      <c r="F126" s="262" t="s">
        <v>1194</v>
      </c>
      <c r="G126" s="262" t="s">
        <v>196</v>
      </c>
      <c r="H126" s="290"/>
      <c r="I126" s="262" t="s">
        <v>1195</v>
      </c>
      <c r="J126" s="262" t="s">
        <v>1196</v>
      </c>
      <c r="K126" s="262" t="s">
        <v>1197</v>
      </c>
      <c r="L126" s="262" t="s">
        <v>1198</v>
      </c>
      <c r="M126" s="262" t="s">
        <v>1199</v>
      </c>
      <c r="N126" s="262" t="s">
        <v>196</v>
      </c>
    </row>
    <row r="127" spans="2:14">
      <c r="B127" s="282" t="s">
        <v>1200</v>
      </c>
      <c r="C127" s="278">
        <v>94.87</v>
      </c>
      <c r="D127" s="278">
        <v>318.72000000000003</v>
      </c>
      <c r="E127" s="278">
        <v>16.260000000000002</v>
      </c>
      <c r="F127" s="278">
        <v>2.36</v>
      </c>
      <c r="G127" s="278">
        <v>432.21</v>
      </c>
      <c r="H127" s="290"/>
      <c r="I127" s="278">
        <v>346.48</v>
      </c>
      <c r="J127" s="278">
        <v>82.19</v>
      </c>
      <c r="K127" s="278">
        <v>0</v>
      </c>
      <c r="L127" s="278">
        <v>0</v>
      </c>
      <c r="M127" s="278">
        <v>3.54</v>
      </c>
      <c r="N127" s="278">
        <v>432.21</v>
      </c>
    </row>
    <row r="128" spans="2:14">
      <c r="B128" s="282" t="s">
        <v>1201</v>
      </c>
      <c r="C128" s="278">
        <v>215.74</v>
      </c>
      <c r="D128" s="278">
        <v>41.49</v>
      </c>
      <c r="E128" s="278">
        <v>90.11</v>
      </c>
      <c r="F128" s="278">
        <v>0.62</v>
      </c>
      <c r="G128" s="278">
        <v>347.96</v>
      </c>
      <c r="H128" s="290"/>
      <c r="I128" s="278">
        <v>275.23</v>
      </c>
      <c r="J128" s="278">
        <v>72.63</v>
      </c>
      <c r="K128" s="278">
        <v>0</v>
      </c>
      <c r="L128" s="278">
        <v>0</v>
      </c>
      <c r="M128" s="278">
        <v>0.1</v>
      </c>
      <c r="N128" s="278">
        <v>347.96</v>
      </c>
    </row>
    <row r="129" spans="2:14">
      <c r="B129" s="282" t="s">
        <v>1202</v>
      </c>
      <c r="C129" s="278">
        <v>189.92</v>
      </c>
      <c r="D129" s="278">
        <v>2.8</v>
      </c>
      <c r="E129" s="278">
        <v>27.5</v>
      </c>
      <c r="F129" s="278">
        <v>0.7</v>
      </c>
      <c r="G129" s="278">
        <v>220.92</v>
      </c>
      <c r="H129" s="290"/>
      <c r="I129" s="278">
        <v>121.31</v>
      </c>
      <c r="J129" s="278">
        <v>5.19</v>
      </c>
      <c r="K129" s="278">
        <v>3.4</v>
      </c>
      <c r="L129" s="278">
        <v>0</v>
      </c>
      <c r="M129" s="278">
        <v>91.02</v>
      </c>
      <c r="N129" s="278">
        <v>220.92</v>
      </c>
    </row>
    <row r="130" spans="2:14">
      <c r="B130" s="282" t="s">
        <v>1203</v>
      </c>
      <c r="C130" s="278">
        <v>282.58999999999997</v>
      </c>
      <c r="D130" s="278">
        <v>52.3</v>
      </c>
      <c r="E130" s="278">
        <v>461</v>
      </c>
      <c r="F130" s="278">
        <v>0</v>
      </c>
      <c r="G130" s="278">
        <v>795.89</v>
      </c>
      <c r="H130" s="290"/>
      <c r="I130" s="278">
        <v>680.11</v>
      </c>
      <c r="J130" s="278">
        <v>112.4</v>
      </c>
      <c r="K130" s="278">
        <v>0</v>
      </c>
      <c r="L130" s="278">
        <v>0</v>
      </c>
      <c r="M130" s="278">
        <v>3.38</v>
      </c>
      <c r="N130" s="278">
        <v>795.89</v>
      </c>
    </row>
    <row r="131" spans="2:14">
      <c r="B131" s="282" t="s">
        <v>1204</v>
      </c>
      <c r="C131" s="278">
        <v>258.02999999999997</v>
      </c>
      <c r="D131" s="278">
        <v>2755.64</v>
      </c>
      <c r="E131" s="278">
        <v>43.26</v>
      </c>
      <c r="F131" s="278">
        <v>106.09</v>
      </c>
      <c r="G131" s="278">
        <v>3163.02</v>
      </c>
      <c r="H131" s="290"/>
      <c r="I131" s="278">
        <v>2408.5500000000002</v>
      </c>
      <c r="J131" s="278">
        <v>754.47</v>
      </c>
      <c r="K131" s="278">
        <v>0</v>
      </c>
      <c r="L131" s="278">
        <v>0</v>
      </c>
      <c r="M131" s="278">
        <v>0</v>
      </c>
      <c r="N131" s="278">
        <v>3163.02</v>
      </c>
    </row>
    <row r="132" spans="2:14">
      <c r="B132" s="282" t="s">
        <v>1205</v>
      </c>
      <c r="C132" s="278">
        <v>668.19</v>
      </c>
      <c r="D132" s="278">
        <v>1492.17</v>
      </c>
      <c r="E132" s="278">
        <v>49.88</v>
      </c>
      <c r="F132" s="278">
        <v>38.61</v>
      </c>
      <c r="G132" s="278">
        <v>2248.85</v>
      </c>
      <c r="H132" s="290"/>
      <c r="I132" s="278">
        <v>2001.37</v>
      </c>
      <c r="J132" s="278">
        <v>220.4</v>
      </c>
      <c r="K132" s="278">
        <v>26.21</v>
      </c>
      <c r="L132" s="278">
        <v>0</v>
      </c>
      <c r="M132" s="278">
        <v>0.87</v>
      </c>
      <c r="N132" s="278">
        <v>2248.85</v>
      </c>
    </row>
    <row r="133" spans="2:14">
      <c r="B133" s="282" t="s">
        <v>1206</v>
      </c>
      <c r="C133" s="278">
        <v>180</v>
      </c>
      <c r="D133" s="278">
        <v>1837.15</v>
      </c>
      <c r="E133" s="278">
        <v>50.3</v>
      </c>
      <c r="F133" s="278">
        <v>3.2</v>
      </c>
      <c r="G133" s="278">
        <v>2070.65</v>
      </c>
      <c r="H133" s="290"/>
      <c r="I133" s="278">
        <v>1453.27</v>
      </c>
      <c r="J133" s="278">
        <v>605.29</v>
      </c>
      <c r="K133" s="278">
        <v>2.0099999999999998</v>
      </c>
      <c r="L133" s="278">
        <v>0</v>
      </c>
      <c r="M133" s="278">
        <v>10.08</v>
      </c>
      <c r="N133" s="278">
        <v>2070.65</v>
      </c>
    </row>
    <row r="134" spans="2:14">
      <c r="B134" s="282" t="s">
        <v>1207</v>
      </c>
      <c r="C134" s="278">
        <v>391.92</v>
      </c>
      <c r="D134" s="278">
        <v>2390.86</v>
      </c>
      <c r="E134" s="278">
        <v>49.85</v>
      </c>
      <c r="F134" s="278" t="s">
        <v>1208</v>
      </c>
      <c r="G134" s="278">
        <v>2832.63</v>
      </c>
      <c r="H134" s="290"/>
      <c r="I134" s="278">
        <v>1964.25</v>
      </c>
      <c r="J134" s="278">
        <v>836.8</v>
      </c>
      <c r="K134" s="278">
        <v>13.55</v>
      </c>
      <c r="L134" s="278">
        <v>0</v>
      </c>
      <c r="M134" s="278">
        <v>18.03</v>
      </c>
      <c r="N134" s="278">
        <v>2832.63</v>
      </c>
    </row>
    <row r="135" spans="2:14">
      <c r="B135" s="282" t="s">
        <v>1209</v>
      </c>
      <c r="C135" s="278">
        <v>344.85</v>
      </c>
      <c r="D135" s="278">
        <v>821.27</v>
      </c>
      <c r="E135" s="278">
        <v>19.62</v>
      </c>
      <c r="F135" s="278">
        <v>29.75</v>
      </c>
      <c r="G135" s="278">
        <v>1215.49</v>
      </c>
      <c r="H135" s="290"/>
      <c r="I135" s="278">
        <v>591.75</v>
      </c>
      <c r="J135" s="278">
        <v>528.39</v>
      </c>
      <c r="K135" s="278">
        <v>22</v>
      </c>
      <c r="L135" s="278">
        <v>43.59</v>
      </c>
      <c r="M135" s="278">
        <v>29.76</v>
      </c>
      <c r="N135" s="278">
        <v>1215.49</v>
      </c>
    </row>
    <row r="136" spans="2:14">
      <c r="B136" s="282" t="s">
        <v>1210</v>
      </c>
      <c r="C136" s="278">
        <v>107.94</v>
      </c>
      <c r="D136" s="278">
        <v>306.87</v>
      </c>
      <c r="E136" s="278">
        <v>17.2</v>
      </c>
      <c r="F136" s="278">
        <v>6.24</v>
      </c>
      <c r="G136" s="278">
        <v>438.25</v>
      </c>
      <c r="H136" s="290"/>
      <c r="I136" s="278">
        <v>356.4</v>
      </c>
      <c r="J136" s="278">
        <v>65.34</v>
      </c>
      <c r="K136" s="278">
        <v>9.84</v>
      </c>
      <c r="L136" s="278">
        <v>0</v>
      </c>
      <c r="M136" s="278">
        <v>6.67</v>
      </c>
      <c r="N136" s="278">
        <v>438.25</v>
      </c>
    </row>
    <row r="137" spans="2:14">
      <c r="B137" s="282" t="s">
        <v>1211</v>
      </c>
      <c r="C137" s="278">
        <v>49.42</v>
      </c>
      <c r="D137" s="278">
        <v>171.28</v>
      </c>
      <c r="E137" s="278">
        <v>41.72</v>
      </c>
      <c r="F137" s="278">
        <v>2.2599999999999998</v>
      </c>
      <c r="G137" s="278">
        <v>264.68</v>
      </c>
      <c r="H137" s="290"/>
      <c r="I137" s="278">
        <v>80.260000000000005</v>
      </c>
      <c r="J137" s="278">
        <v>24.93</v>
      </c>
      <c r="K137" s="278">
        <v>0</v>
      </c>
      <c r="L137" s="278">
        <v>0</v>
      </c>
      <c r="M137" s="278">
        <v>159.49</v>
      </c>
      <c r="N137" s="278">
        <v>264.68</v>
      </c>
    </row>
    <row r="138" spans="2:14">
      <c r="B138" s="282" t="s">
        <v>1212</v>
      </c>
      <c r="C138" s="278">
        <v>245.8</v>
      </c>
      <c r="D138" s="278">
        <v>1319</v>
      </c>
      <c r="E138" s="278">
        <v>9</v>
      </c>
      <c r="F138" s="278">
        <v>42.8</v>
      </c>
      <c r="G138" s="278">
        <v>1616.6</v>
      </c>
      <c r="H138" s="290"/>
      <c r="I138" s="278">
        <v>573.79999999999995</v>
      </c>
      <c r="J138" s="278">
        <v>436.5</v>
      </c>
      <c r="K138" s="278">
        <v>88.3</v>
      </c>
      <c r="L138" s="278">
        <v>210.8</v>
      </c>
      <c r="M138" s="278">
        <v>307.2</v>
      </c>
      <c r="N138" s="278">
        <v>1616.6</v>
      </c>
    </row>
    <row r="139" spans="2:14">
      <c r="B139" s="282" t="s">
        <v>1213</v>
      </c>
      <c r="C139" s="278">
        <v>460.92</v>
      </c>
      <c r="D139" s="278">
        <v>2448.2199999999998</v>
      </c>
      <c r="E139" s="278">
        <v>123.16</v>
      </c>
      <c r="F139" s="278">
        <v>7.51</v>
      </c>
      <c r="G139" s="278">
        <v>3039.81</v>
      </c>
      <c r="H139" s="290"/>
      <c r="I139" s="278">
        <v>1512.16</v>
      </c>
      <c r="J139" s="278">
        <v>1440.89</v>
      </c>
      <c r="K139" s="278">
        <v>74.17</v>
      </c>
      <c r="L139" s="278">
        <v>12.59</v>
      </c>
      <c r="M139" s="278">
        <v>0</v>
      </c>
      <c r="N139" s="278">
        <v>3039.81</v>
      </c>
    </row>
    <row r="140" spans="2:14">
      <c r="B140" s="282" t="s">
        <v>1214</v>
      </c>
      <c r="C140" s="278">
        <v>339.4</v>
      </c>
      <c r="D140" s="278">
        <v>7430.7</v>
      </c>
      <c r="E140" s="278">
        <v>140.9</v>
      </c>
      <c r="F140" s="278" t="s">
        <v>1208</v>
      </c>
      <c r="G140" s="278">
        <v>7911</v>
      </c>
      <c r="H140" s="290"/>
      <c r="I140" s="278">
        <v>7388.5</v>
      </c>
      <c r="J140" s="278">
        <v>516.5</v>
      </c>
      <c r="K140" s="278">
        <v>6</v>
      </c>
      <c r="L140" s="278">
        <v>0</v>
      </c>
      <c r="M140" s="278">
        <v>0</v>
      </c>
      <c r="N140" s="278">
        <v>7911</v>
      </c>
    </row>
    <row r="141" spans="2:14">
      <c r="B141" s="282" t="s">
        <v>1215</v>
      </c>
      <c r="C141" s="278">
        <v>587.79999999999995</v>
      </c>
      <c r="D141" s="278">
        <v>349.72</v>
      </c>
      <c r="E141" s="278">
        <v>93.43</v>
      </c>
      <c r="F141" s="278" t="s">
        <v>1208</v>
      </c>
      <c r="G141" s="278">
        <v>1030.95</v>
      </c>
      <c r="H141" s="290"/>
      <c r="I141" s="278">
        <v>518.70000000000005</v>
      </c>
      <c r="J141" s="278">
        <v>411.51</v>
      </c>
      <c r="K141" s="278">
        <v>10.47</v>
      </c>
      <c r="L141" s="278">
        <v>15.38</v>
      </c>
      <c r="M141" s="278">
        <v>74.89</v>
      </c>
      <c r="N141" s="278">
        <v>1030.95</v>
      </c>
    </row>
    <row r="142" spans="2:14">
      <c r="B142" s="282" t="s">
        <v>1216</v>
      </c>
      <c r="C142" s="278">
        <v>135.56</v>
      </c>
      <c r="D142" s="278">
        <v>51.28</v>
      </c>
      <c r="E142" s="278">
        <v>0.84</v>
      </c>
      <c r="F142" s="278">
        <v>33.85</v>
      </c>
      <c r="G142" s="278">
        <v>221.53</v>
      </c>
      <c r="H142" s="290"/>
      <c r="I142" s="278">
        <v>8.07</v>
      </c>
      <c r="J142" s="278">
        <v>168.18</v>
      </c>
      <c r="K142" s="278">
        <v>24</v>
      </c>
      <c r="L142" s="278">
        <v>21.28</v>
      </c>
      <c r="M142" s="278">
        <v>0</v>
      </c>
      <c r="N142" s="278">
        <v>221.53</v>
      </c>
    </row>
    <row r="143" spans="2:14">
      <c r="B143" s="282" t="s">
        <v>1217</v>
      </c>
      <c r="C143" s="278">
        <v>71.400000000000006</v>
      </c>
      <c r="D143" s="278">
        <v>72.3</v>
      </c>
      <c r="E143" s="278">
        <v>6.8</v>
      </c>
      <c r="F143" s="278">
        <v>9.4</v>
      </c>
      <c r="G143" s="278">
        <v>159.9</v>
      </c>
      <c r="H143" s="290"/>
      <c r="I143" s="278">
        <v>11</v>
      </c>
      <c r="J143" s="278">
        <v>53.7</v>
      </c>
      <c r="K143" s="278">
        <v>11.6</v>
      </c>
      <c r="L143" s="278">
        <v>83.6</v>
      </c>
      <c r="M143" s="278" t="s">
        <v>1208</v>
      </c>
      <c r="N143" s="278">
        <v>159.9</v>
      </c>
    </row>
    <row r="144" spans="2:14">
      <c r="B144" s="282" t="s">
        <v>1218</v>
      </c>
      <c r="C144" s="278">
        <v>21.82</v>
      </c>
      <c r="D144" s="278">
        <v>4.49</v>
      </c>
      <c r="E144" s="278">
        <v>0.55000000000000004</v>
      </c>
      <c r="F144" s="278">
        <v>2.71</v>
      </c>
      <c r="G144" s="278">
        <v>29.57</v>
      </c>
      <c r="H144" s="290"/>
      <c r="I144" s="278">
        <v>0</v>
      </c>
      <c r="J144" s="278">
        <v>2.83</v>
      </c>
      <c r="K144" s="278">
        <v>3.2</v>
      </c>
      <c r="L144" s="278">
        <v>23.54</v>
      </c>
      <c r="M144" s="278">
        <v>0</v>
      </c>
      <c r="N144" s="278">
        <v>29.57</v>
      </c>
    </row>
    <row r="145" spans="2:14">
      <c r="B145" s="282" t="s">
        <v>1219</v>
      </c>
      <c r="C145" s="278">
        <v>22.69</v>
      </c>
      <c r="D145" s="278">
        <v>1.41</v>
      </c>
      <c r="E145" s="278">
        <v>1.08</v>
      </c>
      <c r="F145" s="278">
        <v>8.84</v>
      </c>
      <c r="G145" s="278">
        <v>34.020000000000003</v>
      </c>
      <c r="H145" s="290"/>
      <c r="I145" s="278">
        <v>0</v>
      </c>
      <c r="J145" s="278">
        <v>0</v>
      </c>
      <c r="K145" s="278">
        <v>3.17</v>
      </c>
      <c r="L145" s="278">
        <v>30.85</v>
      </c>
      <c r="M145" s="278">
        <v>0</v>
      </c>
      <c r="N145" s="278">
        <v>34.020000000000003</v>
      </c>
    </row>
    <row r="146" spans="2:14">
      <c r="B146" s="282" t="s">
        <v>1026</v>
      </c>
      <c r="C146" s="278">
        <v>92.42</v>
      </c>
      <c r="D146" s="278">
        <v>83.93</v>
      </c>
      <c r="E146" s="278">
        <v>3.34</v>
      </c>
      <c r="F146" s="278">
        <v>4.99</v>
      </c>
      <c r="G146" s="278">
        <v>184.68</v>
      </c>
      <c r="H146" s="290"/>
      <c r="I146" s="278">
        <v>3.79</v>
      </c>
      <c r="J146" s="278">
        <v>142.22</v>
      </c>
      <c r="K146" s="278">
        <v>11.34</v>
      </c>
      <c r="L146" s="278">
        <v>27.33</v>
      </c>
      <c r="M146" s="278">
        <v>0</v>
      </c>
      <c r="N146" s="278">
        <v>184.68</v>
      </c>
    </row>
    <row r="147" spans="2:14">
      <c r="B147" s="282" t="s">
        <v>1220</v>
      </c>
      <c r="C147" s="278">
        <v>8.19</v>
      </c>
      <c r="D147" s="278">
        <v>54.47</v>
      </c>
      <c r="E147" s="278">
        <v>1.78</v>
      </c>
      <c r="F147" s="278">
        <v>0</v>
      </c>
      <c r="G147" s="278">
        <v>64.44</v>
      </c>
      <c r="H147" s="290"/>
      <c r="I147" s="278">
        <v>3.67</v>
      </c>
      <c r="J147" s="278">
        <v>60.77</v>
      </c>
      <c r="K147" s="278">
        <v>0</v>
      </c>
      <c r="L147" s="278">
        <v>0</v>
      </c>
      <c r="M147" s="278">
        <v>0</v>
      </c>
      <c r="N147" s="278">
        <v>64.44</v>
      </c>
    </row>
    <row r="148" spans="2:14">
      <c r="B148" s="282" t="s">
        <v>1221</v>
      </c>
      <c r="C148" s="278">
        <v>3.79</v>
      </c>
      <c r="D148" s="278">
        <v>4.75</v>
      </c>
      <c r="E148" s="278">
        <v>0.44</v>
      </c>
      <c r="F148" s="278">
        <v>0.47</v>
      </c>
      <c r="G148" s="278">
        <v>9.4499999999999993</v>
      </c>
      <c r="H148" s="290"/>
      <c r="I148" s="278">
        <v>1.79</v>
      </c>
      <c r="J148" s="278">
        <v>7.66</v>
      </c>
      <c r="K148" s="278">
        <v>0</v>
      </c>
      <c r="L148" s="278" t="s">
        <v>1232</v>
      </c>
      <c r="M148" s="278">
        <v>0</v>
      </c>
      <c r="N148" s="278">
        <v>9.4499999999999993</v>
      </c>
    </row>
    <row r="149" spans="2:14">
      <c r="B149" s="282" t="s">
        <v>1222</v>
      </c>
      <c r="C149" s="278">
        <v>1.51</v>
      </c>
      <c r="D149" s="278">
        <v>1.67</v>
      </c>
      <c r="E149" s="278">
        <v>0.31</v>
      </c>
      <c r="F149" s="278">
        <v>0</v>
      </c>
      <c r="G149" s="278">
        <v>3.49</v>
      </c>
      <c r="H149" s="290"/>
      <c r="I149" s="278">
        <v>0</v>
      </c>
      <c r="J149" s="278">
        <v>2.12</v>
      </c>
      <c r="K149" s="278">
        <v>0.02</v>
      </c>
      <c r="L149" s="278">
        <v>1.1200000000000001</v>
      </c>
      <c r="M149" s="278">
        <v>0.23</v>
      </c>
      <c r="N149" s="278">
        <v>3.49</v>
      </c>
    </row>
    <row r="150" spans="2:14">
      <c r="B150" s="282" t="s">
        <v>912</v>
      </c>
      <c r="C150" s="278">
        <v>7.89</v>
      </c>
      <c r="D150" s="278">
        <v>0</v>
      </c>
      <c r="E150" s="278">
        <v>0</v>
      </c>
      <c r="F150" s="278">
        <v>0</v>
      </c>
      <c r="G150" s="278">
        <v>7.89</v>
      </c>
      <c r="H150" s="290"/>
      <c r="I150" s="278">
        <v>0.37</v>
      </c>
      <c r="J150" s="278">
        <v>0</v>
      </c>
      <c r="K150" s="278">
        <v>0.8</v>
      </c>
      <c r="L150" s="278">
        <v>6.72</v>
      </c>
      <c r="M150" s="278">
        <v>0</v>
      </c>
      <c r="N150" s="278">
        <v>7.89</v>
      </c>
    </row>
    <row r="151" spans="2:14">
      <c r="B151" s="282" t="s">
        <v>917</v>
      </c>
      <c r="C151" s="278">
        <v>13.45</v>
      </c>
      <c r="D151" s="278">
        <v>0</v>
      </c>
      <c r="E151" s="278">
        <v>0</v>
      </c>
      <c r="F151" s="278">
        <v>0</v>
      </c>
      <c r="G151" s="278">
        <v>13.45</v>
      </c>
      <c r="H151" s="290"/>
      <c r="I151" s="278">
        <v>0.5</v>
      </c>
      <c r="J151" s="278">
        <v>6.3</v>
      </c>
      <c r="K151" s="278">
        <v>0</v>
      </c>
      <c r="L151" s="278">
        <v>6.65</v>
      </c>
      <c r="M151" s="278">
        <v>0</v>
      </c>
      <c r="N151" s="278">
        <v>13.45</v>
      </c>
    </row>
    <row r="152" spans="2:14">
      <c r="B152" s="282" t="s">
        <v>196</v>
      </c>
      <c r="C152" s="278">
        <v>4796.1099999999997</v>
      </c>
      <c r="D152" s="278">
        <v>22012.49</v>
      </c>
      <c r="E152" s="278">
        <v>1248.33</v>
      </c>
      <c r="F152" s="278">
        <v>300.39999999999998</v>
      </c>
      <c r="G152" s="278">
        <v>28357.33</v>
      </c>
      <c r="H152" s="290"/>
      <c r="I152" s="278">
        <v>20301.330000000002</v>
      </c>
      <c r="J152" s="278">
        <v>6557.21</v>
      </c>
      <c r="K152" s="278">
        <v>310.08</v>
      </c>
      <c r="L152" s="278">
        <v>483.45</v>
      </c>
      <c r="M152" s="278">
        <v>705.26</v>
      </c>
      <c r="N152" s="278">
        <v>28357.33</v>
      </c>
    </row>
    <row r="153" spans="2:14">
      <c r="B153" s="283"/>
      <c r="C153" s="553" t="s">
        <v>1233</v>
      </c>
      <c r="D153" s="554"/>
      <c r="E153" s="554"/>
      <c r="F153" s="554"/>
      <c r="G153" s="554"/>
      <c r="H153" s="290"/>
      <c r="I153" s="283"/>
      <c r="J153" s="284"/>
      <c r="K153" s="284"/>
      <c r="L153" s="284"/>
      <c r="M153" s="284"/>
      <c r="N153" s="284"/>
    </row>
    <row r="156" spans="2:14">
      <c r="B156" s="33" t="s">
        <v>1234</v>
      </c>
    </row>
    <row r="157" spans="2:14">
      <c r="B157" s="551" t="s">
        <v>1235</v>
      </c>
      <c r="C157" s="551"/>
      <c r="D157" s="45">
        <v>30982.82</v>
      </c>
    </row>
    <row r="158" spans="2:14">
      <c r="B158" s="551" t="s">
        <v>1236</v>
      </c>
      <c r="C158" s="551"/>
      <c r="D158" s="45">
        <v>29224.86</v>
      </c>
    </row>
    <row r="159" spans="2:14">
      <c r="B159" s="551" t="s">
        <v>1237</v>
      </c>
      <c r="C159" s="551"/>
      <c r="D159" s="45">
        <v>27830.32</v>
      </c>
    </row>
    <row r="160" spans="2:14">
      <c r="B160" s="551" t="s">
        <v>1238</v>
      </c>
      <c r="C160" s="551"/>
      <c r="D160" s="45">
        <v>29552.59</v>
      </c>
    </row>
    <row r="161" spans="2:7">
      <c r="B161" s="551" t="s">
        <v>1239</v>
      </c>
      <c r="C161" s="551"/>
      <c r="D161" s="163">
        <v>28848.66</v>
      </c>
    </row>
    <row r="162" spans="2:7">
      <c r="B162" s="555" t="s">
        <v>1249</v>
      </c>
      <c r="C162" s="556"/>
      <c r="D162" s="291">
        <v>28357.33</v>
      </c>
    </row>
    <row r="163" spans="2:7">
      <c r="B163" s="551" t="s">
        <v>1240</v>
      </c>
      <c r="C163" s="551"/>
      <c r="D163" s="45">
        <v>32023.86</v>
      </c>
    </row>
    <row r="167" spans="2:7">
      <c r="B167" s="33" t="s">
        <v>1241</v>
      </c>
    </row>
    <row r="168" spans="2:7">
      <c r="B168" s="285"/>
      <c r="C168" s="286" t="s">
        <v>1242</v>
      </c>
      <c r="D168" s="286" t="s">
        <v>1243</v>
      </c>
      <c r="E168" s="286" t="s">
        <v>1244</v>
      </c>
      <c r="F168" s="286" t="s">
        <v>1245</v>
      </c>
      <c r="G168" s="286" t="s">
        <v>1250</v>
      </c>
    </row>
    <row r="169" spans="2:7">
      <c r="B169" s="287" t="s">
        <v>1191</v>
      </c>
      <c r="C169" s="280">
        <v>4656.9899999999989</v>
      </c>
      <c r="D169" s="280">
        <v>4747.9800000000005</v>
      </c>
      <c r="E169" s="280">
        <v>4768.4300000000021</v>
      </c>
      <c r="F169" s="278">
        <v>4735.1000000000004</v>
      </c>
      <c r="G169" s="278">
        <v>4796.1099999999997</v>
      </c>
    </row>
    <row r="170" spans="2:7">
      <c r="B170" s="287" t="s">
        <v>1192</v>
      </c>
      <c r="C170" s="280">
        <v>23019.730000000003</v>
      </c>
      <c r="D170" s="280">
        <v>21529.63</v>
      </c>
      <c r="E170" s="280">
        <v>23214.260000000002</v>
      </c>
      <c r="F170" s="278">
        <v>22571.919999999998</v>
      </c>
      <c r="G170" s="278">
        <v>22012.49</v>
      </c>
    </row>
    <row r="171" spans="2:7">
      <c r="B171" s="287" t="s">
        <v>1193</v>
      </c>
      <c r="C171" s="280">
        <v>1250.6999999999998</v>
      </c>
      <c r="D171" s="280">
        <v>1253.3200000000002</v>
      </c>
      <c r="E171" s="280">
        <v>1269.75</v>
      </c>
      <c r="F171" s="278">
        <v>1240.9000000000001</v>
      </c>
      <c r="G171" s="278">
        <v>1248.33</v>
      </c>
    </row>
    <row r="172" spans="2:7">
      <c r="B172" s="288"/>
      <c r="C172" s="280"/>
      <c r="D172" s="280"/>
      <c r="E172" s="280"/>
      <c r="F172" s="278"/>
      <c r="G172" s="278"/>
    </row>
    <row r="173" spans="2:7">
      <c r="B173" s="287" t="s">
        <v>1246</v>
      </c>
      <c r="C173" s="280">
        <v>21271.700000000004</v>
      </c>
      <c r="D173" s="280">
        <v>19885.440000000002</v>
      </c>
      <c r="E173" s="280">
        <v>21275.69</v>
      </c>
      <c r="F173" s="278">
        <v>20655.3</v>
      </c>
      <c r="G173" s="278">
        <v>20301.330000000002</v>
      </c>
    </row>
    <row r="174" spans="2:7">
      <c r="B174" s="287" t="s">
        <v>1196</v>
      </c>
      <c r="C174" s="280">
        <v>6631.78</v>
      </c>
      <c r="D174" s="280">
        <v>6587.8000000000011</v>
      </c>
      <c r="E174" s="280">
        <v>6755.32</v>
      </c>
      <c r="F174" s="278">
        <v>6766.05</v>
      </c>
      <c r="G174" s="278">
        <v>6557.21</v>
      </c>
    </row>
    <row r="175" spans="2:7">
      <c r="B175" s="287" t="s">
        <v>1197</v>
      </c>
      <c r="C175" s="280">
        <v>299.98999999999995</v>
      </c>
      <c r="D175" s="280">
        <v>308.61</v>
      </c>
      <c r="E175" s="280">
        <v>310.48</v>
      </c>
      <c r="F175" s="278">
        <v>318.83999999999997</v>
      </c>
      <c r="G175" s="278">
        <v>310.08</v>
      </c>
    </row>
    <row r="176" spans="2:7">
      <c r="B176" s="287" t="s">
        <v>1247</v>
      </c>
      <c r="C176" s="280">
        <v>471.68299999999988</v>
      </c>
      <c r="D176" s="280">
        <v>499.90300000000002</v>
      </c>
      <c r="E176" s="280">
        <v>503.51300000000003</v>
      </c>
      <c r="F176" s="278">
        <v>494.08</v>
      </c>
      <c r="G176" s="278">
        <v>483.45</v>
      </c>
    </row>
    <row r="177" spans="2:7">
      <c r="B177" s="289" t="s">
        <v>1199</v>
      </c>
      <c r="C177" s="280">
        <v>549.71</v>
      </c>
      <c r="D177" s="280">
        <v>548.56999999999994</v>
      </c>
      <c r="E177" s="280">
        <v>707.58999999999992</v>
      </c>
      <c r="F177" s="278">
        <v>614.39</v>
      </c>
      <c r="G177" s="278">
        <v>705.26</v>
      </c>
    </row>
    <row r="180" spans="2:7">
      <c r="B180" s="279" t="s">
        <v>11</v>
      </c>
    </row>
    <row r="181" spans="2:7">
      <c r="B181" s="279" t="s">
        <v>1251</v>
      </c>
    </row>
  </sheetData>
  <mergeCells count="25">
    <mergeCell ref="C9:G9"/>
    <mergeCell ref="H9:H36"/>
    <mergeCell ref="I9:N9"/>
    <mergeCell ref="B37:G37"/>
    <mergeCell ref="H37:H124"/>
    <mergeCell ref="I37:N37"/>
    <mergeCell ref="C38:G38"/>
    <mergeCell ref="I38:N38"/>
    <mergeCell ref="B66:G66"/>
    <mergeCell ref="I66:N66"/>
    <mergeCell ref="I67:N67"/>
    <mergeCell ref="C96:G96"/>
    <mergeCell ref="I96:N96"/>
    <mergeCell ref="C124:G124"/>
    <mergeCell ref="C67:G67"/>
    <mergeCell ref="B157:C157"/>
    <mergeCell ref="I125:N125"/>
    <mergeCell ref="B163:C163"/>
    <mergeCell ref="C125:G125"/>
    <mergeCell ref="C153:G153"/>
    <mergeCell ref="B162:C162"/>
    <mergeCell ref="B158:C158"/>
    <mergeCell ref="B159:C159"/>
    <mergeCell ref="B160:C160"/>
    <mergeCell ref="B161:C161"/>
  </mergeCells>
  <hyperlinks>
    <hyperlink ref="A1" location="Indice!A1" display="Regresar &lt;-"/>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H42"/>
  <sheetViews>
    <sheetView workbookViewId="0"/>
  </sheetViews>
  <sheetFormatPr baseColWidth="10" defaultRowHeight="15"/>
  <cols>
    <col min="1" max="1" width="11.42578125" style="60"/>
    <col min="2" max="2" width="16.28515625" style="60" customWidth="1"/>
    <col min="3" max="3" width="20" style="60" customWidth="1"/>
    <col min="4" max="4" width="20.7109375" style="60" customWidth="1"/>
    <col min="5" max="5" width="15.28515625" style="60" bestFit="1" customWidth="1"/>
    <col min="6" max="6" width="17" style="60" bestFit="1" customWidth="1"/>
    <col min="7" max="7" width="24" style="60" customWidth="1"/>
    <col min="8" max="8" width="21.140625" style="60" customWidth="1"/>
    <col min="9" max="16384" width="11.42578125" style="60"/>
  </cols>
  <sheetData>
    <row r="1" spans="1:7">
      <c r="A1" s="1" t="s">
        <v>246</v>
      </c>
    </row>
    <row r="2" spans="1:7" ht="21">
      <c r="B2" s="2" t="s">
        <v>639</v>
      </c>
    </row>
    <row r="3" spans="1:7" ht="21">
      <c r="B3" s="14" t="s">
        <v>1133</v>
      </c>
    </row>
    <row r="4" spans="1:7" ht="21">
      <c r="B4" s="14"/>
    </row>
    <row r="5" spans="1:7" ht="15.75">
      <c r="B5" s="19" t="s">
        <v>1252</v>
      </c>
    </row>
    <row r="8" spans="1:7">
      <c r="B8" s="33" t="s">
        <v>1252</v>
      </c>
    </row>
    <row r="9" spans="1:7">
      <c r="B9" s="262" t="s">
        <v>778</v>
      </c>
      <c r="C9" s="262" t="s">
        <v>1253</v>
      </c>
      <c r="D9" s="262" t="s">
        <v>1254</v>
      </c>
      <c r="E9" s="262" t="s">
        <v>1255</v>
      </c>
      <c r="F9" s="262" t="s">
        <v>1256</v>
      </c>
      <c r="G9" s="262" t="s">
        <v>1257</v>
      </c>
    </row>
    <row r="10" spans="1:7">
      <c r="B10" s="189">
        <v>2010</v>
      </c>
      <c r="C10" s="292">
        <v>266</v>
      </c>
      <c r="D10" s="292">
        <v>598</v>
      </c>
      <c r="E10" s="292">
        <v>864</v>
      </c>
      <c r="F10" s="293">
        <f>C10/E10</f>
        <v>0.30787037037037035</v>
      </c>
      <c r="G10" s="292">
        <v>864</v>
      </c>
    </row>
    <row r="11" spans="1:7">
      <c r="B11" s="189">
        <v>2011</v>
      </c>
      <c r="C11" s="292">
        <v>92</v>
      </c>
      <c r="D11" s="292">
        <v>333</v>
      </c>
      <c r="E11" s="292">
        <v>425</v>
      </c>
      <c r="F11" s="293">
        <f t="shared" ref="F11:F19" si="0">C11/E11</f>
        <v>0.21647058823529411</v>
      </c>
      <c r="G11" s="292">
        <v>425</v>
      </c>
    </row>
    <row r="12" spans="1:7">
      <c r="B12" s="189">
        <v>2012</v>
      </c>
      <c r="C12" s="292">
        <v>150</v>
      </c>
      <c r="D12" s="292">
        <v>353</v>
      </c>
      <c r="E12" s="292">
        <v>503</v>
      </c>
      <c r="F12" s="293">
        <f t="shared" si="0"/>
        <v>0.29821073558648109</v>
      </c>
      <c r="G12" s="292">
        <v>503</v>
      </c>
    </row>
    <row r="13" spans="1:7">
      <c r="B13" s="189">
        <v>2013</v>
      </c>
      <c r="C13" s="292">
        <v>147</v>
      </c>
      <c r="D13" s="292">
        <v>465</v>
      </c>
      <c r="E13" s="292">
        <v>612</v>
      </c>
      <c r="F13" s="293">
        <f t="shared" si="0"/>
        <v>0.24019607843137256</v>
      </c>
      <c r="G13" s="292">
        <v>612</v>
      </c>
    </row>
    <row r="14" spans="1:7">
      <c r="B14" s="189">
        <v>2014</v>
      </c>
      <c r="C14" s="292">
        <v>152</v>
      </c>
      <c r="D14" s="292">
        <v>410</v>
      </c>
      <c r="E14" s="292">
        <v>562</v>
      </c>
      <c r="F14" s="293">
        <f t="shared" si="0"/>
        <v>0.27046263345195731</v>
      </c>
      <c r="G14" s="292">
        <v>562</v>
      </c>
    </row>
    <row r="15" spans="1:7">
      <c r="B15" s="189">
        <v>2015</v>
      </c>
      <c r="C15" s="292">
        <v>289</v>
      </c>
      <c r="D15" s="292">
        <v>795</v>
      </c>
      <c r="E15" s="292">
        <v>1084</v>
      </c>
      <c r="F15" s="293">
        <f t="shared" si="0"/>
        <v>0.26660516605166051</v>
      </c>
      <c r="G15" s="292">
        <v>1084</v>
      </c>
    </row>
    <row r="16" spans="1:7">
      <c r="B16" s="189">
        <v>2016</v>
      </c>
      <c r="C16" s="292">
        <v>257</v>
      </c>
      <c r="D16" s="292">
        <v>702</v>
      </c>
      <c r="E16" s="292">
        <v>959</v>
      </c>
      <c r="F16" s="293">
        <f t="shared" si="0"/>
        <v>0.26798748696558916</v>
      </c>
      <c r="G16" s="292">
        <v>959</v>
      </c>
    </row>
    <row r="17" spans="2:8">
      <c r="B17" s="189">
        <v>2017</v>
      </c>
      <c r="C17" s="292">
        <v>248</v>
      </c>
      <c r="D17" s="292">
        <v>387</v>
      </c>
      <c r="E17" s="292">
        <v>635</v>
      </c>
      <c r="F17" s="293">
        <f t="shared" si="0"/>
        <v>0.3905511811023622</v>
      </c>
      <c r="G17" s="292">
        <v>635</v>
      </c>
    </row>
    <row r="18" spans="2:8">
      <c r="B18" s="189">
        <v>2018</v>
      </c>
      <c r="C18" s="292">
        <v>335</v>
      </c>
      <c r="D18" s="292">
        <v>445</v>
      </c>
      <c r="E18" s="292">
        <v>780</v>
      </c>
      <c r="F18" s="293">
        <f t="shared" si="0"/>
        <v>0.42948717948717946</v>
      </c>
      <c r="G18" s="292">
        <v>780</v>
      </c>
    </row>
    <row r="19" spans="2:8">
      <c r="B19" s="189">
        <v>2019</v>
      </c>
      <c r="C19" s="292">
        <v>321</v>
      </c>
      <c r="D19" s="292">
        <v>784</v>
      </c>
      <c r="E19" s="292">
        <v>1115</v>
      </c>
      <c r="F19" s="293">
        <f t="shared" si="0"/>
        <v>0.28789237668161433</v>
      </c>
      <c r="G19" s="292">
        <v>1115</v>
      </c>
    </row>
    <row r="20" spans="2:8">
      <c r="B20" s="189">
        <v>2020</v>
      </c>
      <c r="C20" s="292">
        <v>493</v>
      </c>
      <c r="D20" s="292">
        <v>1300</v>
      </c>
      <c r="E20" s="292">
        <v>1795</v>
      </c>
      <c r="F20" s="293">
        <f>C20/E20</f>
        <v>0.27465181058495824</v>
      </c>
      <c r="G20" s="292">
        <v>1807</v>
      </c>
    </row>
    <row r="21" spans="2:8">
      <c r="B21" s="294">
        <v>2021</v>
      </c>
      <c r="C21" s="296">
        <v>532</v>
      </c>
      <c r="D21" s="295">
        <v>1213</v>
      </c>
      <c r="E21" s="295">
        <v>1748</v>
      </c>
      <c r="F21" s="297">
        <v>1820</v>
      </c>
      <c r="G21" s="295">
        <f>SUM(G10:G20)</f>
        <v>9346</v>
      </c>
    </row>
    <row r="24" spans="2:8">
      <c r="B24" s="33" t="s">
        <v>1277</v>
      </c>
    </row>
    <row r="25" spans="2:8">
      <c r="B25" s="563" t="s">
        <v>1258</v>
      </c>
      <c r="C25" s="564"/>
      <c r="D25" s="564"/>
      <c r="E25" s="565"/>
      <c r="F25" s="566" t="s">
        <v>196</v>
      </c>
      <c r="G25" s="566" t="s">
        <v>1259</v>
      </c>
      <c r="H25" s="566" t="s">
        <v>1257</v>
      </c>
    </row>
    <row r="26" spans="2:8">
      <c r="B26" s="262" t="s">
        <v>1260</v>
      </c>
      <c r="C26" s="262" t="s">
        <v>1261</v>
      </c>
      <c r="D26" s="262" t="s">
        <v>1262</v>
      </c>
      <c r="E26" s="262" t="s">
        <v>1263</v>
      </c>
      <c r="F26" s="567"/>
      <c r="G26" s="567"/>
      <c r="H26" s="567"/>
    </row>
    <row r="27" spans="2:8">
      <c r="B27" s="262" t="s">
        <v>1264</v>
      </c>
      <c r="C27" s="29">
        <v>24</v>
      </c>
      <c r="D27" s="29">
        <v>96</v>
      </c>
      <c r="E27" s="29"/>
      <c r="F27" s="29">
        <v>120</v>
      </c>
      <c r="G27" s="298">
        <v>0.2</v>
      </c>
      <c r="H27" s="29">
        <v>165</v>
      </c>
    </row>
    <row r="28" spans="2:8">
      <c r="B28" s="262" t="s">
        <v>1265</v>
      </c>
      <c r="C28" s="29">
        <v>9</v>
      </c>
      <c r="D28" s="29">
        <v>29</v>
      </c>
      <c r="E28" s="29"/>
      <c r="F28" s="29">
        <v>38</v>
      </c>
      <c r="G28" s="298">
        <v>0.23684210526315788</v>
      </c>
      <c r="H28" s="29">
        <v>38</v>
      </c>
    </row>
    <row r="29" spans="2:8">
      <c r="B29" s="262" t="s">
        <v>1266</v>
      </c>
      <c r="C29" s="29">
        <v>10</v>
      </c>
      <c r="D29" s="29">
        <v>102</v>
      </c>
      <c r="E29" s="29"/>
      <c r="F29" s="29">
        <v>112</v>
      </c>
      <c r="G29" s="298">
        <v>8.9285714285714288E-2</v>
      </c>
      <c r="H29" s="29">
        <v>113</v>
      </c>
    </row>
    <row r="30" spans="2:8">
      <c r="B30" s="262" t="s">
        <v>1267</v>
      </c>
      <c r="C30" s="29">
        <v>99</v>
      </c>
      <c r="D30" s="29">
        <v>255</v>
      </c>
      <c r="E30" s="29"/>
      <c r="F30" s="29">
        <v>354</v>
      </c>
      <c r="G30" s="298">
        <v>0.27966101694915252</v>
      </c>
      <c r="H30" s="29">
        <v>356</v>
      </c>
    </row>
    <row r="31" spans="2:8">
      <c r="B31" s="262" t="s">
        <v>1268</v>
      </c>
      <c r="C31" s="29">
        <v>64</v>
      </c>
      <c r="D31" s="29">
        <v>84</v>
      </c>
      <c r="E31" s="29"/>
      <c r="F31" s="29">
        <v>148</v>
      </c>
      <c r="G31" s="298">
        <v>0.43243243243243246</v>
      </c>
      <c r="H31" s="29">
        <v>150</v>
      </c>
    </row>
    <row r="32" spans="2:8">
      <c r="B32" s="262" t="s">
        <v>1269</v>
      </c>
      <c r="C32" s="29">
        <v>89</v>
      </c>
      <c r="D32" s="29">
        <v>76</v>
      </c>
      <c r="E32" s="29"/>
      <c r="F32" s="29">
        <v>165</v>
      </c>
      <c r="G32" s="298">
        <v>0.53939393939393943</v>
      </c>
      <c r="H32" s="29">
        <v>165</v>
      </c>
    </row>
    <row r="33" spans="2:8">
      <c r="B33" s="262" t="s">
        <v>1270</v>
      </c>
      <c r="C33" s="29">
        <v>64</v>
      </c>
      <c r="D33" s="29">
        <v>82</v>
      </c>
      <c r="E33" s="29">
        <v>2</v>
      </c>
      <c r="F33" s="29">
        <v>148</v>
      </c>
      <c r="G33" s="298">
        <v>0.43243243243243246</v>
      </c>
      <c r="H33" s="29">
        <v>148</v>
      </c>
    </row>
    <row r="34" spans="2:8">
      <c r="B34" s="262" t="s">
        <v>1271</v>
      </c>
      <c r="C34" s="29">
        <v>20</v>
      </c>
      <c r="D34" s="29">
        <v>39</v>
      </c>
      <c r="E34" s="29"/>
      <c r="F34" s="29">
        <v>59</v>
      </c>
      <c r="G34" s="298">
        <v>0.33898305084745761</v>
      </c>
      <c r="H34" s="29">
        <v>61</v>
      </c>
    </row>
    <row r="35" spans="2:8">
      <c r="B35" s="262" t="s">
        <v>1272</v>
      </c>
      <c r="C35" s="29">
        <v>35</v>
      </c>
      <c r="D35" s="29">
        <v>128</v>
      </c>
      <c r="E35" s="29"/>
      <c r="F35" s="29">
        <v>163</v>
      </c>
      <c r="G35" s="298">
        <v>0.21472392638036811</v>
      </c>
      <c r="H35" s="29">
        <v>163</v>
      </c>
    </row>
    <row r="36" spans="2:8">
      <c r="B36" s="262" t="s">
        <v>1273</v>
      </c>
      <c r="C36" s="29">
        <v>40</v>
      </c>
      <c r="D36" s="29">
        <v>195</v>
      </c>
      <c r="E36" s="29"/>
      <c r="F36" s="29">
        <v>235</v>
      </c>
      <c r="G36" s="298">
        <v>0.1702127659574468</v>
      </c>
      <c r="H36" s="29">
        <v>255</v>
      </c>
    </row>
    <row r="37" spans="2:8">
      <c r="B37" s="262" t="s">
        <v>1274</v>
      </c>
      <c r="C37" s="29">
        <v>78</v>
      </c>
      <c r="D37" s="29">
        <v>127</v>
      </c>
      <c r="E37" s="29"/>
      <c r="F37" s="29">
        <v>205</v>
      </c>
      <c r="G37" s="298">
        <v>0.38048780487804879</v>
      </c>
      <c r="H37" s="29">
        <v>206</v>
      </c>
    </row>
    <row r="38" spans="2:8">
      <c r="B38" s="262" t="s">
        <v>1275</v>
      </c>
      <c r="C38" s="274">
        <v>532</v>
      </c>
      <c r="D38" s="274">
        <v>1213</v>
      </c>
      <c r="E38" s="29">
        <v>2</v>
      </c>
      <c r="F38" s="274">
        <v>1747</v>
      </c>
      <c r="G38" s="298">
        <v>0.30452203777904979</v>
      </c>
      <c r="H38" s="274">
        <v>1820</v>
      </c>
    </row>
    <row r="41" spans="2:8">
      <c r="B41" s="279" t="s">
        <v>11</v>
      </c>
    </row>
    <row r="42" spans="2:8">
      <c r="B42" s="152" t="s">
        <v>1276</v>
      </c>
    </row>
  </sheetData>
  <mergeCells count="4">
    <mergeCell ref="B25:E25"/>
    <mergeCell ref="F25:F26"/>
    <mergeCell ref="G25:G26"/>
    <mergeCell ref="H25:H26"/>
  </mergeCells>
  <hyperlinks>
    <hyperlink ref="A1" location="Indice!A1" display="Regresar &lt;-"/>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I43"/>
  <sheetViews>
    <sheetView zoomScaleNormal="100" workbookViewId="0"/>
  </sheetViews>
  <sheetFormatPr baseColWidth="10" defaultRowHeight="15"/>
  <cols>
    <col min="1" max="2" width="11.42578125" style="60"/>
    <col min="3" max="3" width="17" style="60" customWidth="1"/>
    <col min="4" max="4" width="20.85546875" style="60" customWidth="1"/>
    <col min="5" max="5" width="17.42578125" style="60" customWidth="1"/>
    <col min="6" max="6" width="17.85546875" style="60" customWidth="1"/>
    <col min="7" max="7" width="17.42578125" style="60" customWidth="1"/>
    <col min="8" max="8" width="21.140625" style="60" customWidth="1"/>
    <col min="9" max="9" width="18.5703125" style="60" customWidth="1"/>
    <col min="10" max="16384" width="11.42578125" style="60"/>
  </cols>
  <sheetData>
    <row r="1" spans="1:9">
      <c r="A1" s="1" t="s">
        <v>246</v>
      </c>
    </row>
    <row r="2" spans="1:9" ht="21">
      <c r="B2" s="2" t="s">
        <v>639</v>
      </c>
    </row>
    <row r="3" spans="1:9" ht="21">
      <c r="B3" s="14" t="s">
        <v>1133</v>
      </c>
    </row>
    <row r="4" spans="1:9" ht="21">
      <c r="B4" s="14"/>
    </row>
    <row r="5" spans="1:9" ht="15.75">
      <c r="B5" s="19" t="s">
        <v>1278</v>
      </c>
    </row>
    <row r="8" spans="1:9">
      <c r="B8" s="33" t="s">
        <v>1279</v>
      </c>
    </row>
    <row r="9" spans="1:9" ht="18">
      <c r="B9" s="262" t="s">
        <v>778</v>
      </c>
      <c r="C9" s="262" t="s">
        <v>1282</v>
      </c>
      <c r="D9" s="262" t="s">
        <v>1283</v>
      </c>
      <c r="E9" s="262" t="s">
        <v>1284</v>
      </c>
      <c r="F9" s="262" t="s">
        <v>1280</v>
      </c>
      <c r="G9" s="262" t="s">
        <v>1285</v>
      </c>
      <c r="H9" s="262" t="s">
        <v>1286</v>
      </c>
      <c r="I9" s="262" t="s">
        <v>1287</v>
      </c>
    </row>
    <row r="10" spans="1:9">
      <c r="B10" s="189">
        <v>2010</v>
      </c>
      <c r="C10" s="299">
        <v>2236</v>
      </c>
      <c r="D10" s="12">
        <v>1082</v>
      </c>
      <c r="E10" s="12">
        <v>194</v>
      </c>
      <c r="F10" s="299">
        <v>12824</v>
      </c>
      <c r="G10" s="30">
        <v>63.667425968109335</v>
      </c>
      <c r="H10" s="30">
        <v>30.808656036446468</v>
      </c>
      <c r="I10" s="30">
        <v>5.523917995444191</v>
      </c>
    </row>
    <row r="11" spans="1:9">
      <c r="B11" s="189">
        <v>2011</v>
      </c>
      <c r="C11" s="299">
        <v>1502</v>
      </c>
      <c r="D11" s="12">
        <v>755</v>
      </c>
      <c r="E11" s="12">
        <v>139</v>
      </c>
      <c r="F11" s="299">
        <v>9795</v>
      </c>
      <c r="G11" s="30">
        <v>62.687813021702844</v>
      </c>
      <c r="H11" s="30">
        <v>31.51085141903172</v>
      </c>
      <c r="I11" s="30">
        <v>5.8013355592654419</v>
      </c>
    </row>
    <row r="12" spans="1:9">
      <c r="B12" s="189">
        <v>2012</v>
      </c>
      <c r="C12" s="299">
        <v>1926</v>
      </c>
      <c r="D12" s="12">
        <v>895</v>
      </c>
      <c r="E12" s="12">
        <v>169</v>
      </c>
      <c r="F12" s="299">
        <v>11587</v>
      </c>
      <c r="G12" s="30">
        <v>64.414715719063537</v>
      </c>
      <c r="H12" s="30">
        <v>29.933110367892979</v>
      </c>
      <c r="I12" s="30">
        <v>5.6521739130434785</v>
      </c>
    </row>
    <row r="13" spans="1:9">
      <c r="B13" s="189">
        <v>2013</v>
      </c>
      <c r="C13" s="299">
        <v>2171</v>
      </c>
      <c r="D13" s="12">
        <v>913</v>
      </c>
      <c r="E13" s="12">
        <v>175</v>
      </c>
      <c r="F13" s="299">
        <v>13063</v>
      </c>
      <c r="G13" s="30">
        <v>66.615526235041429</v>
      </c>
      <c r="H13" s="30">
        <v>28.014728444308069</v>
      </c>
      <c r="I13" s="30">
        <v>5.3697453206505061</v>
      </c>
    </row>
    <row r="14" spans="1:9">
      <c r="B14" s="189">
        <v>2014</v>
      </c>
      <c r="C14" s="299">
        <v>2181</v>
      </c>
      <c r="D14" s="12">
        <v>999</v>
      </c>
      <c r="E14" s="12">
        <v>173</v>
      </c>
      <c r="F14" s="299">
        <v>14144</v>
      </c>
      <c r="G14" s="30">
        <v>65.046227259170891</v>
      </c>
      <c r="H14" s="30">
        <v>29.794214136594093</v>
      </c>
      <c r="I14" s="30">
        <v>5.1595586042350137</v>
      </c>
    </row>
    <row r="15" spans="1:9">
      <c r="B15" s="189">
        <v>2015</v>
      </c>
      <c r="C15" s="299">
        <v>2367</v>
      </c>
      <c r="D15" s="12">
        <v>922</v>
      </c>
      <c r="E15" s="12">
        <v>198</v>
      </c>
      <c r="F15" s="299">
        <v>13912</v>
      </c>
      <c r="G15" s="30">
        <v>67.880699741898482</v>
      </c>
      <c r="H15" s="30">
        <v>26.441066819615717</v>
      </c>
      <c r="I15" s="30">
        <v>5.6782334384858046</v>
      </c>
    </row>
    <row r="16" spans="1:9">
      <c r="B16" s="189">
        <v>2016</v>
      </c>
      <c r="C16" s="299">
        <v>2284</v>
      </c>
      <c r="D16" s="12">
        <v>942</v>
      </c>
      <c r="E16" s="12">
        <v>163</v>
      </c>
      <c r="F16" s="299">
        <v>12560</v>
      </c>
      <c r="G16" s="30">
        <v>67.394511655355558</v>
      </c>
      <c r="H16" s="30">
        <v>27.795809973443493</v>
      </c>
      <c r="I16" s="30">
        <v>4.8096783712009445</v>
      </c>
    </row>
    <row r="17" spans="2:9">
      <c r="B17" s="189">
        <v>2017</v>
      </c>
      <c r="C17" s="299">
        <v>2281</v>
      </c>
      <c r="D17" s="12">
        <v>877</v>
      </c>
      <c r="E17" s="12">
        <v>183</v>
      </c>
      <c r="F17" s="299">
        <v>11379</v>
      </c>
      <c r="G17" s="30">
        <v>68.272972164022747</v>
      </c>
      <c r="H17" s="30">
        <v>26.249625860520805</v>
      </c>
      <c r="I17" s="30">
        <v>5.4774019754564502</v>
      </c>
    </row>
    <row r="18" spans="2:9">
      <c r="B18" s="189">
        <v>2018</v>
      </c>
      <c r="C18" s="299">
        <v>2323</v>
      </c>
      <c r="D18" s="12">
        <v>1049</v>
      </c>
      <c r="E18" s="12">
        <v>202</v>
      </c>
      <c r="F18" s="299">
        <v>13614</v>
      </c>
      <c r="G18" s="30">
        <v>64.997202014549529</v>
      </c>
      <c r="H18" s="30">
        <v>29.350867375489649</v>
      </c>
      <c r="I18" s="30">
        <v>5.6519306099608286</v>
      </c>
    </row>
    <row r="19" spans="2:9">
      <c r="B19" s="189">
        <v>2019</v>
      </c>
      <c r="C19" s="299">
        <v>2208</v>
      </c>
      <c r="D19" s="12">
        <v>863</v>
      </c>
      <c r="E19" s="12">
        <v>200</v>
      </c>
      <c r="F19" s="299">
        <v>13842</v>
      </c>
      <c r="G19" s="30">
        <v>67.502292876796091</v>
      </c>
      <c r="H19" s="30">
        <v>26.383369000305716</v>
      </c>
      <c r="I19" s="30">
        <v>6.1143381228981966</v>
      </c>
    </row>
    <row r="20" spans="2:9">
      <c r="B20" s="189">
        <v>2020</v>
      </c>
      <c r="C20" s="299">
        <v>1945</v>
      </c>
      <c r="D20" s="12">
        <v>956</v>
      </c>
      <c r="E20" s="12">
        <v>218</v>
      </c>
      <c r="F20" s="299">
        <v>17908</v>
      </c>
      <c r="G20" s="30">
        <v>62.359730682911184</v>
      </c>
      <c r="H20" s="30">
        <v>30.650849631292083</v>
      </c>
      <c r="I20" s="30">
        <v>6.9894196857967303</v>
      </c>
    </row>
    <row r="21" spans="2:9">
      <c r="B21" s="189">
        <v>2021</v>
      </c>
      <c r="C21" s="299">
        <v>1926</v>
      </c>
      <c r="D21" s="12">
        <v>931</v>
      </c>
      <c r="E21" s="12">
        <v>204</v>
      </c>
      <c r="F21" s="299">
        <v>21277</v>
      </c>
      <c r="G21" s="30">
        <v>62.920614178373079</v>
      </c>
      <c r="H21" s="30">
        <v>30.414897092453447</v>
      </c>
      <c r="I21" s="30">
        <v>6.6644887291734731</v>
      </c>
    </row>
    <row r="22" spans="2:9">
      <c r="B22" s="300" t="s">
        <v>923</v>
      </c>
      <c r="C22" s="297">
        <v>25350</v>
      </c>
      <c r="D22" s="297">
        <v>11184</v>
      </c>
      <c r="E22" s="297">
        <v>2218</v>
      </c>
      <c r="F22" s="297">
        <v>165200</v>
      </c>
    </row>
    <row r="25" spans="2:9">
      <c r="B25" s="33" t="s">
        <v>1281</v>
      </c>
    </row>
    <row r="26" spans="2:9" ht="18">
      <c r="B26" s="262" t="s">
        <v>778</v>
      </c>
      <c r="C26" s="262" t="s">
        <v>1288</v>
      </c>
      <c r="D26" s="262" t="s">
        <v>1289</v>
      </c>
      <c r="E26" s="262" t="s">
        <v>1290</v>
      </c>
      <c r="F26" s="262" t="s">
        <v>1280</v>
      </c>
      <c r="G26" s="262" t="s">
        <v>1291</v>
      </c>
      <c r="H26" s="262" t="s">
        <v>1292</v>
      </c>
      <c r="I26" s="262" t="s">
        <v>1293</v>
      </c>
    </row>
    <row r="27" spans="2:9">
      <c r="B27" s="189">
        <v>2010</v>
      </c>
      <c r="C27" s="299">
        <v>1277</v>
      </c>
      <c r="D27" s="12">
        <v>931</v>
      </c>
      <c r="E27" s="299">
        <v>1171</v>
      </c>
      <c r="F27" s="299">
        <v>6322</v>
      </c>
      <c r="G27" s="30">
        <v>37.792246226694289</v>
      </c>
      <c r="H27" s="30">
        <v>27.552530334418467</v>
      </c>
      <c r="I27" s="30">
        <v>34.655223438887248</v>
      </c>
    </row>
    <row r="28" spans="2:9">
      <c r="B28" s="189">
        <v>2011</v>
      </c>
      <c r="C28" s="299">
        <v>1215</v>
      </c>
      <c r="D28" s="12">
        <v>980</v>
      </c>
      <c r="E28" s="299">
        <v>1043</v>
      </c>
      <c r="F28" s="299">
        <v>6602</v>
      </c>
      <c r="G28" s="30">
        <v>37.523162445954291</v>
      </c>
      <c r="H28" s="30">
        <v>30.265596046942555</v>
      </c>
      <c r="I28" s="30">
        <v>32.211241507103153</v>
      </c>
    </row>
    <row r="29" spans="2:9">
      <c r="B29" s="189">
        <v>2012</v>
      </c>
      <c r="C29" s="299">
        <v>1359</v>
      </c>
      <c r="D29" s="12">
        <v>949</v>
      </c>
      <c r="E29" s="299">
        <v>982</v>
      </c>
      <c r="F29" s="299">
        <v>7353</v>
      </c>
      <c r="G29" s="30">
        <v>41.306990881458965</v>
      </c>
      <c r="H29" s="30">
        <v>28.844984802431611</v>
      </c>
      <c r="I29" s="30">
        <v>29.848024316109424</v>
      </c>
    </row>
    <row r="30" spans="2:9">
      <c r="B30" s="189">
        <v>2013</v>
      </c>
      <c r="C30" s="299">
        <v>1039</v>
      </c>
      <c r="D30" s="12">
        <v>875</v>
      </c>
      <c r="E30" s="299">
        <v>933</v>
      </c>
      <c r="F30" s="299">
        <v>6050</v>
      </c>
      <c r="G30" s="30">
        <v>36.494555672637865</v>
      </c>
      <c r="H30" s="30">
        <v>30.734106076571834</v>
      </c>
      <c r="I30" s="30">
        <v>32.771338250790308</v>
      </c>
    </row>
    <row r="31" spans="2:9">
      <c r="B31" s="189">
        <v>2014</v>
      </c>
      <c r="C31" s="299">
        <v>1235</v>
      </c>
      <c r="D31" s="12">
        <v>916</v>
      </c>
      <c r="E31" s="299">
        <v>983</v>
      </c>
      <c r="F31" s="299">
        <v>6880</v>
      </c>
      <c r="G31" s="30">
        <v>39.40650925335035</v>
      </c>
      <c r="H31" s="30">
        <v>29.227823867262288</v>
      </c>
      <c r="I31" s="30">
        <v>31.365666879387366</v>
      </c>
    </row>
    <row r="32" spans="2:9">
      <c r="B32" s="189">
        <v>2015</v>
      </c>
      <c r="C32" s="299">
        <v>1259</v>
      </c>
      <c r="D32" s="12">
        <v>1018</v>
      </c>
      <c r="E32" s="299">
        <v>1153</v>
      </c>
      <c r="F32" s="299">
        <v>6959</v>
      </c>
      <c r="G32" s="30">
        <v>36.705539358600582</v>
      </c>
      <c r="H32" s="30">
        <v>29.679300291545189</v>
      </c>
      <c r="I32" s="30">
        <v>33.615160349854229</v>
      </c>
    </row>
    <row r="33" spans="2:9">
      <c r="B33" s="189">
        <v>2016</v>
      </c>
      <c r="C33" s="299">
        <v>994</v>
      </c>
      <c r="D33" s="12">
        <v>880</v>
      </c>
      <c r="E33" s="299">
        <v>976</v>
      </c>
      <c r="F33" s="299">
        <v>5863</v>
      </c>
      <c r="G33" s="30">
        <v>34.877192982456137</v>
      </c>
      <c r="H33" s="30">
        <v>30.87719298245614</v>
      </c>
      <c r="I33" s="30">
        <v>34.245614035087719</v>
      </c>
    </row>
    <row r="34" spans="2:9">
      <c r="B34" s="189">
        <v>2017</v>
      </c>
      <c r="C34" s="299">
        <v>1249</v>
      </c>
      <c r="D34" s="12">
        <v>1039</v>
      </c>
      <c r="E34" s="299">
        <v>1084</v>
      </c>
      <c r="F34" s="299">
        <v>7070</v>
      </c>
      <c r="G34" s="30">
        <v>37.040332147093714</v>
      </c>
      <c r="H34" s="30">
        <v>30.812574139976274</v>
      </c>
      <c r="I34" s="30">
        <v>32.147093712930015</v>
      </c>
    </row>
    <row r="35" spans="2:9">
      <c r="B35" s="189">
        <v>2018</v>
      </c>
      <c r="C35" s="299">
        <v>1221</v>
      </c>
      <c r="D35" s="12">
        <v>980</v>
      </c>
      <c r="E35" s="299">
        <v>1079</v>
      </c>
      <c r="F35" s="299">
        <v>6885</v>
      </c>
      <c r="G35" s="30">
        <v>37.225609756097562</v>
      </c>
      <c r="H35" s="30">
        <v>29.878048780487802</v>
      </c>
      <c r="I35" s="30">
        <v>32.896341463414636</v>
      </c>
    </row>
    <row r="36" spans="2:9">
      <c r="B36" s="189">
        <v>2019</v>
      </c>
      <c r="C36" s="299">
        <v>1178</v>
      </c>
      <c r="D36" s="12">
        <v>973</v>
      </c>
      <c r="E36" s="299">
        <v>1227</v>
      </c>
      <c r="F36" s="299">
        <v>8156</v>
      </c>
      <c r="G36" s="30">
        <v>34.87270574304322</v>
      </c>
      <c r="H36" s="30">
        <v>28.804026050917702</v>
      </c>
      <c r="I36" s="30">
        <v>36.323268206039074</v>
      </c>
    </row>
    <row r="37" spans="2:9">
      <c r="B37" s="189">
        <v>2020</v>
      </c>
      <c r="C37" s="299">
        <v>1222</v>
      </c>
      <c r="D37" s="12">
        <v>915</v>
      </c>
      <c r="E37" s="299">
        <v>1057</v>
      </c>
      <c r="F37" s="299">
        <v>6820</v>
      </c>
      <c r="G37" s="30">
        <v>38.259236067626802</v>
      </c>
      <c r="H37" s="30">
        <v>28.647463994990609</v>
      </c>
      <c r="I37" s="30">
        <v>33.093299937382589</v>
      </c>
    </row>
    <row r="38" spans="2:9">
      <c r="B38" s="189">
        <v>2021</v>
      </c>
      <c r="C38" s="299">
        <v>1226</v>
      </c>
      <c r="D38" s="12">
        <v>970</v>
      </c>
      <c r="E38" s="299">
        <v>1198</v>
      </c>
      <c r="F38" s="299">
        <v>7780</v>
      </c>
      <c r="G38" s="30">
        <v>36.122569239835002</v>
      </c>
      <c r="H38" s="30">
        <v>28.579846788450208</v>
      </c>
      <c r="I38" s="30">
        <v>35.297583971714793</v>
      </c>
    </row>
    <row r="39" spans="2:9">
      <c r="B39" s="300" t="s">
        <v>19</v>
      </c>
      <c r="C39" s="297">
        <v>14474</v>
      </c>
      <c r="D39" s="297">
        <v>11426</v>
      </c>
      <c r="E39" s="297">
        <v>12886</v>
      </c>
      <c r="F39" s="297">
        <v>82740</v>
      </c>
    </row>
    <row r="42" spans="2:9">
      <c r="B42" s="60" t="s">
        <v>11</v>
      </c>
    </row>
    <row r="43" spans="2:9">
      <c r="B43" s="152" t="s">
        <v>1294</v>
      </c>
    </row>
  </sheetData>
  <hyperlinks>
    <hyperlink ref="A1" location="Indice!A1" display="Regresar &lt;-"/>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G84"/>
  <sheetViews>
    <sheetView workbookViewId="0"/>
  </sheetViews>
  <sheetFormatPr baseColWidth="10" defaultRowHeight="15"/>
  <cols>
    <col min="1" max="1" width="11.42578125" style="60"/>
    <col min="2" max="2" width="16.85546875" style="60" customWidth="1"/>
    <col min="3" max="3" width="11.42578125" style="60"/>
    <col min="4" max="4" width="23.28515625" style="60" customWidth="1"/>
    <col min="5" max="5" width="17.5703125" style="60" customWidth="1"/>
    <col min="6" max="6" width="18" style="60" customWidth="1"/>
    <col min="7" max="7" width="17.42578125" style="60" bestFit="1" customWidth="1"/>
    <col min="8" max="8" width="16.85546875" style="60" bestFit="1" customWidth="1"/>
    <col min="9" max="16384" width="11.42578125" style="60"/>
  </cols>
  <sheetData>
    <row r="1" spans="1:7">
      <c r="A1" s="1" t="s">
        <v>246</v>
      </c>
    </row>
    <row r="2" spans="1:7" ht="21">
      <c r="B2" s="2" t="s">
        <v>639</v>
      </c>
    </row>
    <row r="3" spans="1:7" ht="21">
      <c r="B3" s="14" t="s">
        <v>1133</v>
      </c>
    </row>
    <row r="4" spans="1:7" ht="21">
      <c r="B4" s="14"/>
    </row>
    <row r="5" spans="1:7" ht="15.75">
      <c r="B5" s="19" t="s">
        <v>1295</v>
      </c>
    </row>
    <row r="6" spans="1:7">
      <c r="B6" s="33"/>
    </row>
    <row r="8" spans="1:7">
      <c r="B8" s="33" t="s">
        <v>1302</v>
      </c>
    </row>
    <row r="9" spans="1:7">
      <c r="B9" s="262" t="s">
        <v>778</v>
      </c>
      <c r="C9" s="262" t="s">
        <v>1296</v>
      </c>
      <c r="D9" s="262" t="s">
        <v>1301</v>
      </c>
      <c r="E9" s="262" t="s">
        <v>1254</v>
      </c>
      <c r="F9" s="262" t="s">
        <v>1280</v>
      </c>
      <c r="G9" s="262" t="s">
        <v>1300</v>
      </c>
    </row>
    <row r="10" spans="1:7">
      <c r="B10" s="189">
        <v>2010</v>
      </c>
      <c r="C10" s="303">
        <v>540</v>
      </c>
      <c r="D10" s="303">
        <v>28</v>
      </c>
      <c r="E10" s="303">
        <v>17</v>
      </c>
      <c r="F10" s="292">
        <v>30643</v>
      </c>
      <c r="G10" s="293">
        <v>2.9100000000000001E-2</v>
      </c>
    </row>
    <row r="11" spans="1:7">
      <c r="B11" s="189">
        <v>2011</v>
      </c>
      <c r="C11" s="303">
        <v>338</v>
      </c>
      <c r="D11" s="303">
        <v>32</v>
      </c>
      <c r="E11" s="303">
        <v>22</v>
      </c>
      <c r="F11" s="292">
        <v>19850</v>
      </c>
      <c r="G11" s="293">
        <v>5.6099999999999997E-2</v>
      </c>
    </row>
    <row r="12" spans="1:7">
      <c r="B12" s="189">
        <v>2012</v>
      </c>
      <c r="C12" s="303">
        <v>524</v>
      </c>
      <c r="D12" s="303">
        <v>16</v>
      </c>
      <c r="E12" s="303">
        <v>15</v>
      </c>
      <c r="F12" s="292">
        <v>23244</v>
      </c>
      <c r="G12" s="293">
        <v>2.7E-2</v>
      </c>
    </row>
    <row r="13" spans="1:7">
      <c r="B13" s="189">
        <v>2013</v>
      </c>
      <c r="C13" s="303">
        <v>290</v>
      </c>
      <c r="D13" s="303">
        <v>16</v>
      </c>
      <c r="E13" s="303">
        <v>20</v>
      </c>
      <c r="F13" s="292">
        <v>7665</v>
      </c>
      <c r="G13" s="293">
        <v>6.13E-2</v>
      </c>
    </row>
    <row r="14" spans="1:7">
      <c r="B14" s="189">
        <v>2014</v>
      </c>
      <c r="C14" s="303">
        <v>657</v>
      </c>
      <c r="D14" s="303">
        <v>34</v>
      </c>
      <c r="E14" s="303">
        <v>41</v>
      </c>
      <c r="F14" s="292">
        <v>22515</v>
      </c>
      <c r="G14" s="293">
        <v>5.6000000000000001E-2</v>
      </c>
    </row>
    <row r="15" spans="1:7">
      <c r="B15" s="189">
        <v>2015</v>
      </c>
      <c r="C15" s="303">
        <v>568</v>
      </c>
      <c r="D15" s="303">
        <v>45</v>
      </c>
      <c r="E15" s="303">
        <v>55</v>
      </c>
      <c r="F15" s="292">
        <v>29327</v>
      </c>
      <c r="G15" s="293">
        <v>8.2299999999999998E-2</v>
      </c>
    </row>
    <row r="16" spans="1:7">
      <c r="B16" s="189">
        <v>2016</v>
      </c>
      <c r="C16" s="303">
        <v>478</v>
      </c>
      <c r="D16" s="303">
        <v>54</v>
      </c>
      <c r="E16" s="303">
        <v>18</v>
      </c>
      <c r="F16" s="292">
        <v>28851</v>
      </c>
      <c r="G16" s="293">
        <v>3.27E-2</v>
      </c>
    </row>
    <row r="17" spans="2:7">
      <c r="B17" s="189">
        <v>2017</v>
      </c>
      <c r="C17" s="303">
        <v>502</v>
      </c>
      <c r="D17" s="303">
        <v>97</v>
      </c>
      <c r="E17" s="303">
        <v>103</v>
      </c>
      <c r="F17" s="292">
        <v>41503</v>
      </c>
      <c r="G17" s="304">
        <v>0.1467</v>
      </c>
    </row>
    <row r="18" spans="2:7">
      <c r="B18" s="189">
        <v>2018</v>
      </c>
      <c r="C18" s="303">
        <v>786</v>
      </c>
      <c r="D18" s="303">
        <v>92</v>
      </c>
      <c r="E18" s="303">
        <v>88</v>
      </c>
      <c r="F18" s="292">
        <v>43358</v>
      </c>
      <c r="G18" s="293">
        <v>9.11E-2</v>
      </c>
    </row>
    <row r="19" spans="2:7">
      <c r="B19" s="189">
        <v>2019</v>
      </c>
      <c r="C19" s="303">
        <v>729</v>
      </c>
      <c r="D19" s="303">
        <v>243</v>
      </c>
      <c r="E19" s="303">
        <v>58</v>
      </c>
      <c r="F19" s="292">
        <v>70553</v>
      </c>
      <c r="G19" s="293">
        <v>5.6300000000000003E-2</v>
      </c>
    </row>
    <row r="20" spans="2:7">
      <c r="B20" s="189">
        <v>2020</v>
      </c>
      <c r="C20" s="303">
        <v>782</v>
      </c>
      <c r="D20" s="303">
        <v>300</v>
      </c>
      <c r="E20" s="303">
        <v>91</v>
      </c>
      <c r="F20" s="292">
        <v>73095</v>
      </c>
      <c r="G20" s="304">
        <v>7.7600000000000002E-2</v>
      </c>
    </row>
    <row r="21" spans="2:7">
      <c r="B21" s="189">
        <v>2021</v>
      </c>
      <c r="C21" s="292">
        <v>909</v>
      </c>
      <c r="D21" s="292">
        <v>274</v>
      </c>
      <c r="E21" s="292">
        <v>128</v>
      </c>
      <c r="F21" s="292">
        <v>92882</v>
      </c>
      <c r="G21" s="304">
        <v>9.7600000000000006E-2</v>
      </c>
    </row>
    <row r="24" spans="2:7">
      <c r="B24" s="33" t="s">
        <v>1310</v>
      </c>
    </row>
    <row r="25" spans="2:7">
      <c r="B25" s="563" t="s">
        <v>1303</v>
      </c>
      <c r="C25" s="564"/>
      <c r="D25" s="564"/>
      <c r="E25" s="564"/>
      <c r="F25" s="565"/>
    </row>
    <row r="26" spans="2:7">
      <c r="B26" s="262" t="s">
        <v>1260</v>
      </c>
      <c r="C26" s="262" t="s">
        <v>1304</v>
      </c>
      <c r="D26" s="262" t="s">
        <v>1297</v>
      </c>
      <c r="E26" s="262" t="s">
        <v>1298</v>
      </c>
      <c r="F26" s="262" t="s">
        <v>1305</v>
      </c>
    </row>
    <row r="27" spans="2:7">
      <c r="B27" s="189" t="s">
        <v>1264</v>
      </c>
      <c r="C27" s="45">
        <v>51</v>
      </c>
      <c r="D27" s="45">
        <v>4</v>
      </c>
      <c r="E27" s="45"/>
      <c r="F27" s="305">
        <v>2617</v>
      </c>
    </row>
    <row r="28" spans="2:7">
      <c r="B28" s="189" t="s">
        <v>1265</v>
      </c>
      <c r="C28" s="45">
        <v>30</v>
      </c>
      <c r="D28" s="45">
        <v>15</v>
      </c>
      <c r="E28" s="45"/>
      <c r="F28" s="305">
        <v>3420</v>
      </c>
    </row>
    <row r="29" spans="2:7">
      <c r="B29" s="189" t="s">
        <v>1306</v>
      </c>
      <c r="C29" s="45">
        <v>8</v>
      </c>
      <c r="D29" s="45"/>
      <c r="E29" s="45"/>
      <c r="F29" s="305">
        <v>318</v>
      </c>
    </row>
    <row r="30" spans="2:7">
      <c r="B30" s="189" t="s">
        <v>1266</v>
      </c>
      <c r="C30" s="45">
        <v>32</v>
      </c>
      <c r="D30" s="45">
        <v>9</v>
      </c>
      <c r="E30" s="45">
        <v>8</v>
      </c>
      <c r="F30" s="305">
        <v>5093</v>
      </c>
    </row>
    <row r="31" spans="2:7">
      <c r="B31" s="189" t="s">
        <v>1267</v>
      </c>
      <c r="C31" s="45">
        <v>56</v>
      </c>
      <c r="D31" s="45">
        <v>7</v>
      </c>
      <c r="E31" s="45"/>
      <c r="F31" s="305">
        <v>8555</v>
      </c>
    </row>
    <row r="32" spans="2:7">
      <c r="B32" s="189" t="s">
        <v>1268</v>
      </c>
      <c r="C32" s="45">
        <v>97</v>
      </c>
      <c r="D32" s="45">
        <v>14</v>
      </c>
      <c r="E32" s="45">
        <v>5</v>
      </c>
      <c r="F32" s="305">
        <v>5051</v>
      </c>
    </row>
    <row r="33" spans="2:7">
      <c r="B33" s="189" t="s">
        <v>1269</v>
      </c>
      <c r="C33" s="45">
        <v>150</v>
      </c>
      <c r="D33" s="45">
        <v>8</v>
      </c>
      <c r="E33" s="45">
        <v>6</v>
      </c>
      <c r="F33" s="305">
        <v>17720</v>
      </c>
    </row>
    <row r="34" spans="2:7">
      <c r="B34" s="189" t="s">
        <v>1270</v>
      </c>
      <c r="C34" s="45">
        <v>126</v>
      </c>
      <c r="D34" s="45">
        <v>92</v>
      </c>
      <c r="E34" s="45">
        <v>3</v>
      </c>
      <c r="F34" s="305">
        <v>13481</v>
      </c>
    </row>
    <row r="35" spans="2:7">
      <c r="B35" s="189" t="s">
        <v>1307</v>
      </c>
      <c r="C35" s="45">
        <v>2</v>
      </c>
      <c r="D35" s="45"/>
      <c r="E35" s="45">
        <v>2</v>
      </c>
      <c r="F35" s="305">
        <v>148</v>
      </c>
    </row>
    <row r="36" spans="2:7">
      <c r="B36" s="189" t="s">
        <v>1308</v>
      </c>
      <c r="C36" s="45">
        <v>14</v>
      </c>
      <c r="D36" s="45">
        <v>1</v>
      </c>
      <c r="E36" s="45">
        <v>2</v>
      </c>
      <c r="F36" s="305">
        <v>38</v>
      </c>
    </row>
    <row r="37" spans="2:7">
      <c r="B37" s="189" t="s">
        <v>1309</v>
      </c>
      <c r="C37" s="45">
        <v>72</v>
      </c>
      <c r="D37" s="45">
        <v>8</v>
      </c>
      <c r="E37" s="45">
        <v>30</v>
      </c>
      <c r="F37" s="305">
        <v>533</v>
      </c>
    </row>
    <row r="38" spans="2:7">
      <c r="B38" s="189" t="s">
        <v>1271</v>
      </c>
      <c r="C38" s="45">
        <v>37</v>
      </c>
      <c r="D38" s="45">
        <v>18</v>
      </c>
      <c r="E38" s="45">
        <v>3</v>
      </c>
      <c r="F38" s="305">
        <v>7409</v>
      </c>
    </row>
    <row r="39" spans="2:7">
      <c r="B39" s="189" t="s">
        <v>1272</v>
      </c>
      <c r="C39" s="45">
        <v>61</v>
      </c>
      <c r="D39" s="45">
        <v>50</v>
      </c>
      <c r="E39" s="45">
        <v>23</v>
      </c>
      <c r="F39" s="305">
        <v>14140</v>
      </c>
    </row>
    <row r="40" spans="2:7">
      <c r="B40" s="189" t="s">
        <v>1273</v>
      </c>
      <c r="C40" s="45">
        <v>117</v>
      </c>
      <c r="D40" s="45">
        <v>17</v>
      </c>
      <c r="E40" s="45">
        <v>43</v>
      </c>
      <c r="F40" s="305">
        <v>9566</v>
      </c>
    </row>
    <row r="41" spans="2:7">
      <c r="B41" s="189" t="s">
        <v>1274</v>
      </c>
      <c r="C41" s="45">
        <v>56</v>
      </c>
      <c r="D41" s="45">
        <v>31</v>
      </c>
      <c r="E41" s="45">
        <v>3</v>
      </c>
      <c r="F41" s="305">
        <v>4793</v>
      </c>
    </row>
    <row r="42" spans="2:7">
      <c r="B42" s="189" t="s">
        <v>1275</v>
      </c>
      <c r="C42" s="45">
        <v>909</v>
      </c>
      <c r="D42" s="45">
        <v>274</v>
      </c>
      <c r="E42" s="45">
        <v>128</v>
      </c>
      <c r="F42" s="305">
        <v>92882</v>
      </c>
    </row>
    <row r="45" spans="2:7">
      <c r="B45" s="33"/>
    </row>
    <row r="46" spans="2:7">
      <c r="B46" s="33" t="s">
        <v>1299</v>
      </c>
    </row>
    <row r="47" spans="2:7">
      <c r="B47" s="262" t="s">
        <v>778</v>
      </c>
      <c r="C47" s="262" t="s">
        <v>1304</v>
      </c>
      <c r="D47" s="262" t="s">
        <v>1311</v>
      </c>
      <c r="E47" s="262" t="s">
        <v>1254</v>
      </c>
      <c r="F47" s="262" t="s">
        <v>1280</v>
      </c>
      <c r="G47" s="262" t="s">
        <v>1300</v>
      </c>
    </row>
    <row r="48" spans="2:7">
      <c r="B48" s="300">
        <v>2010</v>
      </c>
      <c r="C48" s="306">
        <v>304</v>
      </c>
      <c r="D48" s="306">
        <v>73</v>
      </c>
      <c r="E48" s="306">
        <v>42</v>
      </c>
      <c r="F48" s="301">
        <v>52707</v>
      </c>
      <c r="G48" s="302">
        <v>0.10023866348448687</v>
      </c>
    </row>
    <row r="49" spans="2:7">
      <c r="B49" s="300">
        <v>2011</v>
      </c>
      <c r="C49" s="306">
        <v>313</v>
      </c>
      <c r="D49" s="306">
        <v>81</v>
      </c>
      <c r="E49" s="306">
        <v>82</v>
      </c>
      <c r="F49" s="301">
        <v>51829</v>
      </c>
      <c r="G49" s="302">
        <v>0.17226890756302521</v>
      </c>
    </row>
    <row r="50" spans="2:7">
      <c r="B50" s="300">
        <v>2012</v>
      </c>
      <c r="C50" s="306">
        <v>346</v>
      </c>
      <c r="D50" s="306">
        <v>215</v>
      </c>
      <c r="E50" s="306">
        <v>122</v>
      </c>
      <c r="F50" s="301">
        <v>90950</v>
      </c>
      <c r="G50" s="302">
        <v>0.17862371888726208</v>
      </c>
    </row>
    <row r="51" spans="2:7">
      <c r="B51" s="300">
        <v>2013</v>
      </c>
      <c r="C51" s="306">
        <v>533</v>
      </c>
      <c r="D51" s="306">
        <v>205</v>
      </c>
      <c r="E51" s="306">
        <v>184</v>
      </c>
      <c r="F51" s="301">
        <v>114956</v>
      </c>
      <c r="G51" s="302">
        <v>0.19956616052060738</v>
      </c>
    </row>
    <row r="52" spans="2:7">
      <c r="B52" s="300">
        <v>2014</v>
      </c>
      <c r="C52" s="306">
        <v>537</v>
      </c>
      <c r="D52" s="306">
        <v>189</v>
      </c>
      <c r="E52" s="306">
        <v>170</v>
      </c>
      <c r="F52" s="301">
        <v>132269</v>
      </c>
      <c r="G52" s="302">
        <v>0.18973214285714285</v>
      </c>
    </row>
    <row r="53" spans="2:7">
      <c r="B53" s="300">
        <v>2015</v>
      </c>
      <c r="C53" s="306">
        <v>703</v>
      </c>
      <c r="D53" s="306">
        <v>233</v>
      </c>
      <c r="E53" s="306">
        <v>224</v>
      </c>
      <c r="F53" s="301">
        <v>160865</v>
      </c>
      <c r="G53" s="302">
        <v>0.19310344827586207</v>
      </c>
    </row>
    <row r="54" spans="2:7">
      <c r="B54" s="300">
        <v>2016</v>
      </c>
      <c r="C54" s="306">
        <v>582</v>
      </c>
      <c r="D54" s="306">
        <v>194</v>
      </c>
      <c r="E54" s="306">
        <v>163</v>
      </c>
      <c r="F54" s="301">
        <v>150609</v>
      </c>
      <c r="G54" s="302">
        <v>0.17358892438764642</v>
      </c>
    </row>
    <row r="55" spans="2:7">
      <c r="B55" s="300">
        <v>2017</v>
      </c>
      <c r="C55" s="306">
        <v>551</v>
      </c>
      <c r="D55" s="306">
        <v>171</v>
      </c>
      <c r="E55" s="306">
        <v>130</v>
      </c>
      <c r="F55" s="301">
        <v>84364</v>
      </c>
      <c r="G55" s="307">
        <v>0.15258215962441316</v>
      </c>
    </row>
    <row r="56" spans="2:7">
      <c r="B56" s="300">
        <v>2018</v>
      </c>
      <c r="C56" s="306">
        <v>552</v>
      </c>
      <c r="D56" s="306">
        <v>168</v>
      </c>
      <c r="E56" s="306">
        <v>218</v>
      </c>
      <c r="F56" s="301">
        <v>131421</v>
      </c>
      <c r="G56" s="302">
        <v>0.23240938166311301</v>
      </c>
    </row>
    <row r="57" spans="2:7">
      <c r="B57" s="300">
        <v>2019</v>
      </c>
      <c r="C57" s="301">
        <v>1300</v>
      </c>
      <c r="D57" s="306">
        <v>432</v>
      </c>
      <c r="E57" s="306">
        <v>528</v>
      </c>
      <c r="F57" s="301">
        <v>483705</v>
      </c>
      <c r="G57" s="302">
        <v>0.23362831858407079</v>
      </c>
    </row>
    <row r="58" spans="2:7">
      <c r="B58" s="300">
        <v>2020</v>
      </c>
      <c r="C58" s="301">
        <v>1133</v>
      </c>
      <c r="D58" s="306">
        <v>732</v>
      </c>
      <c r="E58" s="306">
        <v>622</v>
      </c>
      <c r="F58" s="301">
        <v>1012651</v>
      </c>
      <c r="G58" s="302">
        <v>0.25010052271813432</v>
      </c>
    </row>
    <row r="59" spans="2:7">
      <c r="B59" s="300">
        <v>2021</v>
      </c>
      <c r="C59" s="308">
        <v>1082</v>
      </c>
      <c r="D59" s="308">
        <v>793</v>
      </c>
      <c r="E59" s="308">
        <v>757</v>
      </c>
      <c r="F59" s="297">
        <v>1009390</v>
      </c>
      <c r="G59" s="309">
        <v>0.28761398176291791</v>
      </c>
    </row>
    <row r="62" spans="2:7">
      <c r="B62" s="33" t="s">
        <v>1314</v>
      </c>
    </row>
    <row r="63" spans="2:7">
      <c r="B63" s="563" t="s">
        <v>1312</v>
      </c>
      <c r="C63" s="564"/>
      <c r="D63" s="564"/>
      <c r="E63" s="564"/>
      <c r="F63" s="565"/>
    </row>
    <row r="64" spans="2:7">
      <c r="B64" s="262" t="s">
        <v>1260</v>
      </c>
      <c r="C64" s="262" t="s">
        <v>1296</v>
      </c>
      <c r="D64" s="262" t="s">
        <v>1301</v>
      </c>
      <c r="E64" s="262" t="s">
        <v>1254</v>
      </c>
      <c r="F64" s="262" t="s">
        <v>1305</v>
      </c>
    </row>
    <row r="65" spans="2:6">
      <c r="B65" s="189" t="s">
        <v>1264</v>
      </c>
      <c r="C65" s="45">
        <v>55</v>
      </c>
      <c r="D65" s="45">
        <v>24</v>
      </c>
      <c r="E65" s="45"/>
      <c r="F65" s="305">
        <v>11525</v>
      </c>
    </row>
    <row r="66" spans="2:6">
      <c r="B66" s="189" t="s">
        <v>1265</v>
      </c>
      <c r="C66" s="45">
        <v>71</v>
      </c>
      <c r="D66" s="45">
        <v>29</v>
      </c>
      <c r="E66" s="45">
        <v>10</v>
      </c>
      <c r="F66" s="305">
        <v>20935</v>
      </c>
    </row>
    <row r="67" spans="2:6">
      <c r="B67" s="189" t="s">
        <v>1306</v>
      </c>
      <c r="C67" s="45">
        <v>85</v>
      </c>
      <c r="D67" s="45"/>
      <c r="E67" s="45"/>
      <c r="F67" s="305">
        <v>3252</v>
      </c>
    </row>
    <row r="68" spans="2:6">
      <c r="B68" s="189" t="s">
        <v>1266</v>
      </c>
      <c r="C68" s="45">
        <v>133</v>
      </c>
      <c r="D68" s="45">
        <v>30</v>
      </c>
      <c r="E68" s="45">
        <v>28</v>
      </c>
      <c r="F68" s="305">
        <v>86211</v>
      </c>
    </row>
    <row r="69" spans="2:6">
      <c r="B69" s="189" t="s">
        <v>1267</v>
      </c>
      <c r="C69" s="45">
        <v>125</v>
      </c>
      <c r="D69" s="45">
        <v>163</v>
      </c>
      <c r="E69" s="45">
        <v>178</v>
      </c>
      <c r="F69" s="305">
        <v>305485</v>
      </c>
    </row>
    <row r="70" spans="2:6">
      <c r="B70" s="189" t="s">
        <v>1268</v>
      </c>
      <c r="C70" s="45">
        <v>66</v>
      </c>
      <c r="D70" s="45">
        <v>64</v>
      </c>
      <c r="E70" s="45">
        <v>69</v>
      </c>
      <c r="F70" s="305">
        <v>68507</v>
      </c>
    </row>
    <row r="71" spans="2:6">
      <c r="B71" s="189" t="s">
        <v>1269</v>
      </c>
      <c r="C71" s="45">
        <v>128</v>
      </c>
      <c r="D71" s="45">
        <v>59</v>
      </c>
      <c r="E71" s="45">
        <v>118</v>
      </c>
      <c r="F71" s="305">
        <v>86349</v>
      </c>
    </row>
    <row r="72" spans="2:6">
      <c r="B72" s="189" t="s">
        <v>1313</v>
      </c>
      <c r="C72" s="45">
        <v>47</v>
      </c>
      <c r="D72" s="45">
        <v>93</v>
      </c>
      <c r="E72" s="45">
        <v>91</v>
      </c>
      <c r="F72" s="305">
        <v>116719</v>
      </c>
    </row>
    <row r="73" spans="2:6">
      <c r="B73" s="189" t="s">
        <v>1307</v>
      </c>
      <c r="C73" s="45">
        <v>5</v>
      </c>
      <c r="D73" s="45">
        <v>3</v>
      </c>
      <c r="E73" s="45"/>
      <c r="F73" s="305">
        <v>233</v>
      </c>
    </row>
    <row r="74" spans="2:6">
      <c r="B74" s="189" t="s">
        <v>1308</v>
      </c>
      <c r="C74" s="45">
        <v>5</v>
      </c>
      <c r="D74" s="45">
        <v>5</v>
      </c>
      <c r="E74" s="45"/>
      <c r="F74" s="305">
        <v>102</v>
      </c>
    </row>
    <row r="75" spans="2:6">
      <c r="B75" s="189" t="s">
        <v>1309</v>
      </c>
      <c r="C75" s="45">
        <v>12</v>
      </c>
      <c r="D75" s="45">
        <v>14</v>
      </c>
      <c r="E75" s="45">
        <v>2</v>
      </c>
      <c r="F75" s="305">
        <v>2165</v>
      </c>
    </row>
    <row r="76" spans="2:6">
      <c r="B76" s="189" t="s">
        <v>1271</v>
      </c>
      <c r="C76" s="45">
        <v>46</v>
      </c>
      <c r="D76" s="45">
        <v>10</v>
      </c>
      <c r="E76" s="45">
        <v>26</v>
      </c>
      <c r="F76" s="305">
        <v>38596</v>
      </c>
    </row>
    <row r="77" spans="2:6">
      <c r="B77" s="189" t="s">
        <v>1272</v>
      </c>
      <c r="C77" s="45">
        <v>78</v>
      </c>
      <c r="D77" s="45">
        <v>85</v>
      </c>
      <c r="E77" s="45">
        <v>54</v>
      </c>
      <c r="F77" s="305">
        <v>115386</v>
      </c>
    </row>
    <row r="78" spans="2:6">
      <c r="B78" s="189" t="s">
        <v>1273</v>
      </c>
      <c r="C78" s="45">
        <v>112</v>
      </c>
      <c r="D78" s="45">
        <v>183</v>
      </c>
      <c r="E78" s="45">
        <v>108</v>
      </c>
      <c r="F78" s="305">
        <v>117555</v>
      </c>
    </row>
    <row r="79" spans="2:6">
      <c r="B79" s="189" t="s">
        <v>1274</v>
      </c>
      <c r="C79" s="45">
        <v>114</v>
      </c>
      <c r="D79" s="45">
        <v>31</v>
      </c>
      <c r="E79" s="45">
        <v>73</v>
      </c>
      <c r="F79" s="305">
        <v>36370</v>
      </c>
    </row>
    <row r="80" spans="2:6">
      <c r="B80" s="189" t="s">
        <v>1275</v>
      </c>
      <c r="C80" s="45">
        <v>1082</v>
      </c>
      <c r="D80" s="45">
        <v>793</v>
      </c>
      <c r="E80" s="45">
        <v>757</v>
      </c>
      <c r="F80" s="305">
        <v>1009390</v>
      </c>
    </row>
    <row r="83" spans="2:2">
      <c r="B83" s="60" t="s">
        <v>11</v>
      </c>
    </row>
    <row r="84" spans="2:2">
      <c r="B84" s="60" t="s">
        <v>1276</v>
      </c>
    </row>
  </sheetData>
  <mergeCells count="2">
    <mergeCell ref="B25:F25"/>
    <mergeCell ref="B63:F63"/>
  </mergeCells>
  <hyperlinks>
    <hyperlink ref="A1" location="Indice!A1" display="Regresar &lt;-"/>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A1:X181"/>
  <sheetViews>
    <sheetView workbookViewId="0"/>
  </sheetViews>
  <sheetFormatPr baseColWidth="10" defaultRowHeight="15"/>
  <cols>
    <col min="1" max="1" width="11.42578125" style="60"/>
    <col min="2" max="2" width="24.5703125" style="60" customWidth="1"/>
    <col min="3" max="3" width="18" style="60" bestFit="1" customWidth="1"/>
    <col min="4" max="16384" width="11.42578125" style="60"/>
  </cols>
  <sheetData>
    <row r="1" spans="1:24">
      <c r="A1" s="1" t="s">
        <v>246</v>
      </c>
    </row>
    <row r="2" spans="1:24" ht="21">
      <c r="B2" s="2" t="s">
        <v>639</v>
      </c>
    </row>
    <row r="3" spans="1:24" ht="21">
      <c r="B3" s="14" t="s">
        <v>1133</v>
      </c>
    </row>
    <row r="4" spans="1:24" ht="21">
      <c r="B4" s="14"/>
    </row>
    <row r="5" spans="1:24" ht="15.75">
      <c r="B5" s="19" t="s">
        <v>1315</v>
      </c>
    </row>
    <row r="8" spans="1:24">
      <c r="B8" s="33" t="s">
        <v>1316</v>
      </c>
    </row>
    <row r="9" spans="1:24">
      <c r="B9" s="569" t="s">
        <v>1343</v>
      </c>
      <c r="C9" s="569" t="s">
        <v>1317</v>
      </c>
      <c r="D9" s="569" t="s">
        <v>1318</v>
      </c>
      <c r="E9" s="569"/>
      <c r="F9" s="569" t="s">
        <v>1319</v>
      </c>
      <c r="G9" s="569"/>
      <c r="H9" s="569"/>
      <c r="I9" s="569"/>
      <c r="J9" s="569"/>
      <c r="K9" s="569"/>
      <c r="L9" s="569"/>
      <c r="M9" s="569"/>
      <c r="O9" s="569" t="s">
        <v>1318</v>
      </c>
      <c r="P9" s="569"/>
      <c r="Q9" s="569" t="s">
        <v>1319</v>
      </c>
      <c r="R9" s="569"/>
      <c r="S9" s="569"/>
      <c r="T9" s="569"/>
      <c r="U9" s="569"/>
      <c r="V9" s="569"/>
      <c r="W9" s="569"/>
      <c r="X9" s="569"/>
    </row>
    <row r="10" spans="1:24">
      <c r="B10" s="569"/>
      <c r="C10" s="569"/>
      <c r="D10" s="569" t="s">
        <v>1320</v>
      </c>
      <c r="E10" s="569"/>
      <c r="F10" s="569" t="s">
        <v>1320</v>
      </c>
      <c r="G10" s="569"/>
      <c r="H10" s="569" t="s">
        <v>1321</v>
      </c>
      <c r="I10" s="569"/>
      <c r="J10" s="569"/>
      <c r="K10" s="569"/>
      <c r="L10" s="569"/>
      <c r="M10" s="569"/>
      <c r="O10" s="569" t="s">
        <v>1320</v>
      </c>
      <c r="P10" s="569"/>
      <c r="Q10" s="569" t="s">
        <v>1320</v>
      </c>
      <c r="R10" s="569"/>
      <c r="S10" s="569" t="s">
        <v>1321</v>
      </c>
      <c r="T10" s="569"/>
      <c r="U10" s="569"/>
      <c r="V10" s="569"/>
      <c r="W10" s="569"/>
      <c r="X10" s="569"/>
    </row>
    <row r="11" spans="1:24">
      <c r="B11" s="569"/>
      <c r="C11" s="569"/>
      <c r="D11" s="262" t="s">
        <v>1322</v>
      </c>
      <c r="E11" s="262" t="s">
        <v>1323</v>
      </c>
      <c r="F11" s="262" t="s">
        <v>1322</v>
      </c>
      <c r="G11" s="262" t="s">
        <v>1323</v>
      </c>
      <c r="H11" s="262" t="s">
        <v>1324</v>
      </c>
      <c r="I11" s="262" t="s">
        <v>1325</v>
      </c>
      <c r="J11" s="262" t="s">
        <v>1326</v>
      </c>
      <c r="K11" s="262" t="s">
        <v>1327</v>
      </c>
      <c r="L11" s="262" t="s">
        <v>1328</v>
      </c>
      <c r="M11" s="262" t="s">
        <v>1347</v>
      </c>
      <c r="N11" s="11"/>
      <c r="O11" s="262" t="s">
        <v>1322</v>
      </c>
      <c r="P11" s="262" t="s">
        <v>1323</v>
      </c>
      <c r="Q11" s="262" t="s">
        <v>1322</v>
      </c>
      <c r="R11" s="262" t="s">
        <v>1323</v>
      </c>
      <c r="S11" s="262" t="s">
        <v>1324</v>
      </c>
      <c r="T11" s="262" t="s">
        <v>1325</v>
      </c>
      <c r="U11" s="262" t="s">
        <v>1326</v>
      </c>
      <c r="V11" s="262" t="s">
        <v>1327</v>
      </c>
      <c r="W11" s="262" t="s">
        <v>1328</v>
      </c>
      <c r="X11" s="262" t="s">
        <v>1347</v>
      </c>
    </row>
    <row r="12" spans="1:24">
      <c r="B12" s="568" t="s">
        <v>1200</v>
      </c>
      <c r="C12" s="45" t="s">
        <v>1329</v>
      </c>
      <c r="D12" s="45">
        <v>278</v>
      </c>
      <c r="E12" s="45">
        <v>195</v>
      </c>
      <c r="F12" s="45">
        <v>279</v>
      </c>
      <c r="G12" s="45">
        <v>212</v>
      </c>
      <c r="H12" s="45">
        <v>215</v>
      </c>
      <c r="I12" s="45">
        <v>207</v>
      </c>
      <c r="J12" s="45">
        <v>206</v>
      </c>
      <c r="K12" s="45">
        <v>203</v>
      </c>
      <c r="L12" s="163">
        <v>211</v>
      </c>
      <c r="M12" s="163">
        <v>220</v>
      </c>
      <c r="O12" s="45">
        <v>278</v>
      </c>
      <c r="P12" s="45">
        <v>70.143884892086334</v>
      </c>
      <c r="Q12" s="45">
        <v>279</v>
      </c>
      <c r="R12" s="45">
        <v>75.98566308243727</v>
      </c>
      <c r="S12" s="45">
        <v>77.060931899641574</v>
      </c>
      <c r="T12" s="45">
        <v>74.193548387096769</v>
      </c>
      <c r="U12" s="45">
        <v>73.835125448028677</v>
      </c>
      <c r="V12" s="45">
        <v>72.759856630824373</v>
      </c>
      <c r="W12" s="163">
        <v>75.627240143369178</v>
      </c>
      <c r="X12" s="311">
        <v>0.78853046594982079</v>
      </c>
    </row>
    <row r="13" spans="1:24">
      <c r="B13" s="568"/>
      <c r="C13" s="45" t="s">
        <v>1330</v>
      </c>
      <c r="D13" s="45">
        <v>278</v>
      </c>
      <c r="E13" s="45">
        <v>56</v>
      </c>
      <c r="F13" s="45">
        <v>279</v>
      </c>
      <c r="G13" s="45">
        <v>269</v>
      </c>
      <c r="H13" s="45">
        <v>270</v>
      </c>
      <c r="I13" s="45">
        <v>273</v>
      </c>
      <c r="J13" s="45">
        <v>273</v>
      </c>
      <c r="K13" s="45">
        <v>260</v>
      </c>
      <c r="L13" s="163">
        <v>273</v>
      </c>
      <c r="M13" s="163">
        <v>275</v>
      </c>
      <c r="O13" s="45">
        <v>278</v>
      </c>
      <c r="P13" s="45">
        <v>20.14388489208633</v>
      </c>
      <c r="Q13" s="45">
        <v>279</v>
      </c>
      <c r="R13" s="45">
        <v>96.415770609318997</v>
      </c>
      <c r="S13" s="45">
        <v>96.774193548387103</v>
      </c>
      <c r="T13" s="45">
        <v>97.849462365591393</v>
      </c>
      <c r="U13" s="45">
        <v>97.849462365591393</v>
      </c>
      <c r="V13" s="45">
        <v>93.1899641577061</v>
      </c>
      <c r="W13" s="163">
        <v>97.849462365591393</v>
      </c>
      <c r="X13" s="311">
        <v>0.98566308243727596</v>
      </c>
    </row>
    <row r="14" spans="1:24">
      <c r="B14" s="568"/>
      <c r="C14" s="45" t="s">
        <v>1331</v>
      </c>
      <c r="D14" s="45">
        <v>278</v>
      </c>
      <c r="E14" s="45">
        <v>196</v>
      </c>
      <c r="F14" s="45">
        <v>279</v>
      </c>
      <c r="G14" s="45">
        <v>212</v>
      </c>
      <c r="H14" s="45">
        <v>213</v>
      </c>
      <c r="I14" s="45">
        <v>207</v>
      </c>
      <c r="J14" s="45">
        <v>205</v>
      </c>
      <c r="K14" s="45">
        <v>198</v>
      </c>
      <c r="L14" s="163">
        <v>209</v>
      </c>
      <c r="M14" s="163">
        <v>219</v>
      </c>
      <c r="O14" s="45">
        <v>278</v>
      </c>
      <c r="P14" s="45">
        <v>70.503597122302153</v>
      </c>
      <c r="Q14" s="45">
        <v>279</v>
      </c>
      <c r="R14" s="45">
        <v>75.98566308243727</v>
      </c>
      <c r="S14" s="45">
        <v>76.344086021505376</v>
      </c>
      <c r="T14" s="45">
        <v>74.193548387096769</v>
      </c>
      <c r="U14" s="45">
        <v>73.476702508960585</v>
      </c>
      <c r="V14" s="45">
        <v>70.967741935483872</v>
      </c>
      <c r="W14" s="163">
        <v>74.910394265232966</v>
      </c>
      <c r="X14" s="311">
        <v>0.78494623655913975</v>
      </c>
    </row>
    <row r="15" spans="1:24">
      <c r="B15" s="568" t="s">
        <v>1201</v>
      </c>
      <c r="C15" s="45" t="s">
        <v>1329</v>
      </c>
      <c r="D15" s="45">
        <v>462</v>
      </c>
      <c r="E15" s="45">
        <v>222</v>
      </c>
      <c r="F15" s="45">
        <v>466</v>
      </c>
      <c r="G15" s="45">
        <v>361</v>
      </c>
      <c r="H15" s="45">
        <v>361</v>
      </c>
      <c r="I15" s="45">
        <v>386</v>
      </c>
      <c r="J15" s="45">
        <v>386</v>
      </c>
      <c r="K15" s="45">
        <v>386</v>
      </c>
      <c r="L15" s="163">
        <v>386</v>
      </c>
      <c r="M15" s="163">
        <v>386</v>
      </c>
      <c r="O15" s="45">
        <v>462</v>
      </c>
      <c r="P15" s="45">
        <v>48.051948051948052</v>
      </c>
      <c r="Q15" s="45">
        <v>466</v>
      </c>
      <c r="R15" s="45">
        <v>77.467811158798284</v>
      </c>
      <c r="S15" s="45">
        <v>77.467811158798284</v>
      </c>
      <c r="T15" s="45">
        <v>83.690987124463518</v>
      </c>
      <c r="U15" s="45">
        <v>82.832618025751074</v>
      </c>
      <c r="V15" s="45">
        <v>82.832618025751074</v>
      </c>
      <c r="W15" s="163">
        <v>82.832618025751074</v>
      </c>
      <c r="X15" s="311">
        <v>0.8283261802575107</v>
      </c>
    </row>
    <row r="16" spans="1:24">
      <c r="B16" s="568"/>
      <c r="C16" s="45" t="s">
        <v>1330</v>
      </c>
      <c r="D16" s="45">
        <v>462</v>
      </c>
      <c r="E16" s="45">
        <v>382</v>
      </c>
      <c r="F16" s="45">
        <v>466</v>
      </c>
      <c r="G16" s="45">
        <v>453</v>
      </c>
      <c r="H16" s="45">
        <v>453</v>
      </c>
      <c r="I16" s="45">
        <v>457</v>
      </c>
      <c r="J16" s="45">
        <v>457</v>
      </c>
      <c r="K16" s="45">
        <v>457</v>
      </c>
      <c r="L16" s="163">
        <v>457</v>
      </c>
      <c r="M16" s="163">
        <v>457</v>
      </c>
      <c r="O16" s="45">
        <v>462</v>
      </c>
      <c r="P16" s="45">
        <v>82.683982683982677</v>
      </c>
      <c r="Q16" s="45">
        <v>466</v>
      </c>
      <c r="R16" s="45">
        <v>97.210300429184542</v>
      </c>
      <c r="S16" s="45">
        <v>97.210300429184542</v>
      </c>
      <c r="T16" s="45">
        <v>98.068669527897001</v>
      </c>
      <c r="U16" s="45">
        <v>98.068669527897001</v>
      </c>
      <c r="V16" s="45">
        <v>98.068669527897001</v>
      </c>
      <c r="W16" s="163">
        <v>98.068669527897001</v>
      </c>
      <c r="X16" s="311">
        <v>0.98068669527897001</v>
      </c>
    </row>
    <row r="17" spans="2:24">
      <c r="B17" s="568"/>
      <c r="C17" s="45" t="s">
        <v>1331</v>
      </c>
      <c r="D17" s="45">
        <v>462</v>
      </c>
      <c r="E17" s="45">
        <v>320</v>
      </c>
      <c r="F17" s="45">
        <v>466</v>
      </c>
      <c r="G17" s="45">
        <v>357</v>
      </c>
      <c r="H17" s="45">
        <v>357</v>
      </c>
      <c r="I17" s="45">
        <v>381</v>
      </c>
      <c r="J17" s="45">
        <v>381</v>
      </c>
      <c r="K17" s="45">
        <v>381</v>
      </c>
      <c r="L17" s="163">
        <v>381</v>
      </c>
      <c r="M17" s="163">
        <v>381</v>
      </c>
      <c r="O17" s="45">
        <v>462</v>
      </c>
      <c r="P17" s="45">
        <v>69.264069264069263</v>
      </c>
      <c r="Q17" s="45">
        <v>466</v>
      </c>
      <c r="R17" s="45">
        <v>76.60944206008584</v>
      </c>
      <c r="S17" s="45">
        <v>76.60944206008584</v>
      </c>
      <c r="T17" s="45">
        <v>81.97424892703863</v>
      </c>
      <c r="U17" s="45">
        <v>81.759656652360519</v>
      </c>
      <c r="V17" s="45">
        <v>81.759656652360519</v>
      </c>
      <c r="W17" s="163">
        <v>81.759656652360519</v>
      </c>
      <c r="X17" s="311">
        <v>0.81759656652360513</v>
      </c>
    </row>
    <row r="18" spans="2:24">
      <c r="B18" s="568" t="s">
        <v>1332</v>
      </c>
      <c r="C18" s="45" t="s">
        <v>1329</v>
      </c>
      <c r="D18" s="45">
        <v>138</v>
      </c>
      <c r="E18" s="45">
        <v>60</v>
      </c>
      <c r="F18" s="45">
        <v>138</v>
      </c>
      <c r="G18" s="45">
        <v>88</v>
      </c>
      <c r="H18" s="45">
        <v>88</v>
      </c>
      <c r="I18" s="45">
        <v>96</v>
      </c>
      <c r="J18" s="45">
        <v>103</v>
      </c>
      <c r="K18" s="45">
        <v>94</v>
      </c>
      <c r="L18" s="163">
        <v>88</v>
      </c>
      <c r="M18" s="163">
        <v>88</v>
      </c>
      <c r="O18" s="45">
        <v>138</v>
      </c>
      <c r="P18" s="45">
        <v>43.478260869565219</v>
      </c>
      <c r="Q18" s="45">
        <v>138</v>
      </c>
      <c r="R18" s="45">
        <v>63.768115942028977</v>
      </c>
      <c r="S18" s="45">
        <v>63.768115942028977</v>
      </c>
      <c r="T18" s="45">
        <v>69.565217391304344</v>
      </c>
      <c r="U18" s="45">
        <v>74.637681159420282</v>
      </c>
      <c r="V18" s="45">
        <v>68.115942028985515</v>
      </c>
      <c r="W18" s="163">
        <v>63.768115942028977</v>
      </c>
      <c r="X18" s="311">
        <v>0.6376811594202898</v>
      </c>
    </row>
    <row r="19" spans="2:24">
      <c r="B19" s="568"/>
      <c r="C19" s="45" t="s">
        <v>1330</v>
      </c>
      <c r="D19" s="45">
        <v>138</v>
      </c>
      <c r="E19" s="45">
        <v>81</v>
      </c>
      <c r="F19" s="45">
        <v>138</v>
      </c>
      <c r="G19" s="45">
        <v>127</v>
      </c>
      <c r="H19" s="45">
        <v>132</v>
      </c>
      <c r="I19" s="45">
        <v>132</v>
      </c>
      <c r="J19" s="45">
        <v>132</v>
      </c>
      <c r="K19" s="45">
        <v>127</v>
      </c>
      <c r="L19" s="163">
        <v>129</v>
      </c>
      <c r="M19" s="163">
        <v>133</v>
      </c>
      <c r="O19" s="45">
        <v>138</v>
      </c>
      <c r="P19" s="45">
        <v>58.695652173913047</v>
      </c>
      <c r="Q19" s="45">
        <v>138</v>
      </c>
      <c r="R19" s="45">
        <v>92.028985507246375</v>
      </c>
      <c r="S19" s="45">
        <v>95.652173913043484</v>
      </c>
      <c r="T19" s="45">
        <v>95.652173913043484</v>
      </c>
      <c r="U19" s="45">
        <v>95.652173913043484</v>
      </c>
      <c r="V19" s="45">
        <v>92.028985507246375</v>
      </c>
      <c r="W19" s="163">
        <v>93.478260869565219</v>
      </c>
      <c r="X19" s="311">
        <v>0.96376811594202894</v>
      </c>
    </row>
    <row r="20" spans="2:24">
      <c r="B20" s="568"/>
      <c r="C20" s="45" t="s">
        <v>1331</v>
      </c>
      <c r="D20" s="45">
        <v>138</v>
      </c>
      <c r="E20" s="45">
        <v>58</v>
      </c>
      <c r="F20" s="45">
        <v>138</v>
      </c>
      <c r="G20" s="45">
        <v>85</v>
      </c>
      <c r="H20" s="45">
        <v>86</v>
      </c>
      <c r="I20" s="45">
        <v>93</v>
      </c>
      <c r="J20" s="45">
        <v>101</v>
      </c>
      <c r="K20" s="45">
        <v>89</v>
      </c>
      <c r="L20" s="163">
        <v>86</v>
      </c>
      <c r="M20" s="163">
        <v>88</v>
      </c>
      <c r="O20" s="45">
        <v>138</v>
      </c>
      <c r="P20" s="45">
        <v>42.028985507246375</v>
      </c>
      <c r="Q20" s="45">
        <v>138</v>
      </c>
      <c r="R20" s="45">
        <v>61.594202898550719</v>
      </c>
      <c r="S20" s="45">
        <v>62.318840579710141</v>
      </c>
      <c r="T20" s="45">
        <v>67.391304347826093</v>
      </c>
      <c r="U20" s="45">
        <v>73.188405797101453</v>
      </c>
      <c r="V20" s="45">
        <v>64.492753623188406</v>
      </c>
      <c r="W20" s="163">
        <v>62.318840579710141</v>
      </c>
      <c r="X20" s="311">
        <v>0.6376811594202898</v>
      </c>
    </row>
    <row r="21" spans="2:24">
      <c r="B21" s="568" t="s">
        <v>1333</v>
      </c>
      <c r="C21" s="45" t="s">
        <v>1329</v>
      </c>
      <c r="D21" s="45">
        <v>293</v>
      </c>
      <c r="E21" s="45">
        <v>209</v>
      </c>
      <c r="F21" s="45">
        <v>293</v>
      </c>
      <c r="G21" s="45">
        <v>244</v>
      </c>
      <c r="H21" s="45">
        <v>242</v>
      </c>
      <c r="I21" s="45">
        <v>258</v>
      </c>
      <c r="J21" s="45">
        <v>255</v>
      </c>
      <c r="K21" s="45">
        <v>246</v>
      </c>
      <c r="L21" s="163">
        <v>251</v>
      </c>
      <c r="M21" s="163">
        <v>254</v>
      </c>
      <c r="O21" s="45">
        <v>293</v>
      </c>
      <c r="P21" s="45">
        <v>71.331058020477812</v>
      </c>
      <c r="Q21" s="45">
        <v>293</v>
      </c>
      <c r="R21" s="45">
        <v>83.276450511945384</v>
      </c>
      <c r="S21" s="45">
        <v>82.593856655290097</v>
      </c>
      <c r="T21" s="45">
        <v>88.054607508532428</v>
      </c>
      <c r="U21" s="45">
        <v>87.030716723549489</v>
      </c>
      <c r="V21" s="45">
        <v>83.959044368600672</v>
      </c>
      <c r="W21" s="163">
        <v>85.665529010238899</v>
      </c>
      <c r="X21" s="311">
        <v>0.86689419795221845</v>
      </c>
    </row>
    <row r="22" spans="2:24">
      <c r="B22" s="568"/>
      <c r="C22" s="45" t="s">
        <v>1330</v>
      </c>
      <c r="D22" s="45">
        <v>293</v>
      </c>
      <c r="E22" s="45">
        <v>81</v>
      </c>
      <c r="F22" s="45">
        <v>293</v>
      </c>
      <c r="G22" s="45">
        <v>284</v>
      </c>
      <c r="H22" s="45">
        <v>272</v>
      </c>
      <c r="I22" s="45">
        <v>272</v>
      </c>
      <c r="J22" s="45">
        <v>284</v>
      </c>
      <c r="K22" s="45">
        <v>282</v>
      </c>
      <c r="L22" s="163">
        <v>273</v>
      </c>
      <c r="M22" s="163">
        <v>257</v>
      </c>
      <c r="O22" s="45">
        <v>293</v>
      </c>
      <c r="P22" s="45">
        <v>27.645051194539249</v>
      </c>
      <c r="Q22" s="45">
        <v>293</v>
      </c>
      <c r="R22" s="45">
        <v>96.928327645051198</v>
      </c>
      <c r="S22" s="45">
        <v>92.832764505119457</v>
      </c>
      <c r="T22" s="45">
        <v>92.832764505119457</v>
      </c>
      <c r="U22" s="45">
        <v>96.928327645051198</v>
      </c>
      <c r="V22" s="45">
        <v>96.24573378839591</v>
      </c>
      <c r="W22" s="163">
        <v>93.174061433447093</v>
      </c>
      <c r="X22" s="311">
        <v>0.87713310580204773</v>
      </c>
    </row>
    <row r="23" spans="2:24">
      <c r="B23" s="568"/>
      <c r="C23" s="45" t="s">
        <v>1331</v>
      </c>
      <c r="D23" s="45">
        <v>293</v>
      </c>
      <c r="E23" s="45">
        <v>210</v>
      </c>
      <c r="F23" s="45">
        <v>293</v>
      </c>
      <c r="G23" s="45">
        <v>238</v>
      </c>
      <c r="H23" s="45">
        <v>234</v>
      </c>
      <c r="I23" s="45">
        <v>250</v>
      </c>
      <c r="J23" s="45">
        <v>254</v>
      </c>
      <c r="K23" s="45">
        <v>244</v>
      </c>
      <c r="L23" s="163">
        <v>245</v>
      </c>
      <c r="M23" s="163">
        <v>228</v>
      </c>
      <c r="O23" s="45">
        <v>293</v>
      </c>
      <c r="P23" s="45">
        <v>71.672354948805463</v>
      </c>
      <c r="Q23" s="45">
        <v>293</v>
      </c>
      <c r="R23" s="45">
        <v>81.228668941979521</v>
      </c>
      <c r="S23" s="45">
        <v>79.863481228668945</v>
      </c>
      <c r="T23" s="45">
        <v>85.324232081911262</v>
      </c>
      <c r="U23" s="45">
        <v>86.689419795221852</v>
      </c>
      <c r="V23" s="45">
        <v>83.276450511945384</v>
      </c>
      <c r="W23" s="163">
        <v>83.617747440273035</v>
      </c>
      <c r="X23" s="311">
        <v>0.77815699658703075</v>
      </c>
    </row>
    <row r="24" spans="2:24">
      <c r="B24" s="568" t="s">
        <v>1204</v>
      </c>
      <c r="C24" s="45" t="s">
        <v>1329</v>
      </c>
      <c r="D24" s="45">
        <v>710</v>
      </c>
      <c r="E24" s="45">
        <v>161</v>
      </c>
      <c r="F24" s="45">
        <v>709</v>
      </c>
      <c r="G24" s="45">
        <v>211</v>
      </c>
      <c r="H24" s="45">
        <v>256</v>
      </c>
      <c r="I24" s="45">
        <v>421</v>
      </c>
      <c r="J24" s="45">
        <v>424</v>
      </c>
      <c r="K24" s="45">
        <v>428</v>
      </c>
      <c r="L24" s="163">
        <v>416</v>
      </c>
      <c r="M24" s="163">
        <v>416</v>
      </c>
      <c r="O24" s="45">
        <v>710</v>
      </c>
      <c r="P24" s="45">
        <v>22.676056338028168</v>
      </c>
      <c r="Q24" s="45">
        <v>709</v>
      </c>
      <c r="R24" s="45">
        <v>29.760225669957684</v>
      </c>
      <c r="S24" s="45">
        <v>36.10719322990127</v>
      </c>
      <c r="T24" s="45">
        <v>59.379407616361071</v>
      </c>
      <c r="U24" s="45">
        <v>59.802538787023977</v>
      </c>
      <c r="V24" s="45">
        <v>60.36671368124118</v>
      </c>
      <c r="W24" s="163">
        <v>58.674188998589557</v>
      </c>
      <c r="X24" s="311">
        <v>0.5867418899858956</v>
      </c>
    </row>
    <row r="25" spans="2:24">
      <c r="B25" s="568"/>
      <c r="C25" s="45" t="s">
        <v>1330</v>
      </c>
      <c r="D25" s="45">
        <v>710</v>
      </c>
      <c r="E25" s="45">
        <v>686</v>
      </c>
      <c r="F25" s="45">
        <v>709</v>
      </c>
      <c r="G25" s="45">
        <v>677</v>
      </c>
      <c r="H25" s="45">
        <v>700</v>
      </c>
      <c r="I25" s="45">
        <v>691</v>
      </c>
      <c r="J25" s="45">
        <v>691</v>
      </c>
      <c r="K25" s="45">
        <v>668</v>
      </c>
      <c r="L25" s="163">
        <v>641</v>
      </c>
      <c r="M25" s="163">
        <v>641</v>
      </c>
      <c r="O25" s="45">
        <v>710</v>
      </c>
      <c r="P25" s="45">
        <v>96.619718309859167</v>
      </c>
      <c r="Q25" s="45">
        <v>709</v>
      </c>
      <c r="R25" s="45">
        <v>95.486600846262334</v>
      </c>
      <c r="S25" s="45">
        <v>98.73060648801129</v>
      </c>
      <c r="T25" s="45">
        <v>97.461212976022566</v>
      </c>
      <c r="U25" s="45">
        <v>97.461212976022566</v>
      </c>
      <c r="V25" s="45">
        <v>94.217207334273624</v>
      </c>
      <c r="W25" s="163">
        <v>90.40902679830748</v>
      </c>
      <c r="X25" s="311">
        <v>0.90409026798307479</v>
      </c>
    </row>
    <row r="26" spans="2:24">
      <c r="B26" s="568"/>
      <c r="C26" s="45" t="s">
        <v>1331</v>
      </c>
      <c r="D26" s="45">
        <v>710</v>
      </c>
      <c r="E26" s="45">
        <v>161</v>
      </c>
      <c r="F26" s="45">
        <v>709</v>
      </c>
      <c r="G26" s="45">
        <v>204</v>
      </c>
      <c r="H26" s="45">
        <v>253</v>
      </c>
      <c r="I26" s="45">
        <v>416</v>
      </c>
      <c r="J26" s="45">
        <v>417</v>
      </c>
      <c r="K26" s="45">
        <v>407</v>
      </c>
      <c r="L26" s="163">
        <v>398</v>
      </c>
      <c r="M26" s="163">
        <v>398</v>
      </c>
      <c r="O26" s="45">
        <v>710</v>
      </c>
      <c r="P26" s="45">
        <v>22.676056338028168</v>
      </c>
      <c r="Q26" s="45">
        <v>709</v>
      </c>
      <c r="R26" s="45">
        <v>28.772919605077576</v>
      </c>
      <c r="S26" s="45">
        <v>35.684062059238364</v>
      </c>
      <c r="T26" s="45">
        <v>58.674188998589557</v>
      </c>
      <c r="U26" s="45">
        <v>58.815232722143861</v>
      </c>
      <c r="V26" s="45">
        <v>57.404795486600847</v>
      </c>
      <c r="W26" s="163">
        <v>56.13540197461213</v>
      </c>
      <c r="X26" s="311">
        <v>0.56135401974612131</v>
      </c>
    </row>
    <row r="27" spans="2:24">
      <c r="B27" s="568" t="s">
        <v>1205</v>
      </c>
      <c r="C27" s="45" t="s">
        <v>1329</v>
      </c>
      <c r="D27" s="45">
        <v>324</v>
      </c>
      <c r="E27" s="45">
        <v>170</v>
      </c>
      <c r="F27" s="45">
        <v>323</v>
      </c>
      <c r="G27" s="45">
        <v>182</v>
      </c>
      <c r="H27" s="45">
        <v>119</v>
      </c>
      <c r="I27" s="45">
        <v>118</v>
      </c>
      <c r="J27" s="45">
        <v>138</v>
      </c>
      <c r="K27" s="45">
        <v>140</v>
      </c>
      <c r="L27" s="163">
        <v>140</v>
      </c>
      <c r="M27" s="163">
        <v>163</v>
      </c>
      <c r="O27" s="45">
        <v>324</v>
      </c>
      <c r="P27" s="45">
        <v>52.469135802469133</v>
      </c>
      <c r="Q27" s="45">
        <v>323</v>
      </c>
      <c r="R27" s="45">
        <v>56.346749226006189</v>
      </c>
      <c r="S27" s="45">
        <v>36.84210526315789</v>
      </c>
      <c r="T27" s="45">
        <v>36.532507739938083</v>
      </c>
      <c r="U27" s="45">
        <v>42.724458204334361</v>
      </c>
      <c r="V27" s="45">
        <v>43.343653250773997</v>
      </c>
      <c r="W27" s="163">
        <v>43.343653250773997</v>
      </c>
      <c r="X27" s="311">
        <v>0.50464396284829727</v>
      </c>
    </row>
    <row r="28" spans="2:24">
      <c r="B28" s="568"/>
      <c r="C28" s="45" t="s">
        <v>1330</v>
      </c>
      <c r="D28" s="45">
        <v>324</v>
      </c>
      <c r="E28" s="45">
        <v>313</v>
      </c>
      <c r="F28" s="45">
        <v>323</v>
      </c>
      <c r="G28" s="45">
        <v>320</v>
      </c>
      <c r="H28" s="45">
        <v>307</v>
      </c>
      <c r="I28" s="45">
        <v>306</v>
      </c>
      <c r="J28" s="45">
        <v>315</v>
      </c>
      <c r="K28" s="45">
        <v>278</v>
      </c>
      <c r="L28" s="163">
        <v>278</v>
      </c>
      <c r="M28" s="163">
        <v>292</v>
      </c>
      <c r="O28" s="45">
        <v>324</v>
      </c>
      <c r="P28" s="45">
        <v>96.604938271604937</v>
      </c>
      <c r="Q28" s="45">
        <v>323</v>
      </c>
      <c r="R28" s="45">
        <v>99.071207430340564</v>
      </c>
      <c r="S28" s="45">
        <v>95.046439628482972</v>
      </c>
      <c r="T28" s="45">
        <v>94.73684210526315</v>
      </c>
      <c r="U28" s="45">
        <v>97.523219814241486</v>
      </c>
      <c r="V28" s="45">
        <v>92.569659442724458</v>
      </c>
      <c r="W28" s="163">
        <v>86.068111455108351</v>
      </c>
      <c r="X28" s="311">
        <v>0.90402476780185759</v>
      </c>
    </row>
    <row r="29" spans="2:24">
      <c r="B29" s="568"/>
      <c r="C29" s="45" t="s">
        <v>1331</v>
      </c>
      <c r="D29" s="45">
        <v>324</v>
      </c>
      <c r="E29" s="45">
        <v>170</v>
      </c>
      <c r="F29" s="45">
        <v>323</v>
      </c>
      <c r="G29" s="45">
        <v>182</v>
      </c>
      <c r="H29" s="45">
        <v>116</v>
      </c>
      <c r="I29" s="45">
        <v>117</v>
      </c>
      <c r="J29" s="45">
        <v>138</v>
      </c>
      <c r="K29" s="45">
        <v>140</v>
      </c>
      <c r="L29" s="163">
        <v>140</v>
      </c>
      <c r="M29" s="163">
        <v>156</v>
      </c>
      <c r="O29" s="45">
        <v>324</v>
      </c>
      <c r="P29" s="45">
        <v>52.469135802469133</v>
      </c>
      <c r="Q29" s="45">
        <v>323</v>
      </c>
      <c r="R29" s="45">
        <v>56.346749226006189</v>
      </c>
      <c r="S29" s="45">
        <v>35.913312693498447</v>
      </c>
      <c r="T29" s="45">
        <v>36.222910216718269</v>
      </c>
      <c r="U29" s="45">
        <v>42.724458204334361</v>
      </c>
      <c r="V29" s="45">
        <v>43.343653250773997</v>
      </c>
      <c r="W29" s="163">
        <v>43.343653250773997</v>
      </c>
      <c r="X29" s="311">
        <v>0.48297213622291024</v>
      </c>
    </row>
    <row r="30" spans="2:24">
      <c r="B30" s="568" t="s">
        <v>1206</v>
      </c>
      <c r="C30" s="45" t="s">
        <v>1329</v>
      </c>
      <c r="D30" s="45">
        <v>313</v>
      </c>
      <c r="E30" s="45">
        <v>87</v>
      </c>
      <c r="F30" s="45">
        <v>316</v>
      </c>
      <c r="G30" s="45">
        <v>96</v>
      </c>
      <c r="H30" s="45">
        <v>111</v>
      </c>
      <c r="I30" s="45">
        <v>135</v>
      </c>
      <c r="J30" s="45">
        <v>149</v>
      </c>
      <c r="K30" s="45">
        <v>92</v>
      </c>
      <c r="L30" s="163">
        <v>76</v>
      </c>
      <c r="M30" s="163">
        <v>58</v>
      </c>
      <c r="O30" s="45">
        <v>313</v>
      </c>
      <c r="P30" s="45">
        <v>27.795527156549522</v>
      </c>
      <c r="Q30" s="45">
        <v>316</v>
      </c>
      <c r="R30" s="45">
        <v>30.37974683544304</v>
      </c>
      <c r="S30" s="45">
        <v>35.12658227848101</v>
      </c>
      <c r="T30" s="45">
        <v>42.721518987341774</v>
      </c>
      <c r="U30" s="45">
        <v>47.151898734177216</v>
      </c>
      <c r="V30" s="45">
        <v>29.11392405063291</v>
      </c>
      <c r="W30" s="163">
        <v>24.050632911392405</v>
      </c>
      <c r="X30" s="311">
        <v>0.18354430379746836</v>
      </c>
    </row>
    <row r="31" spans="2:24">
      <c r="B31" s="568"/>
      <c r="C31" s="45" t="s">
        <v>1330</v>
      </c>
      <c r="D31" s="45">
        <v>313</v>
      </c>
      <c r="E31" s="45">
        <v>268</v>
      </c>
      <c r="F31" s="45">
        <v>316</v>
      </c>
      <c r="G31" s="45">
        <v>282</v>
      </c>
      <c r="H31" s="45">
        <v>314</v>
      </c>
      <c r="I31" s="45">
        <v>307</v>
      </c>
      <c r="J31" s="45">
        <v>250</v>
      </c>
      <c r="K31" s="45">
        <v>276</v>
      </c>
      <c r="L31" s="163">
        <v>220</v>
      </c>
      <c r="M31" s="163">
        <v>198</v>
      </c>
      <c r="O31" s="45">
        <v>313</v>
      </c>
      <c r="P31" s="45">
        <v>85.623003194888184</v>
      </c>
      <c r="Q31" s="45">
        <v>316</v>
      </c>
      <c r="R31" s="45">
        <v>89.240506329113927</v>
      </c>
      <c r="S31" s="45">
        <v>99.367088607594937</v>
      </c>
      <c r="T31" s="45">
        <v>97.151898734177209</v>
      </c>
      <c r="U31" s="45">
        <v>79.113924050632917</v>
      </c>
      <c r="V31" s="45">
        <v>87.341772151898738</v>
      </c>
      <c r="W31" s="163">
        <v>69.620253164556971</v>
      </c>
      <c r="X31" s="311">
        <v>0.62658227848101267</v>
      </c>
    </row>
    <row r="32" spans="2:24">
      <c r="B32" s="568"/>
      <c r="C32" s="45" t="s">
        <v>1331</v>
      </c>
      <c r="D32" s="45">
        <v>313</v>
      </c>
      <c r="E32" s="45">
        <v>88</v>
      </c>
      <c r="F32" s="45">
        <v>316</v>
      </c>
      <c r="G32" s="45">
        <v>93</v>
      </c>
      <c r="H32" s="45">
        <v>108</v>
      </c>
      <c r="I32" s="45">
        <v>130</v>
      </c>
      <c r="J32" s="45">
        <v>118</v>
      </c>
      <c r="K32" s="45">
        <v>91</v>
      </c>
      <c r="L32" s="163">
        <v>61</v>
      </c>
      <c r="M32" s="163">
        <v>45</v>
      </c>
      <c r="O32" s="45">
        <v>313</v>
      </c>
      <c r="P32" s="45">
        <v>28.115015974440894</v>
      </c>
      <c r="Q32" s="45">
        <v>316</v>
      </c>
      <c r="R32" s="45">
        <v>29.430379746835445</v>
      </c>
      <c r="S32" s="45">
        <v>34.177215189873415</v>
      </c>
      <c r="T32" s="45">
        <v>41.139240506329116</v>
      </c>
      <c r="U32" s="45">
        <v>37.341772151898731</v>
      </c>
      <c r="V32" s="45">
        <v>28.481012658227851</v>
      </c>
      <c r="W32" s="163">
        <v>19.303797468354432</v>
      </c>
      <c r="X32" s="311">
        <v>0.14240506329113925</v>
      </c>
    </row>
    <row r="33" spans="2:24">
      <c r="B33" s="568" t="s">
        <v>1207</v>
      </c>
      <c r="C33" s="45" t="s">
        <v>1329</v>
      </c>
      <c r="D33" s="45">
        <v>443</v>
      </c>
      <c r="E33" s="45">
        <v>255</v>
      </c>
      <c r="F33" s="45">
        <v>446</v>
      </c>
      <c r="G33" s="45">
        <v>276</v>
      </c>
      <c r="H33" s="45">
        <v>276</v>
      </c>
      <c r="I33" s="45">
        <v>272</v>
      </c>
      <c r="J33" s="45">
        <v>285</v>
      </c>
      <c r="K33" s="45">
        <v>285</v>
      </c>
      <c r="L33" s="163">
        <v>286</v>
      </c>
      <c r="M33" s="163">
        <v>286</v>
      </c>
      <c r="O33" s="45">
        <v>443</v>
      </c>
      <c r="P33" s="45">
        <v>57.562076749435661</v>
      </c>
      <c r="Q33" s="45">
        <v>446</v>
      </c>
      <c r="R33" s="45">
        <v>61.883408071748882</v>
      </c>
      <c r="S33" s="45">
        <v>61.883408071748882</v>
      </c>
      <c r="T33" s="45">
        <v>60.986547085201792</v>
      </c>
      <c r="U33" s="45">
        <v>63.901345291479814</v>
      </c>
      <c r="V33" s="45">
        <v>63.901345291479814</v>
      </c>
      <c r="W33" s="163">
        <v>64.125560538116588</v>
      </c>
      <c r="X33" s="311">
        <v>0.64125560538116588</v>
      </c>
    </row>
    <row r="34" spans="2:24">
      <c r="B34" s="568"/>
      <c r="C34" s="45" t="s">
        <v>1330</v>
      </c>
      <c r="D34" s="45">
        <v>443</v>
      </c>
      <c r="E34" s="45">
        <v>383</v>
      </c>
      <c r="F34" s="45">
        <v>446</v>
      </c>
      <c r="G34" s="45">
        <v>420</v>
      </c>
      <c r="H34" s="45">
        <v>420</v>
      </c>
      <c r="I34" s="45">
        <v>425</v>
      </c>
      <c r="J34" s="45">
        <v>431</v>
      </c>
      <c r="K34" s="45">
        <v>431</v>
      </c>
      <c r="L34" s="163">
        <v>426</v>
      </c>
      <c r="M34" s="163">
        <v>428</v>
      </c>
      <c r="O34" s="45">
        <v>443</v>
      </c>
      <c r="P34" s="45">
        <v>86.455981941309261</v>
      </c>
      <c r="Q34" s="45">
        <v>446</v>
      </c>
      <c r="R34" s="45">
        <v>94.170403587443957</v>
      </c>
      <c r="S34" s="45">
        <v>94.170403587443957</v>
      </c>
      <c r="T34" s="45">
        <v>95.291479820627799</v>
      </c>
      <c r="U34" s="45">
        <v>96.63677130044843</v>
      </c>
      <c r="V34" s="45">
        <v>96.63677130044843</v>
      </c>
      <c r="W34" s="163">
        <v>95.515695067264573</v>
      </c>
      <c r="X34" s="311">
        <v>0.95964125560538116</v>
      </c>
    </row>
    <row r="35" spans="2:24">
      <c r="B35" s="568"/>
      <c r="C35" s="45" t="s">
        <v>1331</v>
      </c>
      <c r="D35" s="45">
        <v>443</v>
      </c>
      <c r="E35" s="45">
        <v>252</v>
      </c>
      <c r="F35" s="45">
        <v>446</v>
      </c>
      <c r="G35" s="45">
        <v>273</v>
      </c>
      <c r="H35" s="45">
        <v>273</v>
      </c>
      <c r="I35" s="45">
        <v>271</v>
      </c>
      <c r="J35" s="45">
        <v>281</v>
      </c>
      <c r="K35" s="45">
        <v>281</v>
      </c>
      <c r="L35" s="163">
        <v>282</v>
      </c>
      <c r="M35" s="163">
        <v>283</v>
      </c>
      <c r="O35" s="45">
        <v>443</v>
      </c>
      <c r="P35" s="45">
        <v>56.884875846501124</v>
      </c>
      <c r="Q35" s="45">
        <v>446</v>
      </c>
      <c r="R35" s="45">
        <v>61.210762331838566</v>
      </c>
      <c r="S35" s="45">
        <v>61.210762331838566</v>
      </c>
      <c r="T35" s="45">
        <v>60.762331838565018</v>
      </c>
      <c r="U35" s="45">
        <v>63.004484304932738</v>
      </c>
      <c r="V35" s="45">
        <v>63.004484304932738</v>
      </c>
      <c r="W35" s="163">
        <v>63.228699551569512</v>
      </c>
      <c r="X35" s="311">
        <v>0.63452914798206284</v>
      </c>
    </row>
    <row r="36" spans="2:24">
      <c r="B36" s="568" t="s">
        <v>1334</v>
      </c>
      <c r="C36" s="45" t="s">
        <v>1329</v>
      </c>
      <c r="D36" s="45">
        <v>175</v>
      </c>
      <c r="E36" s="45">
        <v>91</v>
      </c>
      <c r="F36" s="45">
        <v>177</v>
      </c>
      <c r="G36" s="45">
        <v>104</v>
      </c>
      <c r="H36" s="45">
        <v>104</v>
      </c>
      <c r="I36" s="45">
        <v>104</v>
      </c>
      <c r="J36" s="45">
        <v>104</v>
      </c>
      <c r="K36" s="45">
        <v>100</v>
      </c>
      <c r="L36" s="163">
        <v>100</v>
      </c>
      <c r="M36" s="163">
        <v>100</v>
      </c>
      <c r="O36" s="45">
        <v>175</v>
      </c>
      <c r="P36" s="45">
        <v>52</v>
      </c>
      <c r="Q36" s="45">
        <v>177</v>
      </c>
      <c r="R36" s="45">
        <v>58.757062146892657</v>
      </c>
      <c r="S36" s="45">
        <v>58.757062146892657</v>
      </c>
      <c r="T36" s="45">
        <v>58.757062146892657</v>
      </c>
      <c r="U36" s="45">
        <v>58.757062146892657</v>
      </c>
      <c r="V36" s="45">
        <v>56.497175141242941</v>
      </c>
      <c r="W36" s="163">
        <v>56.497175141242941</v>
      </c>
      <c r="X36" s="311">
        <v>0.56497175141242939</v>
      </c>
    </row>
    <row r="37" spans="2:24">
      <c r="B37" s="568"/>
      <c r="C37" s="45" t="s">
        <v>1330</v>
      </c>
      <c r="D37" s="45">
        <v>175</v>
      </c>
      <c r="E37" s="45">
        <v>156</v>
      </c>
      <c r="F37" s="45">
        <v>177</v>
      </c>
      <c r="G37" s="45">
        <v>156</v>
      </c>
      <c r="H37" s="45">
        <v>156</v>
      </c>
      <c r="I37" s="45">
        <v>156</v>
      </c>
      <c r="J37" s="45">
        <v>156</v>
      </c>
      <c r="K37" s="45">
        <v>157</v>
      </c>
      <c r="L37" s="163">
        <v>157</v>
      </c>
      <c r="M37" s="163">
        <v>157</v>
      </c>
      <c r="O37" s="45">
        <v>175</v>
      </c>
      <c r="P37" s="45">
        <v>89.142857142857139</v>
      </c>
      <c r="Q37" s="45">
        <v>177</v>
      </c>
      <c r="R37" s="45">
        <v>88.135593220338976</v>
      </c>
      <c r="S37" s="45">
        <v>88.135593220338976</v>
      </c>
      <c r="T37" s="45">
        <v>88.135593220338976</v>
      </c>
      <c r="U37" s="45">
        <v>88.135593220338976</v>
      </c>
      <c r="V37" s="45">
        <v>89.265536723163848</v>
      </c>
      <c r="W37" s="163">
        <v>88.700564971751419</v>
      </c>
      <c r="X37" s="311">
        <v>0.88700564971751417</v>
      </c>
    </row>
    <row r="38" spans="2:24">
      <c r="B38" s="568"/>
      <c r="C38" s="45" t="s">
        <v>1331</v>
      </c>
      <c r="D38" s="45">
        <v>175</v>
      </c>
      <c r="E38" s="45">
        <v>91</v>
      </c>
      <c r="F38" s="45">
        <v>177</v>
      </c>
      <c r="G38" s="45">
        <v>97</v>
      </c>
      <c r="H38" s="45">
        <v>97</v>
      </c>
      <c r="I38" s="45">
        <v>97</v>
      </c>
      <c r="J38" s="45">
        <v>97</v>
      </c>
      <c r="K38" s="45">
        <v>95</v>
      </c>
      <c r="L38" s="163">
        <v>95</v>
      </c>
      <c r="M38" s="163">
        <v>95</v>
      </c>
      <c r="O38" s="45">
        <v>175</v>
      </c>
      <c r="P38" s="45">
        <v>52</v>
      </c>
      <c r="Q38" s="45">
        <v>177</v>
      </c>
      <c r="R38" s="45">
        <v>54.802259887005647</v>
      </c>
      <c r="S38" s="45">
        <v>54.802259887005647</v>
      </c>
      <c r="T38" s="45">
        <v>54.802259887005647</v>
      </c>
      <c r="U38" s="45">
        <v>54.802259887005647</v>
      </c>
      <c r="V38" s="45">
        <v>53.10734463276836</v>
      </c>
      <c r="W38" s="163">
        <v>53.672316384180796</v>
      </c>
      <c r="X38" s="311">
        <v>0.53672316384180796</v>
      </c>
    </row>
    <row r="39" spans="2:24">
      <c r="B39" s="568" t="s">
        <v>1335</v>
      </c>
      <c r="C39" s="45" t="s">
        <v>1329</v>
      </c>
      <c r="D39" s="45">
        <v>97</v>
      </c>
      <c r="E39" s="45">
        <v>22</v>
      </c>
      <c r="F39" s="45">
        <v>97</v>
      </c>
      <c r="G39" s="45">
        <v>44</v>
      </c>
      <c r="H39" s="45">
        <v>44</v>
      </c>
      <c r="I39" s="45">
        <v>48</v>
      </c>
      <c r="J39" s="45">
        <v>47</v>
      </c>
      <c r="K39" s="45">
        <v>47</v>
      </c>
      <c r="L39" s="163">
        <v>48</v>
      </c>
      <c r="M39" s="163">
        <v>51</v>
      </c>
      <c r="O39" s="45">
        <v>97</v>
      </c>
      <c r="P39" s="45">
        <v>22.680412371134022</v>
      </c>
      <c r="Q39" s="45">
        <v>97</v>
      </c>
      <c r="R39" s="45">
        <v>45.360824742268044</v>
      </c>
      <c r="S39" s="45">
        <v>45.360824742268044</v>
      </c>
      <c r="T39" s="45">
        <v>49.484536082474229</v>
      </c>
      <c r="U39" s="45">
        <v>48.453608247422679</v>
      </c>
      <c r="V39" s="45">
        <v>48.453608247422679</v>
      </c>
      <c r="W39" s="163">
        <v>49.484536082474229</v>
      </c>
      <c r="X39" s="311">
        <v>0.52577319587628868</v>
      </c>
    </row>
    <row r="40" spans="2:24">
      <c r="B40" s="568"/>
      <c r="C40" s="45" t="s">
        <v>1330</v>
      </c>
      <c r="D40" s="45">
        <v>97</v>
      </c>
      <c r="E40" s="45">
        <v>50</v>
      </c>
      <c r="F40" s="45">
        <v>97</v>
      </c>
      <c r="G40" s="45">
        <v>70</v>
      </c>
      <c r="H40" s="45">
        <v>70</v>
      </c>
      <c r="I40" s="45">
        <v>75</v>
      </c>
      <c r="J40" s="45">
        <v>71</v>
      </c>
      <c r="K40" s="45">
        <v>72</v>
      </c>
      <c r="L40" s="163">
        <v>82</v>
      </c>
      <c r="M40" s="163">
        <v>80</v>
      </c>
      <c r="O40" s="45">
        <v>97</v>
      </c>
      <c r="P40" s="45">
        <v>51.546391752577314</v>
      </c>
      <c r="Q40" s="45">
        <v>97</v>
      </c>
      <c r="R40" s="45">
        <v>72.164948453608247</v>
      </c>
      <c r="S40" s="45">
        <v>72.164948453608247</v>
      </c>
      <c r="T40" s="45">
        <v>77.319587628865989</v>
      </c>
      <c r="U40" s="45">
        <v>73.19587628865979</v>
      </c>
      <c r="V40" s="45">
        <v>74.226804123711347</v>
      </c>
      <c r="W40" s="163">
        <v>84.536082474226802</v>
      </c>
      <c r="X40" s="311">
        <v>0.82474226804123707</v>
      </c>
    </row>
    <row r="41" spans="2:24">
      <c r="B41" s="568"/>
      <c r="C41" s="45" t="s">
        <v>1331</v>
      </c>
      <c r="D41" s="45">
        <v>97</v>
      </c>
      <c r="E41" s="45">
        <v>35</v>
      </c>
      <c r="F41" s="45">
        <v>97</v>
      </c>
      <c r="G41" s="45">
        <v>40</v>
      </c>
      <c r="H41" s="45">
        <v>40</v>
      </c>
      <c r="I41" s="45">
        <v>41</v>
      </c>
      <c r="J41" s="45">
        <v>40</v>
      </c>
      <c r="K41" s="45">
        <v>40</v>
      </c>
      <c r="L41" s="163">
        <v>44</v>
      </c>
      <c r="M41" s="163">
        <v>44</v>
      </c>
      <c r="O41" s="45">
        <v>97</v>
      </c>
      <c r="P41" s="45">
        <v>36.082474226804123</v>
      </c>
      <c r="Q41" s="45">
        <v>97</v>
      </c>
      <c r="R41" s="45">
        <v>41.237113402061851</v>
      </c>
      <c r="S41" s="45">
        <v>41.237113402061851</v>
      </c>
      <c r="T41" s="45">
        <v>42.268041237113401</v>
      </c>
      <c r="U41" s="45">
        <v>41.237113402061851</v>
      </c>
      <c r="V41" s="45">
        <v>41.237113402061851</v>
      </c>
      <c r="W41" s="163">
        <v>45.360824742268044</v>
      </c>
      <c r="X41" s="311">
        <v>0.45360824742268041</v>
      </c>
    </row>
    <row r="42" spans="2:24">
      <c r="B42" s="568" t="s">
        <v>1336</v>
      </c>
      <c r="C42" s="45" t="s">
        <v>1329</v>
      </c>
      <c r="D42" s="45">
        <v>68</v>
      </c>
      <c r="E42" s="45">
        <v>25</v>
      </c>
      <c r="F42" s="45">
        <v>68</v>
      </c>
      <c r="G42" s="45">
        <v>34</v>
      </c>
      <c r="H42" s="45">
        <v>34</v>
      </c>
      <c r="I42" s="45">
        <v>32</v>
      </c>
      <c r="J42" s="45">
        <v>33</v>
      </c>
      <c r="K42" s="45">
        <v>32</v>
      </c>
      <c r="L42" s="163">
        <v>31</v>
      </c>
      <c r="M42" s="163">
        <v>32</v>
      </c>
      <c r="O42" s="45">
        <v>68</v>
      </c>
      <c r="P42" s="45">
        <v>36.764705882352942</v>
      </c>
      <c r="Q42" s="45">
        <v>68</v>
      </c>
      <c r="R42" s="45">
        <v>50</v>
      </c>
      <c r="S42" s="45">
        <v>50</v>
      </c>
      <c r="T42" s="45">
        <v>54.411764705882348</v>
      </c>
      <c r="U42" s="45">
        <v>55.882352941176471</v>
      </c>
      <c r="V42" s="45">
        <v>54.411764705882348</v>
      </c>
      <c r="W42" s="163">
        <v>45.588235294117645</v>
      </c>
      <c r="X42" s="311">
        <v>0.47058823529411764</v>
      </c>
    </row>
    <row r="43" spans="2:24">
      <c r="B43" s="568"/>
      <c r="C43" s="45" t="s">
        <v>1330</v>
      </c>
      <c r="D43" s="45">
        <v>68</v>
      </c>
      <c r="E43" s="45">
        <v>28</v>
      </c>
      <c r="F43" s="45">
        <v>68</v>
      </c>
      <c r="G43" s="45">
        <v>39</v>
      </c>
      <c r="H43" s="45">
        <v>39</v>
      </c>
      <c r="I43" s="45">
        <v>39</v>
      </c>
      <c r="J43" s="45">
        <v>40</v>
      </c>
      <c r="K43" s="45">
        <v>42</v>
      </c>
      <c r="L43" s="163">
        <v>45</v>
      </c>
      <c r="M43" s="163">
        <v>45</v>
      </c>
      <c r="O43" s="45">
        <v>68</v>
      </c>
      <c r="P43" s="45">
        <v>41.17647058823529</v>
      </c>
      <c r="Q43" s="45">
        <v>68</v>
      </c>
      <c r="R43" s="45">
        <v>57.352941176470587</v>
      </c>
      <c r="S43" s="45">
        <v>57.352941176470587</v>
      </c>
      <c r="T43" s="45">
        <v>57.352941176470587</v>
      </c>
      <c r="U43" s="45">
        <v>58.82352941176471</v>
      </c>
      <c r="V43" s="45">
        <v>61.764705882352942</v>
      </c>
      <c r="W43" s="163">
        <v>66.17647058823529</v>
      </c>
      <c r="X43" s="311">
        <v>0.66176470588235292</v>
      </c>
    </row>
    <row r="44" spans="2:24">
      <c r="B44" s="568"/>
      <c r="C44" s="45" t="s">
        <v>1331</v>
      </c>
      <c r="D44" s="45">
        <v>68</v>
      </c>
      <c r="E44" s="45">
        <v>25</v>
      </c>
      <c r="F44" s="45">
        <v>68</v>
      </c>
      <c r="G44" s="45">
        <v>27</v>
      </c>
      <c r="H44" s="45">
        <v>27</v>
      </c>
      <c r="I44" s="45">
        <v>28</v>
      </c>
      <c r="J44" s="45">
        <v>29</v>
      </c>
      <c r="K44" s="45">
        <v>30</v>
      </c>
      <c r="L44" s="163">
        <v>28</v>
      </c>
      <c r="M44" s="163">
        <v>29</v>
      </c>
      <c r="O44" s="45">
        <v>68</v>
      </c>
      <c r="P44" s="45">
        <v>36.764705882352942</v>
      </c>
      <c r="Q44" s="45">
        <v>68</v>
      </c>
      <c r="R44" s="45">
        <v>39.705882352941174</v>
      </c>
      <c r="S44" s="45">
        <v>39.705882352941174</v>
      </c>
      <c r="T44" s="45">
        <v>48.529411764705884</v>
      </c>
      <c r="U44" s="45">
        <v>50</v>
      </c>
      <c r="V44" s="45">
        <v>51.470588235294116</v>
      </c>
      <c r="W44" s="163">
        <v>41.17647058823529</v>
      </c>
      <c r="X44" s="311">
        <v>0.4264705882352941</v>
      </c>
    </row>
    <row r="45" spans="2:24">
      <c r="B45" s="568" t="s">
        <v>1212</v>
      </c>
      <c r="C45" s="45" t="s">
        <v>1329</v>
      </c>
      <c r="D45" s="45">
        <v>114</v>
      </c>
      <c r="E45" s="45">
        <v>55</v>
      </c>
      <c r="F45" s="45">
        <v>114</v>
      </c>
      <c r="G45" s="45">
        <v>61</v>
      </c>
      <c r="H45" s="45">
        <v>62</v>
      </c>
      <c r="I45" s="45">
        <v>61</v>
      </c>
      <c r="J45" s="45">
        <v>54</v>
      </c>
      <c r="K45" s="45">
        <v>55</v>
      </c>
      <c r="L45" s="163">
        <v>62</v>
      </c>
      <c r="M45" s="163">
        <v>60</v>
      </c>
      <c r="O45" s="45">
        <v>114</v>
      </c>
      <c r="P45" s="45">
        <v>48.245614035087719</v>
      </c>
      <c r="Q45" s="45">
        <v>114</v>
      </c>
      <c r="R45" s="45">
        <v>53.508771929824562</v>
      </c>
      <c r="S45" s="45">
        <v>54.385964912280706</v>
      </c>
      <c r="T45" s="45">
        <v>53.508771929824562</v>
      </c>
      <c r="U45" s="45">
        <v>47.368421052631575</v>
      </c>
      <c r="V45" s="45">
        <v>48.245614035087719</v>
      </c>
      <c r="W45" s="163">
        <v>54.385964912280706</v>
      </c>
      <c r="X45" s="311">
        <v>0.52631578947368418</v>
      </c>
    </row>
    <row r="46" spans="2:24">
      <c r="B46" s="568"/>
      <c r="C46" s="45" t="s">
        <v>1330</v>
      </c>
      <c r="D46" s="45">
        <v>114</v>
      </c>
      <c r="E46" s="45">
        <v>97</v>
      </c>
      <c r="F46" s="45">
        <v>114</v>
      </c>
      <c r="G46" s="45">
        <v>100</v>
      </c>
      <c r="H46" s="45">
        <v>101</v>
      </c>
      <c r="I46" s="45">
        <v>101</v>
      </c>
      <c r="J46" s="45">
        <v>105</v>
      </c>
      <c r="K46" s="45">
        <v>87</v>
      </c>
      <c r="L46" s="163">
        <v>90</v>
      </c>
      <c r="M46" s="163">
        <v>77</v>
      </c>
      <c r="O46" s="45">
        <v>114</v>
      </c>
      <c r="P46" s="45">
        <v>85.087719298245617</v>
      </c>
      <c r="Q46" s="45">
        <v>114</v>
      </c>
      <c r="R46" s="45">
        <v>87.719298245614027</v>
      </c>
      <c r="S46" s="45">
        <v>88.596491228070178</v>
      </c>
      <c r="T46" s="45">
        <v>87.719298245614027</v>
      </c>
      <c r="U46" s="45">
        <v>92.10526315789474</v>
      </c>
      <c r="V46" s="45">
        <v>76.31578947368422</v>
      </c>
      <c r="W46" s="163">
        <v>78.94736842105263</v>
      </c>
      <c r="X46" s="311">
        <v>0.67543859649122806</v>
      </c>
    </row>
    <row r="47" spans="2:24">
      <c r="B47" s="568"/>
      <c r="C47" s="45" t="s">
        <v>1331</v>
      </c>
      <c r="D47" s="45">
        <v>114</v>
      </c>
      <c r="E47" s="45">
        <v>52</v>
      </c>
      <c r="F47" s="45">
        <v>114</v>
      </c>
      <c r="G47" s="45">
        <v>60</v>
      </c>
      <c r="H47" s="45">
        <v>57</v>
      </c>
      <c r="I47" s="45">
        <v>58</v>
      </c>
      <c r="J47" s="45">
        <v>53</v>
      </c>
      <c r="K47" s="45">
        <v>51</v>
      </c>
      <c r="L47" s="163">
        <v>58</v>
      </c>
      <c r="M47" s="163">
        <v>53</v>
      </c>
      <c r="O47" s="45">
        <v>114</v>
      </c>
      <c r="P47" s="45">
        <v>45.614035087719294</v>
      </c>
      <c r="Q47" s="45">
        <v>114</v>
      </c>
      <c r="R47" s="45">
        <v>52.631578947368418</v>
      </c>
      <c r="S47" s="45">
        <v>50</v>
      </c>
      <c r="T47" s="45">
        <v>50.877192982456144</v>
      </c>
      <c r="U47" s="45">
        <v>46.491228070175438</v>
      </c>
      <c r="V47" s="45">
        <v>44.736842105263158</v>
      </c>
      <c r="W47" s="163">
        <v>50.877192982456144</v>
      </c>
      <c r="X47" s="311">
        <v>0.46491228070175439</v>
      </c>
    </row>
    <row r="48" spans="2:24">
      <c r="B48" s="568" t="s">
        <v>1213</v>
      </c>
      <c r="C48" s="45" t="s">
        <v>1329</v>
      </c>
      <c r="D48" s="45">
        <v>349</v>
      </c>
      <c r="E48" s="45">
        <v>149</v>
      </c>
      <c r="F48" s="45">
        <v>349</v>
      </c>
      <c r="G48" s="45">
        <v>127</v>
      </c>
      <c r="H48" s="45">
        <v>125</v>
      </c>
      <c r="I48" s="45">
        <v>161</v>
      </c>
      <c r="J48" s="45">
        <v>162</v>
      </c>
      <c r="K48" s="45">
        <v>145</v>
      </c>
      <c r="L48" s="163">
        <v>153</v>
      </c>
      <c r="M48" s="163">
        <v>149</v>
      </c>
      <c r="O48" s="45">
        <v>349</v>
      </c>
      <c r="P48" s="45">
        <v>42.693409742120345</v>
      </c>
      <c r="Q48" s="45">
        <v>349</v>
      </c>
      <c r="R48" s="45">
        <v>36.389684813753583</v>
      </c>
      <c r="S48" s="45">
        <v>35.816618911174785</v>
      </c>
      <c r="T48" s="45">
        <v>46.131805157593128</v>
      </c>
      <c r="U48" s="45">
        <v>46.704871060171918</v>
      </c>
      <c r="V48" s="45">
        <v>40.974212034383953</v>
      </c>
      <c r="W48" s="163">
        <v>43.839541547277939</v>
      </c>
      <c r="X48" s="311">
        <v>0.42693409742120342</v>
      </c>
    </row>
    <row r="49" spans="2:24">
      <c r="B49" s="568"/>
      <c r="C49" s="45" t="s">
        <v>1330</v>
      </c>
      <c r="D49" s="45">
        <v>349</v>
      </c>
      <c r="E49" s="45">
        <v>181</v>
      </c>
      <c r="F49" s="45">
        <v>349</v>
      </c>
      <c r="G49" s="45">
        <v>307</v>
      </c>
      <c r="H49" s="45">
        <v>289</v>
      </c>
      <c r="I49" s="45">
        <v>286</v>
      </c>
      <c r="J49" s="45">
        <v>287</v>
      </c>
      <c r="K49" s="45">
        <v>270</v>
      </c>
      <c r="L49" s="163">
        <v>293</v>
      </c>
      <c r="M49" s="163">
        <v>269</v>
      </c>
      <c r="O49" s="45">
        <v>349</v>
      </c>
      <c r="P49" s="45">
        <v>51.862464183381086</v>
      </c>
      <c r="Q49" s="45">
        <v>349</v>
      </c>
      <c r="R49" s="45">
        <v>87.96561604584528</v>
      </c>
      <c r="S49" s="45">
        <v>82.808022922636098</v>
      </c>
      <c r="T49" s="45">
        <v>81.948424068767906</v>
      </c>
      <c r="U49" s="45">
        <v>82.52148997134671</v>
      </c>
      <c r="V49" s="45">
        <v>77.363896848137543</v>
      </c>
      <c r="W49" s="163">
        <v>83.954154727793693</v>
      </c>
      <c r="X49" s="311">
        <v>0.77077363896848139</v>
      </c>
    </row>
    <row r="50" spans="2:24">
      <c r="B50" s="568"/>
      <c r="C50" s="45" t="s">
        <v>1331</v>
      </c>
      <c r="D50" s="45">
        <v>349</v>
      </c>
      <c r="E50" s="45">
        <v>149</v>
      </c>
      <c r="F50" s="45">
        <v>349</v>
      </c>
      <c r="G50" s="45">
        <v>122</v>
      </c>
      <c r="H50" s="45">
        <v>114</v>
      </c>
      <c r="I50" s="45">
        <v>144</v>
      </c>
      <c r="J50" s="45">
        <v>150</v>
      </c>
      <c r="K50" s="45">
        <v>136</v>
      </c>
      <c r="L50" s="163">
        <v>145</v>
      </c>
      <c r="M50" s="163">
        <v>131</v>
      </c>
      <c r="O50" s="45">
        <v>349</v>
      </c>
      <c r="P50" s="45">
        <v>42.693409742120345</v>
      </c>
      <c r="Q50" s="45">
        <v>349</v>
      </c>
      <c r="R50" s="45">
        <v>34.957020057306593</v>
      </c>
      <c r="S50" s="45">
        <v>32.664756446991404</v>
      </c>
      <c r="T50" s="45">
        <v>41.260744985673355</v>
      </c>
      <c r="U50" s="45">
        <v>43.266475644699142</v>
      </c>
      <c r="V50" s="45">
        <v>38.968481375358166</v>
      </c>
      <c r="W50" s="163">
        <v>41.54727793696275</v>
      </c>
      <c r="X50" s="311">
        <v>0.37535816618911177</v>
      </c>
    </row>
    <row r="51" spans="2:24">
      <c r="B51" s="568" t="s">
        <v>1214</v>
      </c>
      <c r="C51" s="45" t="s">
        <v>1329</v>
      </c>
      <c r="D51" s="45">
        <v>821</v>
      </c>
      <c r="E51" s="45">
        <v>240</v>
      </c>
      <c r="F51" s="45">
        <v>823</v>
      </c>
      <c r="G51" s="45">
        <v>582</v>
      </c>
      <c r="H51" s="45">
        <v>616</v>
      </c>
      <c r="I51" s="45">
        <v>616</v>
      </c>
      <c r="J51" s="45">
        <v>626</v>
      </c>
      <c r="K51" s="45">
        <v>611</v>
      </c>
      <c r="L51" s="163">
        <v>611</v>
      </c>
      <c r="M51" s="163">
        <v>632</v>
      </c>
      <c r="O51" s="45">
        <v>821</v>
      </c>
      <c r="P51" s="45">
        <v>29.232643118148598</v>
      </c>
      <c r="Q51" s="45">
        <v>823</v>
      </c>
      <c r="R51" s="45">
        <v>70.716889428918591</v>
      </c>
      <c r="S51" s="45">
        <v>74.848116646415548</v>
      </c>
      <c r="T51" s="45">
        <v>78.250303766707177</v>
      </c>
      <c r="U51" s="45">
        <v>80.801944106925887</v>
      </c>
      <c r="V51" s="45">
        <v>80.801944106925887</v>
      </c>
      <c r="W51" s="163">
        <v>74.240583232077768</v>
      </c>
      <c r="X51" s="311">
        <v>0.76792223572296481</v>
      </c>
    </row>
    <row r="52" spans="2:24">
      <c r="B52" s="568"/>
      <c r="C52" s="45" t="s">
        <v>1330</v>
      </c>
      <c r="D52" s="45">
        <v>821</v>
      </c>
      <c r="E52" s="45">
        <v>0</v>
      </c>
      <c r="F52" s="45">
        <v>823</v>
      </c>
      <c r="G52" s="45">
        <v>790</v>
      </c>
      <c r="H52" s="45">
        <v>784</v>
      </c>
      <c r="I52" s="45">
        <v>751</v>
      </c>
      <c r="J52" s="45">
        <v>720</v>
      </c>
      <c r="K52" s="45">
        <v>721</v>
      </c>
      <c r="L52" s="163">
        <v>721</v>
      </c>
      <c r="M52" s="163">
        <v>744</v>
      </c>
      <c r="O52" s="45">
        <v>821</v>
      </c>
      <c r="P52" s="45">
        <v>0</v>
      </c>
      <c r="Q52" s="45">
        <v>823</v>
      </c>
      <c r="R52" s="45">
        <v>95.990279465370605</v>
      </c>
      <c r="S52" s="45">
        <v>95.261239368165249</v>
      </c>
      <c r="T52" s="45">
        <v>95.139732685297702</v>
      </c>
      <c r="U52" s="45">
        <v>84.204131227217488</v>
      </c>
      <c r="V52" s="45">
        <v>84.204131227217488</v>
      </c>
      <c r="W52" s="163">
        <v>87.606318347509117</v>
      </c>
      <c r="X52" s="311">
        <v>0.90400972053462936</v>
      </c>
    </row>
    <row r="53" spans="2:24">
      <c r="B53" s="568"/>
      <c r="C53" s="45" t="s">
        <v>1331</v>
      </c>
      <c r="D53" s="45">
        <v>821</v>
      </c>
      <c r="E53" s="45">
        <v>226</v>
      </c>
      <c r="F53" s="45">
        <v>823</v>
      </c>
      <c r="G53" s="45">
        <v>576</v>
      </c>
      <c r="H53" s="45">
        <v>597</v>
      </c>
      <c r="I53" s="45">
        <v>586</v>
      </c>
      <c r="J53" s="45">
        <v>588</v>
      </c>
      <c r="K53" s="45">
        <v>569</v>
      </c>
      <c r="L53" s="163">
        <v>569</v>
      </c>
      <c r="M53" s="163">
        <v>603</v>
      </c>
      <c r="O53" s="45">
        <v>821</v>
      </c>
      <c r="P53" s="45">
        <v>27.527405602923267</v>
      </c>
      <c r="Q53" s="45">
        <v>823</v>
      </c>
      <c r="R53" s="45">
        <v>69.98784933171325</v>
      </c>
      <c r="S53" s="45">
        <v>72.53948967193196</v>
      </c>
      <c r="T53" s="45">
        <v>73.754556500607535</v>
      </c>
      <c r="U53" s="45">
        <v>72.53948967193196</v>
      </c>
      <c r="V53" s="45">
        <v>72.53948967193196</v>
      </c>
      <c r="W53" s="163">
        <v>69.137302551640346</v>
      </c>
      <c r="X53" s="311">
        <v>0.73268529769137303</v>
      </c>
    </row>
    <row r="54" spans="2:24">
      <c r="B54" s="568" t="s">
        <v>1337</v>
      </c>
      <c r="C54" s="45" t="s">
        <v>1329</v>
      </c>
      <c r="D54" s="45">
        <v>346</v>
      </c>
      <c r="E54" s="45">
        <v>78</v>
      </c>
      <c r="F54" s="45">
        <v>346</v>
      </c>
      <c r="G54" s="45">
        <v>133</v>
      </c>
      <c r="H54" s="45">
        <v>133</v>
      </c>
      <c r="I54" s="45">
        <v>96</v>
      </c>
      <c r="J54" s="45">
        <v>137</v>
      </c>
      <c r="K54" s="45">
        <v>137</v>
      </c>
      <c r="L54" s="163">
        <v>135</v>
      </c>
      <c r="M54" s="163">
        <v>168</v>
      </c>
      <c r="O54" s="45">
        <v>346</v>
      </c>
      <c r="P54" s="45">
        <v>22.543352601156069</v>
      </c>
      <c r="Q54" s="45">
        <v>346</v>
      </c>
      <c r="R54" s="45">
        <v>38.439306358381501</v>
      </c>
      <c r="S54" s="45">
        <v>38.439306358381501</v>
      </c>
      <c r="T54" s="45">
        <v>38.439306358381501</v>
      </c>
      <c r="U54" s="45">
        <v>39.595375722543352</v>
      </c>
      <c r="V54" s="45">
        <v>39.595375722543352</v>
      </c>
      <c r="W54" s="163">
        <v>39.017341040462426</v>
      </c>
      <c r="X54" s="311">
        <v>0.48554913294797686</v>
      </c>
    </row>
    <row r="55" spans="2:24">
      <c r="B55" s="568"/>
      <c r="C55" s="45" t="s">
        <v>1330</v>
      </c>
      <c r="D55" s="45">
        <v>346</v>
      </c>
      <c r="E55" s="45">
        <v>177</v>
      </c>
      <c r="F55" s="45">
        <v>346</v>
      </c>
      <c r="G55" s="45">
        <v>177</v>
      </c>
      <c r="H55" s="45">
        <v>177</v>
      </c>
      <c r="I55" s="45">
        <v>171</v>
      </c>
      <c r="J55" s="45">
        <v>193</v>
      </c>
      <c r="K55" s="45">
        <v>188</v>
      </c>
      <c r="L55" s="163">
        <v>189</v>
      </c>
      <c r="M55" s="163">
        <v>262</v>
      </c>
      <c r="O55" s="45">
        <v>346</v>
      </c>
      <c r="P55" s="45">
        <v>51.156069364161851</v>
      </c>
      <c r="Q55" s="45">
        <v>346</v>
      </c>
      <c r="R55" s="45">
        <v>51.156069364161851</v>
      </c>
      <c r="S55" s="45">
        <v>51.156069364161851</v>
      </c>
      <c r="T55" s="45">
        <v>51.156069364161851</v>
      </c>
      <c r="U55" s="45">
        <v>55.780346820809243</v>
      </c>
      <c r="V55" s="45">
        <v>55.780346820809243</v>
      </c>
      <c r="W55" s="163">
        <v>54.624277456647398</v>
      </c>
      <c r="X55" s="311">
        <v>0.75722543352601157</v>
      </c>
    </row>
    <row r="56" spans="2:24">
      <c r="B56" s="568"/>
      <c r="C56" s="45" t="s">
        <v>1331</v>
      </c>
      <c r="D56" s="45">
        <v>346</v>
      </c>
      <c r="E56" s="45">
        <v>76</v>
      </c>
      <c r="F56" s="45">
        <v>346</v>
      </c>
      <c r="G56" s="45">
        <v>109</v>
      </c>
      <c r="H56" s="45">
        <v>109</v>
      </c>
      <c r="I56" s="45">
        <v>72</v>
      </c>
      <c r="J56" s="45">
        <v>136</v>
      </c>
      <c r="K56" s="45">
        <v>137</v>
      </c>
      <c r="L56" s="163">
        <v>134</v>
      </c>
      <c r="M56" s="163">
        <v>141</v>
      </c>
      <c r="O56" s="45">
        <v>346</v>
      </c>
      <c r="P56" s="45">
        <v>21.965317919075144</v>
      </c>
      <c r="Q56" s="45">
        <v>346</v>
      </c>
      <c r="R56" s="45">
        <v>31.502890173410403</v>
      </c>
      <c r="S56" s="45">
        <v>31.502890173410403</v>
      </c>
      <c r="T56" s="45">
        <v>31.502890173410403</v>
      </c>
      <c r="U56" s="45">
        <v>37.283236994219656</v>
      </c>
      <c r="V56" s="45">
        <v>37.283236994219656</v>
      </c>
      <c r="W56" s="163">
        <v>38.728323699421964</v>
      </c>
      <c r="X56" s="311">
        <v>0.40751445086705201</v>
      </c>
    </row>
    <row r="57" spans="2:24">
      <c r="B57" s="568" t="s">
        <v>1216</v>
      </c>
      <c r="C57" s="45" t="s">
        <v>1329</v>
      </c>
      <c r="D57" s="45">
        <v>172</v>
      </c>
      <c r="E57" s="45">
        <v>73</v>
      </c>
      <c r="F57" s="45">
        <v>171</v>
      </c>
      <c r="G57" s="45">
        <v>69</v>
      </c>
      <c r="H57" s="45">
        <v>69</v>
      </c>
      <c r="I57" s="45">
        <v>69</v>
      </c>
      <c r="J57" s="45">
        <v>69</v>
      </c>
      <c r="K57" s="45">
        <v>69</v>
      </c>
      <c r="L57" s="163">
        <v>69</v>
      </c>
      <c r="M57" s="163">
        <v>76</v>
      </c>
      <c r="O57" s="45">
        <v>172</v>
      </c>
      <c r="P57" s="45">
        <v>42.441860465116278</v>
      </c>
      <c r="Q57" s="45">
        <v>171</v>
      </c>
      <c r="R57" s="45">
        <v>40.350877192982452</v>
      </c>
      <c r="S57" s="45">
        <v>40.350877192982452</v>
      </c>
      <c r="T57" s="45">
        <v>40.350877192982452</v>
      </c>
      <c r="U57" s="45">
        <v>40.350877192982452</v>
      </c>
      <c r="V57" s="45">
        <v>40.350877192982452</v>
      </c>
      <c r="W57" s="163">
        <v>40.350877192982452</v>
      </c>
      <c r="X57" s="311">
        <v>0.44444444444444442</v>
      </c>
    </row>
    <row r="58" spans="2:24">
      <c r="B58" s="568"/>
      <c r="C58" s="45" t="s">
        <v>1330</v>
      </c>
      <c r="D58" s="45">
        <v>172</v>
      </c>
      <c r="E58" s="45">
        <v>0</v>
      </c>
      <c r="F58" s="45">
        <v>171</v>
      </c>
      <c r="G58" s="45">
        <v>69</v>
      </c>
      <c r="H58" s="45">
        <v>69</v>
      </c>
      <c r="I58" s="45">
        <v>69</v>
      </c>
      <c r="J58" s="45">
        <v>69</v>
      </c>
      <c r="K58" s="45">
        <v>69</v>
      </c>
      <c r="L58" s="163">
        <v>69</v>
      </c>
      <c r="M58" s="163">
        <v>82</v>
      </c>
      <c r="O58" s="45">
        <v>172</v>
      </c>
      <c r="P58" s="45">
        <v>0</v>
      </c>
      <c r="Q58" s="45">
        <v>171</v>
      </c>
      <c r="R58" s="45">
        <v>40.350877192982452</v>
      </c>
      <c r="S58" s="45">
        <v>40.350877192982452</v>
      </c>
      <c r="T58" s="45">
        <v>40.350877192982452</v>
      </c>
      <c r="U58" s="45">
        <v>40.350877192982452</v>
      </c>
      <c r="V58" s="45">
        <v>40.350877192982452</v>
      </c>
      <c r="W58" s="163">
        <v>40.350877192982452</v>
      </c>
      <c r="X58" s="311">
        <v>0.47953216374269003</v>
      </c>
    </row>
    <row r="59" spans="2:24">
      <c r="B59" s="568"/>
      <c r="C59" s="45" t="s">
        <v>1331</v>
      </c>
      <c r="D59" s="45">
        <v>172</v>
      </c>
      <c r="E59" s="45">
        <v>73</v>
      </c>
      <c r="F59" s="45">
        <v>171</v>
      </c>
      <c r="G59" s="45">
        <v>69</v>
      </c>
      <c r="H59" s="45">
        <v>69</v>
      </c>
      <c r="I59" s="45">
        <v>69</v>
      </c>
      <c r="J59" s="45">
        <v>69</v>
      </c>
      <c r="K59" s="45">
        <v>69</v>
      </c>
      <c r="L59" s="163">
        <v>69</v>
      </c>
      <c r="M59" s="163">
        <v>76</v>
      </c>
      <c r="O59" s="45">
        <v>172</v>
      </c>
      <c r="P59" s="45">
        <v>42.441860465116278</v>
      </c>
      <c r="Q59" s="45">
        <v>171</v>
      </c>
      <c r="R59" s="45">
        <v>40.350877192982452</v>
      </c>
      <c r="S59" s="45">
        <v>40.350877192982452</v>
      </c>
      <c r="T59" s="45">
        <v>40.350877192982452</v>
      </c>
      <c r="U59" s="45">
        <v>40.350877192982452</v>
      </c>
      <c r="V59" s="45">
        <v>40.350877192982452</v>
      </c>
      <c r="W59" s="163">
        <v>40.350877192982452</v>
      </c>
      <c r="X59" s="311">
        <v>0.44444444444444442</v>
      </c>
    </row>
    <row r="60" spans="2:24">
      <c r="B60" s="568" t="s">
        <v>1217</v>
      </c>
      <c r="C60" s="45" t="s">
        <v>1329</v>
      </c>
      <c r="D60" s="45">
        <v>6</v>
      </c>
      <c r="E60" s="45">
        <v>5</v>
      </c>
      <c r="F60" s="45">
        <v>8</v>
      </c>
      <c r="G60" s="45">
        <v>8</v>
      </c>
      <c r="H60" s="45">
        <v>8</v>
      </c>
      <c r="I60" s="45">
        <v>8</v>
      </c>
      <c r="J60" s="45">
        <v>8</v>
      </c>
      <c r="K60" s="45">
        <v>8</v>
      </c>
      <c r="L60" s="163">
        <v>8</v>
      </c>
      <c r="M60" s="163">
        <v>8</v>
      </c>
      <c r="O60" s="45">
        <v>6</v>
      </c>
      <c r="P60" s="45">
        <v>83.333333333333343</v>
      </c>
      <c r="Q60" s="45">
        <v>8</v>
      </c>
      <c r="R60" s="45">
        <v>100</v>
      </c>
      <c r="S60" s="45">
        <v>100</v>
      </c>
      <c r="T60" s="45">
        <v>100</v>
      </c>
      <c r="U60" s="45">
        <v>100</v>
      </c>
      <c r="V60" s="45">
        <v>100</v>
      </c>
      <c r="W60" s="163">
        <v>100</v>
      </c>
      <c r="X60" s="311">
        <v>1</v>
      </c>
    </row>
    <row r="61" spans="2:24">
      <c r="B61" s="568"/>
      <c r="C61" s="45" t="s">
        <v>1330</v>
      </c>
      <c r="D61" s="45">
        <v>6</v>
      </c>
      <c r="E61" s="45">
        <v>5</v>
      </c>
      <c r="F61" s="45">
        <v>8</v>
      </c>
      <c r="G61" s="45">
        <v>8</v>
      </c>
      <c r="H61" s="45">
        <v>8</v>
      </c>
      <c r="I61" s="45">
        <v>8</v>
      </c>
      <c r="J61" s="45">
        <v>8</v>
      </c>
      <c r="K61" s="45">
        <v>8</v>
      </c>
      <c r="L61" s="163">
        <v>8</v>
      </c>
      <c r="M61" s="163">
        <v>8</v>
      </c>
      <c r="O61" s="45">
        <v>6</v>
      </c>
      <c r="P61" s="45">
        <v>83.333333333333343</v>
      </c>
      <c r="Q61" s="45">
        <v>8</v>
      </c>
      <c r="R61" s="45">
        <v>100</v>
      </c>
      <c r="S61" s="45">
        <v>100</v>
      </c>
      <c r="T61" s="45">
        <v>100</v>
      </c>
      <c r="U61" s="45">
        <v>100</v>
      </c>
      <c r="V61" s="45">
        <v>100</v>
      </c>
      <c r="W61" s="163">
        <v>100</v>
      </c>
      <c r="X61" s="311">
        <v>1</v>
      </c>
    </row>
    <row r="62" spans="2:24">
      <c r="B62" s="568"/>
      <c r="C62" s="45" t="s">
        <v>1331</v>
      </c>
      <c r="D62" s="45">
        <v>6</v>
      </c>
      <c r="E62" s="45">
        <v>5</v>
      </c>
      <c r="F62" s="45">
        <v>8</v>
      </c>
      <c r="G62" s="45">
        <v>8</v>
      </c>
      <c r="H62" s="45">
        <v>8</v>
      </c>
      <c r="I62" s="45">
        <v>8</v>
      </c>
      <c r="J62" s="45">
        <v>8</v>
      </c>
      <c r="K62" s="45">
        <v>8</v>
      </c>
      <c r="L62" s="163">
        <v>8</v>
      </c>
      <c r="M62" s="163">
        <v>8</v>
      </c>
      <c r="O62" s="45">
        <v>6</v>
      </c>
      <c r="P62" s="45">
        <v>83.333333333333343</v>
      </c>
      <c r="Q62" s="45">
        <v>8</v>
      </c>
      <c r="R62" s="45">
        <v>100</v>
      </c>
      <c r="S62" s="45">
        <v>100</v>
      </c>
      <c r="T62" s="45">
        <v>100</v>
      </c>
      <c r="U62" s="45">
        <v>100</v>
      </c>
      <c r="V62" s="45">
        <v>100</v>
      </c>
      <c r="W62" s="163">
        <v>100</v>
      </c>
      <c r="X62" s="311">
        <v>1</v>
      </c>
    </row>
    <row r="63" spans="2:24">
      <c r="B63" s="568" t="s">
        <v>1218</v>
      </c>
      <c r="C63" s="45" t="s">
        <v>1329</v>
      </c>
      <c r="D63" s="45">
        <v>6</v>
      </c>
      <c r="E63" s="45">
        <v>5</v>
      </c>
      <c r="F63" s="45">
        <v>6</v>
      </c>
      <c r="G63" s="45">
        <v>6</v>
      </c>
      <c r="H63" s="45">
        <v>6</v>
      </c>
      <c r="I63" s="45">
        <v>6</v>
      </c>
      <c r="J63" s="45">
        <v>6</v>
      </c>
      <c r="K63" s="45">
        <v>6</v>
      </c>
      <c r="L63" s="163">
        <v>6</v>
      </c>
      <c r="M63" s="163">
        <v>6</v>
      </c>
      <c r="O63" s="45">
        <v>6</v>
      </c>
      <c r="P63" s="45">
        <v>83.333333333333343</v>
      </c>
      <c r="Q63" s="45">
        <v>6</v>
      </c>
      <c r="R63" s="45">
        <v>100</v>
      </c>
      <c r="S63" s="45">
        <v>100</v>
      </c>
      <c r="T63" s="45">
        <v>100</v>
      </c>
      <c r="U63" s="45">
        <v>100</v>
      </c>
      <c r="V63" s="45">
        <v>100</v>
      </c>
      <c r="W63" s="163">
        <v>100</v>
      </c>
      <c r="X63" s="311">
        <v>1</v>
      </c>
    </row>
    <row r="64" spans="2:24">
      <c r="B64" s="568"/>
      <c r="C64" s="45" t="s">
        <v>1330</v>
      </c>
      <c r="D64" s="45">
        <v>6</v>
      </c>
      <c r="E64" s="45">
        <v>5</v>
      </c>
      <c r="F64" s="45">
        <v>6</v>
      </c>
      <c r="G64" s="45">
        <v>6</v>
      </c>
      <c r="H64" s="45">
        <v>6</v>
      </c>
      <c r="I64" s="45">
        <v>6</v>
      </c>
      <c r="J64" s="45">
        <v>6</v>
      </c>
      <c r="K64" s="45">
        <v>6</v>
      </c>
      <c r="L64" s="163">
        <v>6</v>
      </c>
      <c r="M64" s="163">
        <v>6</v>
      </c>
      <c r="O64" s="45">
        <v>6</v>
      </c>
      <c r="P64" s="45">
        <v>83.333333333333343</v>
      </c>
      <c r="Q64" s="45">
        <v>6</v>
      </c>
      <c r="R64" s="45">
        <v>100</v>
      </c>
      <c r="S64" s="45">
        <v>100</v>
      </c>
      <c r="T64" s="45">
        <v>100</v>
      </c>
      <c r="U64" s="45">
        <v>100</v>
      </c>
      <c r="V64" s="45">
        <v>100</v>
      </c>
      <c r="W64" s="163">
        <v>100</v>
      </c>
      <c r="X64" s="311">
        <v>1</v>
      </c>
    </row>
    <row r="65" spans="2:24">
      <c r="B65" s="568"/>
      <c r="C65" s="45" t="s">
        <v>1331</v>
      </c>
      <c r="D65" s="45">
        <v>6</v>
      </c>
      <c r="E65" s="45">
        <v>5</v>
      </c>
      <c r="F65" s="45">
        <v>6</v>
      </c>
      <c r="G65" s="45">
        <v>6</v>
      </c>
      <c r="H65" s="45">
        <v>6</v>
      </c>
      <c r="I65" s="45">
        <v>6</v>
      </c>
      <c r="J65" s="45">
        <v>6</v>
      </c>
      <c r="K65" s="45">
        <v>6</v>
      </c>
      <c r="L65" s="163">
        <v>6</v>
      </c>
      <c r="M65" s="163">
        <v>6</v>
      </c>
      <c r="O65" s="45">
        <v>6</v>
      </c>
      <c r="P65" s="45">
        <v>83.333333333333343</v>
      </c>
      <c r="Q65" s="45">
        <v>6</v>
      </c>
      <c r="R65" s="45">
        <v>100</v>
      </c>
      <c r="S65" s="45">
        <v>100</v>
      </c>
      <c r="T65" s="45">
        <v>100</v>
      </c>
      <c r="U65" s="45">
        <v>100</v>
      </c>
      <c r="V65" s="45">
        <v>100</v>
      </c>
      <c r="W65" s="163">
        <v>100</v>
      </c>
      <c r="X65" s="311">
        <v>1</v>
      </c>
    </row>
    <row r="66" spans="2:24">
      <c r="B66" s="568" t="s">
        <v>1219</v>
      </c>
      <c r="C66" s="45" t="s">
        <v>1329</v>
      </c>
      <c r="D66" s="45">
        <v>6</v>
      </c>
      <c r="E66" s="45">
        <v>5</v>
      </c>
      <c r="F66" s="45">
        <v>6</v>
      </c>
      <c r="G66" s="45">
        <v>6</v>
      </c>
      <c r="H66" s="45">
        <v>6</v>
      </c>
      <c r="I66" s="45">
        <v>6</v>
      </c>
      <c r="J66" s="45">
        <v>6</v>
      </c>
      <c r="K66" s="45">
        <v>6</v>
      </c>
      <c r="L66" s="163">
        <v>6</v>
      </c>
      <c r="M66" s="163">
        <v>6</v>
      </c>
      <c r="O66" s="45">
        <v>6</v>
      </c>
      <c r="P66" s="45">
        <v>83.333333333333343</v>
      </c>
      <c r="Q66" s="45">
        <v>6</v>
      </c>
      <c r="R66" s="45">
        <v>100</v>
      </c>
      <c r="S66" s="45">
        <v>100</v>
      </c>
      <c r="T66" s="45">
        <v>100</v>
      </c>
      <c r="U66" s="45">
        <v>100</v>
      </c>
      <c r="V66" s="45">
        <v>100</v>
      </c>
      <c r="W66" s="163">
        <v>100</v>
      </c>
      <c r="X66" s="311">
        <v>1</v>
      </c>
    </row>
    <row r="67" spans="2:24">
      <c r="B67" s="568"/>
      <c r="C67" s="45" t="s">
        <v>1330</v>
      </c>
      <c r="D67" s="45">
        <v>6</v>
      </c>
      <c r="E67" s="45">
        <v>5</v>
      </c>
      <c r="F67" s="45">
        <v>6</v>
      </c>
      <c r="G67" s="45">
        <v>6</v>
      </c>
      <c r="H67" s="45">
        <v>6</v>
      </c>
      <c r="I67" s="45">
        <v>6</v>
      </c>
      <c r="J67" s="45">
        <v>6</v>
      </c>
      <c r="K67" s="45">
        <v>6</v>
      </c>
      <c r="L67" s="163">
        <v>6</v>
      </c>
      <c r="M67" s="163">
        <v>6</v>
      </c>
      <c r="O67" s="45">
        <v>6</v>
      </c>
      <c r="P67" s="45">
        <v>83.333333333333343</v>
      </c>
      <c r="Q67" s="45">
        <v>6</v>
      </c>
      <c r="R67" s="45">
        <v>100</v>
      </c>
      <c r="S67" s="45">
        <v>100</v>
      </c>
      <c r="T67" s="45">
        <v>100</v>
      </c>
      <c r="U67" s="45">
        <v>100</v>
      </c>
      <c r="V67" s="45">
        <v>100</v>
      </c>
      <c r="W67" s="163">
        <v>100</v>
      </c>
      <c r="X67" s="311">
        <v>1</v>
      </c>
    </row>
    <row r="68" spans="2:24">
      <c r="B68" s="568"/>
      <c r="C68" s="45" t="s">
        <v>1331</v>
      </c>
      <c r="D68" s="45">
        <v>6</v>
      </c>
      <c r="E68" s="45">
        <v>5</v>
      </c>
      <c r="F68" s="45">
        <v>6</v>
      </c>
      <c r="G68" s="45">
        <v>6</v>
      </c>
      <c r="H68" s="45">
        <v>6</v>
      </c>
      <c r="I68" s="45">
        <v>6</v>
      </c>
      <c r="J68" s="45">
        <v>6</v>
      </c>
      <c r="K68" s="45">
        <v>6</v>
      </c>
      <c r="L68" s="163">
        <v>6</v>
      </c>
      <c r="M68" s="163">
        <v>6</v>
      </c>
      <c r="O68" s="45">
        <v>6</v>
      </c>
      <c r="P68" s="45">
        <v>83.333333333333343</v>
      </c>
      <c r="Q68" s="45">
        <v>6</v>
      </c>
      <c r="R68" s="45">
        <v>100</v>
      </c>
      <c r="S68" s="45">
        <v>100</v>
      </c>
      <c r="T68" s="45">
        <v>100</v>
      </c>
      <c r="U68" s="45">
        <v>100</v>
      </c>
      <c r="V68" s="45">
        <v>100</v>
      </c>
      <c r="W68" s="163">
        <v>100</v>
      </c>
      <c r="X68" s="311">
        <v>1</v>
      </c>
    </row>
    <row r="69" spans="2:24">
      <c r="B69" s="568" t="s">
        <v>1026</v>
      </c>
      <c r="C69" s="45" t="s">
        <v>1329</v>
      </c>
      <c r="D69" s="45">
        <v>8</v>
      </c>
      <c r="E69" s="45">
        <v>8</v>
      </c>
      <c r="F69" s="45">
        <v>8</v>
      </c>
      <c r="G69" s="45">
        <v>8</v>
      </c>
      <c r="H69" s="45">
        <v>8</v>
      </c>
      <c r="I69" s="45">
        <v>8</v>
      </c>
      <c r="J69" s="45">
        <v>8</v>
      </c>
      <c r="K69" s="45">
        <v>8</v>
      </c>
      <c r="L69" s="163">
        <v>8</v>
      </c>
      <c r="M69" s="163">
        <v>8</v>
      </c>
      <c r="O69" s="45">
        <v>8</v>
      </c>
      <c r="P69" s="45">
        <v>100</v>
      </c>
      <c r="Q69" s="45">
        <v>8</v>
      </c>
      <c r="R69" s="45">
        <v>100</v>
      </c>
      <c r="S69" s="45">
        <v>100</v>
      </c>
      <c r="T69" s="45">
        <v>100</v>
      </c>
      <c r="U69" s="45">
        <v>100</v>
      </c>
      <c r="V69" s="45">
        <v>100</v>
      </c>
      <c r="W69" s="163">
        <v>100</v>
      </c>
      <c r="X69" s="311">
        <v>1</v>
      </c>
    </row>
    <row r="70" spans="2:24">
      <c r="B70" s="568"/>
      <c r="C70" s="45" t="s">
        <v>1330</v>
      </c>
      <c r="D70" s="45">
        <v>8</v>
      </c>
      <c r="E70" s="45">
        <v>8</v>
      </c>
      <c r="F70" s="45">
        <v>8</v>
      </c>
      <c r="G70" s="45">
        <v>8</v>
      </c>
      <c r="H70" s="45">
        <v>8</v>
      </c>
      <c r="I70" s="45">
        <v>8</v>
      </c>
      <c r="J70" s="45">
        <v>8</v>
      </c>
      <c r="K70" s="45">
        <v>8</v>
      </c>
      <c r="L70" s="163">
        <v>8</v>
      </c>
      <c r="M70" s="163">
        <v>8</v>
      </c>
      <c r="O70" s="45">
        <v>8</v>
      </c>
      <c r="P70" s="45">
        <v>100</v>
      </c>
      <c r="Q70" s="45">
        <v>8</v>
      </c>
      <c r="R70" s="45">
        <v>100</v>
      </c>
      <c r="S70" s="45">
        <v>100</v>
      </c>
      <c r="T70" s="45">
        <v>100</v>
      </c>
      <c r="U70" s="45">
        <v>100</v>
      </c>
      <c r="V70" s="45">
        <v>100</v>
      </c>
      <c r="W70" s="163">
        <v>100</v>
      </c>
      <c r="X70" s="311">
        <v>1</v>
      </c>
    </row>
    <row r="71" spans="2:24">
      <c r="B71" s="568"/>
      <c r="C71" s="45" t="s">
        <v>1331</v>
      </c>
      <c r="D71" s="45">
        <v>8</v>
      </c>
      <c r="E71" s="45">
        <v>8</v>
      </c>
      <c r="F71" s="45">
        <v>8</v>
      </c>
      <c r="G71" s="45">
        <v>8</v>
      </c>
      <c r="H71" s="45">
        <v>8</v>
      </c>
      <c r="I71" s="45">
        <v>8</v>
      </c>
      <c r="J71" s="45">
        <v>8</v>
      </c>
      <c r="K71" s="45">
        <v>8</v>
      </c>
      <c r="L71" s="163">
        <v>8</v>
      </c>
      <c r="M71" s="163">
        <v>8</v>
      </c>
      <c r="O71" s="45">
        <v>8</v>
      </c>
      <c r="P71" s="45">
        <v>100</v>
      </c>
      <c r="Q71" s="45">
        <v>8</v>
      </c>
      <c r="R71" s="45">
        <v>100</v>
      </c>
      <c r="S71" s="45">
        <v>100</v>
      </c>
      <c r="T71" s="45">
        <v>100</v>
      </c>
      <c r="U71" s="45">
        <v>100</v>
      </c>
      <c r="V71" s="45">
        <v>100</v>
      </c>
      <c r="W71" s="163">
        <v>100</v>
      </c>
      <c r="X71" s="311">
        <v>1</v>
      </c>
    </row>
    <row r="72" spans="2:24">
      <c r="B72" s="568" t="s">
        <v>1220</v>
      </c>
      <c r="C72" s="45" t="s">
        <v>1329</v>
      </c>
      <c r="D72" s="45">
        <v>5</v>
      </c>
      <c r="E72" s="45">
        <v>5</v>
      </c>
      <c r="F72" s="45">
        <v>5</v>
      </c>
      <c r="G72" s="45">
        <v>5</v>
      </c>
      <c r="H72" s="45">
        <v>5</v>
      </c>
      <c r="I72" s="45">
        <v>5</v>
      </c>
      <c r="J72" s="45">
        <v>5</v>
      </c>
      <c r="K72" s="45">
        <v>5</v>
      </c>
      <c r="L72" s="163">
        <v>5</v>
      </c>
      <c r="M72" s="163">
        <v>5</v>
      </c>
      <c r="O72" s="45">
        <v>5</v>
      </c>
      <c r="P72" s="45">
        <v>100</v>
      </c>
      <c r="Q72" s="45">
        <v>5</v>
      </c>
      <c r="R72" s="45">
        <v>100</v>
      </c>
      <c r="S72" s="45">
        <v>100</v>
      </c>
      <c r="T72" s="45">
        <v>100</v>
      </c>
      <c r="U72" s="45">
        <v>100</v>
      </c>
      <c r="V72" s="45">
        <v>100</v>
      </c>
      <c r="W72" s="163">
        <v>100</v>
      </c>
      <c r="X72" s="311">
        <v>1</v>
      </c>
    </row>
    <row r="73" spans="2:24">
      <c r="B73" s="568"/>
      <c r="C73" s="45" t="s">
        <v>1330</v>
      </c>
      <c r="D73" s="45">
        <v>5</v>
      </c>
      <c r="E73" s="45">
        <v>5</v>
      </c>
      <c r="F73" s="45">
        <v>5</v>
      </c>
      <c r="G73" s="45">
        <v>5</v>
      </c>
      <c r="H73" s="45">
        <v>5</v>
      </c>
      <c r="I73" s="45">
        <v>5</v>
      </c>
      <c r="J73" s="45">
        <v>5</v>
      </c>
      <c r="K73" s="45">
        <v>5</v>
      </c>
      <c r="L73" s="163">
        <v>5</v>
      </c>
      <c r="M73" s="163">
        <v>5</v>
      </c>
      <c r="O73" s="45">
        <v>5</v>
      </c>
      <c r="P73" s="45">
        <v>100</v>
      </c>
      <c r="Q73" s="45">
        <v>5</v>
      </c>
      <c r="R73" s="45">
        <v>100</v>
      </c>
      <c r="S73" s="45">
        <v>100</v>
      </c>
      <c r="T73" s="45">
        <v>100</v>
      </c>
      <c r="U73" s="45">
        <v>100</v>
      </c>
      <c r="V73" s="45">
        <v>100</v>
      </c>
      <c r="W73" s="163">
        <v>100</v>
      </c>
      <c r="X73" s="311">
        <v>1</v>
      </c>
    </row>
    <row r="74" spans="2:24">
      <c r="B74" s="568"/>
      <c r="C74" s="45" t="s">
        <v>1331</v>
      </c>
      <c r="D74" s="45">
        <v>5</v>
      </c>
      <c r="E74" s="45">
        <v>5</v>
      </c>
      <c r="F74" s="45">
        <v>5</v>
      </c>
      <c r="G74" s="45">
        <v>5</v>
      </c>
      <c r="H74" s="45">
        <v>5</v>
      </c>
      <c r="I74" s="45">
        <v>5</v>
      </c>
      <c r="J74" s="45">
        <v>5</v>
      </c>
      <c r="K74" s="45">
        <v>5</v>
      </c>
      <c r="L74" s="163">
        <v>5</v>
      </c>
      <c r="M74" s="163">
        <v>5</v>
      </c>
      <c r="O74" s="45">
        <v>5</v>
      </c>
      <c r="P74" s="45">
        <v>100</v>
      </c>
      <c r="Q74" s="45">
        <v>5</v>
      </c>
      <c r="R74" s="45">
        <v>100</v>
      </c>
      <c r="S74" s="45">
        <v>100</v>
      </c>
      <c r="T74" s="45">
        <v>100</v>
      </c>
      <c r="U74" s="45">
        <v>100</v>
      </c>
      <c r="V74" s="45">
        <v>100</v>
      </c>
      <c r="W74" s="163">
        <v>100</v>
      </c>
      <c r="X74" s="311">
        <v>1</v>
      </c>
    </row>
    <row r="75" spans="2:24">
      <c r="B75" s="568" t="s">
        <v>1221</v>
      </c>
      <c r="C75" s="45" t="s">
        <v>1329</v>
      </c>
      <c r="D75" s="45">
        <v>4</v>
      </c>
      <c r="E75" s="45">
        <v>4</v>
      </c>
      <c r="F75" s="45">
        <v>4</v>
      </c>
      <c r="G75" s="45">
        <v>4</v>
      </c>
      <c r="H75" s="45">
        <v>4</v>
      </c>
      <c r="I75" s="45">
        <v>4</v>
      </c>
      <c r="J75" s="45">
        <v>4</v>
      </c>
      <c r="K75" s="45">
        <v>4</v>
      </c>
      <c r="L75" s="163">
        <v>4</v>
      </c>
      <c r="M75" s="163">
        <v>4</v>
      </c>
      <c r="O75" s="45">
        <v>4</v>
      </c>
      <c r="P75" s="45">
        <v>100</v>
      </c>
      <c r="Q75" s="45">
        <v>4</v>
      </c>
      <c r="R75" s="45">
        <v>100</v>
      </c>
      <c r="S75" s="45">
        <v>100</v>
      </c>
      <c r="T75" s="45">
        <v>100</v>
      </c>
      <c r="U75" s="45">
        <v>100</v>
      </c>
      <c r="V75" s="45">
        <v>100</v>
      </c>
      <c r="W75" s="163">
        <v>100</v>
      </c>
      <c r="X75" s="311">
        <v>1</v>
      </c>
    </row>
    <row r="76" spans="2:24">
      <c r="B76" s="568"/>
      <c r="C76" s="45" t="s">
        <v>1330</v>
      </c>
      <c r="D76" s="45">
        <v>4</v>
      </c>
      <c r="E76" s="45">
        <v>4</v>
      </c>
      <c r="F76" s="45">
        <v>4</v>
      </c>
      <c r="G76" s="45">
        <v>4</v>
      </c>
      <c r="H76" s="45">
        <v>4</v>
      </c>
      <c r="I76" s="45">
        <v>4</v>
      </c>
      <c r="J76" s="45">
        <v>4</v>
      </c>
      <c r="K76" s="45">
        <v>4</v>
      </c>
      <c r="L76" s="163">
        <v>4</v>
      </c>
      <c r="M76" s="163">
        <v>4</v>
      </c>
      <c r="O76" s="45">
        <v>4</v>
      </c>
      <c r="P76" s="45">
        <v>100</v>
      </c>
      <c r="Q76" s="45">
        <v>4</v>
      </c>
      <c r="R76" s="45">
        <v>100</v>
      </c>
      <c r="S76" s="45">
        <v>100</v>
      </c>
      <c r="T76" s="45">
        <v>100</v>
      </c>
      <c r="U76" s="45">
        <v>100</v>
      </c>
      <c r="V76" s="45">
        <v>100</v>
      </c>
      <c r="W76" s="163">
        <v>100</v>
      </c>
      <c r="X76" s="311">
        <v>1</v>
      </c>
    </row>
    <row r="77" spans="2:24">
      <c r="B77" s="568"/>
      <c r="C77" s="45" t="s">
        <v>1331</v>
      </c>
      <c r="D77" s="45">
        <v>4</v>
      </c>
      <c r="E77" s="45">
        <v>4</v>
      </c>
      <c r="F77" s="45">
        <v>4</v>
      </c>
      <c r="G77" s="45">
        <v>4</v>
      </c>
      <c r="H77" s="45">
        <v>4</v>
      </c>
      <c r="I77" s="45">
        <v>4</v>
      </c>
      <c r="J77" s="45">
        <v>4</v>
      </c>
      <c r="K77" s="45">
        <v>4</v>
      </c>
      <c r="L77" s="163">
        <v>4</v>
      </c>
      <c r="M77" s="163">
        <v>4</v>
      </c>
      <c r="O77" s="45">
        <v>4</v>
      </c>
      <c r="P77" s="45">
        <v>100</v>
      </c>
      <c r="Q77" s="45">
        <v>4</v>
      </c>
      <c r="R77" s="45">
        <v>100</v>
      </c>
      <c r="S77" s="45">
        <v>100</v>
      </c>
      <c r="T77" s="45">
        <v>100</v>
      </c>
      <c r="U77" s="45">
        <v>100</v>
      </c>
      <c r="V77" s="45">
        <v>100</v>
      </c>
      <c r="W77" s="163">
        <v>100</v>
      </c>
      <c r="X77" s="311">
        <v>1</v>
      </c>
    </row>
    <row r="78" spans="2:24">
      <c r="B78" s="568" t="s">
        <v>1222</v>
      </c>
      <c r="C78" s="45" t="s">
        <v>1329</v>
      </c>
      <c r="D78" s="45">
        <v>3</v>
      </c>
      <c r="E78" s="45">
        <v>3</v>
      </c>
      <c r="F78" s="45">
        <v>3</v>
      </c>
      <c r="G78" s="45">
        <v>3</v>
      </c>
      <c r="H78" s="45">
        <v>3</v>
      </c>
      <c r="I78" s="45">
        <v>3</v>
      </c>
      <c r="J78" s="45">
        <v>3</v>
      </c>
      <c r="K78" s="45">
        <v>3</v>
      </c>
      <c r="L78" s="163">
        <v>3</v>
      </c>
      <c r="M78" s="163">
        <v>3</v>
      </c>
      <c r="O78" s="45">
        <v>3</v>
      </c>
      <c r="P78" s="45">
        <v>100</v>
      </c>
      <c r="Q78" s="45">
        <v>3</v>
      </c>
      <c r="R78" s="45">
        <v>100</v>
      </c>
      <c r="S78" s="45">
        <v>100</v>
      </c>
      <c r="T78" s="45">
        <v>100</v>
      </c>
      <c r="U78" s="45">
        <v>100</v>
      </c>
      <c r="V78" s="45">
        <v>100</v>
      </c>
      <c r="W78" s="163">
        <v>100</v>
      </c>
      <c r="X78" s="311">
        <v>1</v>
      </c>
    </row>
    <row r="79" spans="2:24">
      <c r="B79" s="568"/>
      <c r="C79" s="45" t="s">
        <v>1330</v>
      </c>
      <c r="D79" s="45">
        <v>3</v>
      </c>
      <c r="E79" s="45">
        <v>3</v>
      </c>
      <c r="F79" s="45">
        <v>3</v>
      </c>
      <c r="G79" s="45">
        <v>3</v>
      </c>
      <c r="H79" s="45">
        <v>3</v>
      </c>
      <c r="I79" s="45">
        <v>3</v>
      </c>
      <c r="J79" s="45">
        <v>3</v>
      </c>
      <c r="K79" s="45">
        <v>3</v>
      </c>
      <c r="L79" s="163">
        <v>3</v>
      </c>
      <c r="M79" s="163">
        <v>3</v>
      </c>
      <c r="O79" s="45">
        <v>3</v>
      </c>
      <c r="P79" s="45">
        <v>100</v>
      </c>
      <c r="Q79" s="45">
        <v>3</v>
      </c>
      <c r="R79" s="45">
        <v>100</v>
      </c>
      <c r="S79" s="45">
        <v>100</v>
      </c>
      <c r="T79" s="45">
        <v>100</v>
      </c>
      <c r="U79" s="45">
        <v>100</v>
      </c>
      <c r="V79" s="45">
        <v>100</v>
      </c>
      <c r="W79" s="163">
        <v>100</v>
      </c>
      <c r="X79" s="311">
        <v>1</v>
      </c>
    </row>
    <row r="80" spans="2:24">
      <c r="B80" s="568"/>
      <c r="C80" s="45" t="s">
        <v>1331</v>
      </c>
      <c r="D80" s="45">
        <v>3</v>
      </c>
      <c r="E80" s="45">
        <v>3</v>
      </c>
      <c r="F80" s="45">
        <v>3</v>
      </c>
      <c r="G80" s="45">
        <v>3</v>
      </c>
      <c r="H80" s="45">
        <v>3</v>
      </c>
      <c r="I80" s="45">
        <v>3</v>
      </c>
      <c r="J80" s="45">
        <v>3</v>
      </c>
      <c r="K80" s="45">
        <v>3</v>
      </c>
      <c r="L80" s="163">
        <v>3</v>
      </c>
      <c r="M80" s="163">
        <v>3</v>
      </c>
      <c r="O80" s="45">
        <v>3</v>
      </c>
      <c r="P80" s="45">
        <v>100</v>
      </c>
      <c r="Q80" s="45">
        <v>3</v>
      </c>
      <c r="R80" s="45">
        <v>100</v>
      </c>
      <c r="S80" s="45">
        <v>100</v>
      </c>
      <c r="T80" s="45">
        <v>100</v>
      </c>
      <c r="U80" s="45">
        <v>100</v>
      </c>
      <c r="V80" s="45">
        <v>100</v>
      </c>
      <c r="W80" s="163">
        <v>100</v>
      </c>
      <c r="X80" s="311">
        <v>1</v>
      </c>
    </row>
    <row r="81" spans="2:24">
      <c r="B81" s="568" t="s">
        <v>912</v>
      </c>
      <c r="C81" s="45" t="s">
        <v>1329</v>
      </c>
      <c r="D81" s="45">
        <v>3</v>
      </c>
      <c r="E81" s="45">
        <v>2</v>
      </c>
      <c r="F81" s="45">
        <v>3</v>
      </c>
      <c r="G81" s="45">
        <v>2</v>
      </c>
      <c r="H81" s="45">
        <v>2</v>
      </c>
      <c r="I81" s="45">
        <v>2</v>
      </c>
      <c r="J81" s="45">
        <v>2</v>
      </c>
      <c r="K81" s="45">
        <v>2</v>
      </c>
      <c r="L81" s="163">
        <v>2</v>
      </c>
      <c r="M81" s="163">
        <v>2</v>
      </c>
      <c r="O81" s="45">
        <v>3</v>
      </c>
      <c r="P81" s="45">
        <v>66.666666666666657</v>
      </c>
      <c r="Q81" s="45">
        <v>3</v>
      </c>
      <c r="R81" s="45">
        <v>66.666666666666657</v>
      </c>
      <c r="S81" s="45">
        <v>66.666666666666657</v>
      </c>
      <c r="T81" s="45">
        <v>66.666666666666657</v>
      </c>
      <c r="U81" s="45">
        <v>66.666666666666657</v>
      </c>
      <c r="V81" s="45">
        <v>66.666666666666657</v>
      </c>
      <c r="W81" s="163">
        <v>66.666666666666657</v>
      </c>
      <c r="X81" s="311">
        <v>0.66666666666666663</v>
      </c>
    </row>
    <row r="82" spans="2:24">
      <c r="B82" s="568"/>
      <c r="C82" s="45" t="s">
        <v>1330</v>
      </c>
      <c r="D82" s="45">
        <v>3</v>
      </c>
      <c r="E82" s="45">
        <v>0</v>
      </c>
      <c r="F82" s="45">
        <v>3</v>
      </c>
      <c r="G82" s="45">
        <v>2</v>
      </c>
      <c r="H82" s="45">
        <v>2</v>
      </c>
      <c r="I82" s="45">
        <v>2</v>
      </c>
      <c r="J82" s="45">
        <v>2</v>
      </c>
      <c r="K82" s="45">
        <v>2</v>
      </c>
      <c r="L82" s="163">
        <v>2</v>
      </c>
      <c r="M82" s="163">
        <v>2</v>
      </c>
      <c r="O82" s="45">
        <v>3</v>
      </c>
      <c r="P82" s="45">
        <v>0</v>
      </c>
      <c r="Q82" s="45">
        <v>3</v>
      </c>
      <c r="R82" s="45">
        <v>66.666666666666657</v>
      </c>
      <c r="S82" s="45">
        <v>66.666666666666657</v>
      </c>
      <c r="T82" s="45">
        <v>66.666666666666657</v>
      </c>
      <c r="U82" s="45">
        <v>66.666666666666657</v>
      </c>
      <c r="V82" s="45">
        <v>66.666666666666657</v>
      </c>
      <c r="W82" s="163">
        <v>66.666666666666657</v>
      </c>
      <c r="X82" s="311">
        <v>0.66666666666666663</v>
      </c>
    </row>
    <row r="83" spans="2:24">
      <c r="B83" s="568"/>
      <c r="C83" s="45" t="s">
        <v>1331</v>
      </c>
      <c r="D83" s="45">
        <v>3</v>
      </c>
      <c r="E83" s="45">
        <v>2</v>
      </c>
      <c r="F83" s="45">
        <v>3</v>
      </c>
      <c r="G83" s="45">
        <v>2</v>
      </c>
      <c r="H83" s="45">
        <v>2</v>
      </c>
      <c r="I83" s="45">
        <v>2</v>
      </c>
      <c r="J83" s="45">
        <v>2</v>
      </c>
      <c r="K83" s="45">
        <v>2</v>
      </c>
      <c r="L83" s="163">
        <v>2</v>
      </c>
      <c r="M83" s="163">
        <v>2</v>
      </c>
      <c r="O83" s="45">
        <v>3</v>
      </c>
      <c r="P83" s="45">
        <v>66.666666666666657</v>
      </c>
      <c r="Q83" s="45">
        <v>3</v>
      </c>
      <c r="R83" s="45">
        <v>66.666666666666657</v>
      </c>
      <c r="S83" s="45">
        <v>66.666666666666657</v>
      </c>
      <c r="T83" s="45">
        <v>66.666666666666657</v>
      </c>
      <c r="U83" s="45">
        <v>66.666666666666657</v>
      </c>
      <c r="V83" s="45">
        <v>66.666666666666657</v>
      </c>
      <c r="W83" s="163">
        <v>66.666666666666657</v>
      </c>
      <c r="X83" s="311">
        <v>0.66666666666666663</v>
      </c>
    </row>
    <row r="84" spans="2:24">
      <c r="B84" s="568" t="s">
        <v>917</v>
      </c>
      <c r="C84" s="45" t="s">
        <v>1329</v>
      </c>
      <c r="D84" s="45">
        <v>4</v>
      </c>
      <c r="E84" s="45">
        <v>2</v>
      </c>
      <c r="F84" s="45">
        <v>4</v>
      </c>
      <c r="G84" s="45">
        <v>3</v>
      </c>
      <c r="H84" s="45">
        <v>3</v>
      </c>
      <c r="I84" s="45">
        <v>3</v>
      </c>
      <c r="J84" s="45">
        <v>3</v>
      </c>
      <c r="K84" s="45">
        <v>3</v>
      </c>
      <c r="L84" s="163">
        <v>3</v>
      </c>
      <c r="M84" s="163">
        <v>3</v>
      </c>
      <c r="O84" s="45">
        <v>4</v>
      </c>
      <c r="P84" s="45">
        <v>50</v>
      </c>
      <c r="Q84" s="45">
        <v>4</v>
      </c>
      <c r="R84" s="45">
        <v>75</v>
      </c>
      <c r="S84" s="45">
        <v>75</v>
      </c>
      <c r="T84" s="45">
        <v>75</v>
      </c>
      <c r="U84" s="45">
        <v>75</v>
      </c>
      <c r="V84" s="45">
        <v>75</v>
      </c>
      <c r="W84" s="163">
        <v>75</v>
      </c>
      <c r="X84" s="311">
        <v>0.75</v>
      </c>
    </row>
    <row r="85" spans="2:24">
      <c r="B85" s="568"/>
      <c r="C85" s="45" t="s">
        <v>1330</v>
      </c>
      <c r="D85" s="45">
        <v>4</v>
      </c>
      <c r="E85" s="45">
        <v>2</v>
      </c>
      <c r="F85" s="45">
        <v>4</v>
      </c>
      <c r="G85" s="45">
        <v>3</v>
      </c>
      <c r="H85" s="45">
        <v>3</v>
      </c>
      <c r="I85" s="45">
        <v>3</v>
      </c>
      <c r="J85" s="45">
        <v>3</v>
      </c>
      <c r="K85" s="45">
        <v>3</v>
      </c>
      <c r="L85" s="163">
        <v>3</v>
      </c>
      <c r="M85" s="163">
        <v>3</v>
      </c>
      <c r="O85" s="45">
        <v>4</v>
      </c>
      <c r="P85" s="45">
        <v>50</v>
      </c>
      <c r="Q85" s="45">
        <v>4</v>
      </c>
      <c r="R85" s="45">
        <v>75</v>
      </c>
      <c r="S85" s="45">
        <v>75</v>
      </c>
      <c r="T85" s="45">
        <v>75</v>
      </c>
      <c r="U85" s="45">
        <v>75</v>
      </c>
      <c r="V85" s="45">
        <v>75</v>
      </c>
      <c r="W85" s="163">
        <v>75</v>
      </c>
      <c r="X85" s="311">
        <v>0.75</v>
      </c>
    </row>
    <row r="86" spans="2:24">
      <c r="B86" s="568"/>
      <c r="C86" s="45" t="s">
        <v>1331</v>
      </c>
      <c r="D86" s="45">
        <v>4</v>
      </c>
      <c r="E86" s="45">
        <v>2</v>
      </c>
      <c r="F86" s="45">
        <v>4</v>
      </c>
      <c r="G86" s="45">
        <v>3</v>
      </c>
      <c r="H86" s="45">
        <v>3</v>
      </c>
      <c r="I86" s="45">
        <v>3</v>
      </c>
      <c r="J86" s="45">
        <v>3</v>
      </c>
      <c r="K86" s="45">
        <v>3</v>
      </c>
      <c r="L86" s="163">
        <v>3</v>
      </c>
      <c r="M86" s="163">
        <v>3</v>
      </c>
      <c r="O86" s="45">
        <v>4</v>
      </c>
      <c r="P86" s="45">
        <v>50</v>
      </c>
      <c r="Q86" s="45">
        <v>4</v>
      </c>
      <c r="R86" s="45">
        <v>75</v>
      </c>
      <c r="S86" s="45">
        <v>75</v>
      </c>
      <c r="T86" s="45">
        <v>75</v>
      </c>
      <c r="U86" s="45">
        <v>75</v>
      </c>
      <c r="V86" s="45">
        <v>75</v>
      </c>
      <c r="W86" s="163">
        <v>75</v>
      </c>
      <c r="X86" s="311">
        <v>0.75</v>
      </c>
    </row>
    <row r="87" spans="2:24">
      <c r="B87" s="568" t="s">
        <v>196</v>
      </c>
      <c r="C87" s="45" t="s">
        <v>1338</v>
      </c>
      <c r="D87" s="45">
        <v>5148</v>
      </c>
      <c r="E87" s="45">
        <v>2131</v>
      </c>
      <c r="F87" s="45">
        <v>5162</v>
      </c>
      <c r="G87" s="45">
        <v>2869</v>
      </c>
      <c r="H87" s="45">
        <v>2900</v>
      </c>
      <c r="I87" s="45">
        <v>3100</v>
      </c>
      <c r="J87" s="45">
        <v>3212</v>
      </c>
      <c r="K87" s="45">
        <v>3126</v>
      </c>
      <c r="L87" s="163">
        <v>3125</v>
      </c>
      <c r="M87" s="163">
        <v>3184</v>
      </c>
      <c r="O87" s="45">
        <v>5148</v>
      </c>
      <c r="P87" s="45">
        <v>41.394716394716397</v>
      </c>
      <c r="Q87" s="45">
        <v>5162</v>
      </c>
      <c r="R87" s="45">
        <v>55.579232855482374</v>
      </c>
      <c r="S87" s="45">
        <v>56.17977528089888</v>
      </c>
      <c r="T87" s="45">
        <v>60.05</v>
      </c>
      <c r="U87" s="45">
        <v>62.22</v>
      </c>
      <c r="V87" s="45">
        <v>60.56</v>
      </c>
      <c r="W87" s="163">
        <v>60.54</v>
      </c>
      <c r="X87" s="311">
        <v>0.61681518791166212</v>
      </c>
    </row>
    <row r="88" spans="2:24">
      <c r="B88" s="568"/>
      <c r="C88" s="45" t="s">
        <v>1339</v>
      </c>
      <c r="D88" s="45">
        <v>5148</v>
      </c>
      <c r="E88" s="45">
        <v>2976</v>
      </c>
      <c r="F88" s="45">
        <v>5162</v>
      </c>
      <c r="G88" s="45">
        <v>4585</v>
      </c>
      <c r="H88" s="45">
        <v>4598</v>
      </c>
      <c r="I88" s="45">
        <v>4552</v>
      </c>
      <c r="J88" s="45">
        <v>4518</v>
      </c>
      <c r="K88" s="45">
        <v>4454</v>
      </c>
      <c r="L88" s="163">
        <v>4408</v>
      </c>
      <c r="M88" s="163">
        <v>4442</v>
      </c>
      <c r="O88" s="45">
        <v>5148</v>
      </c>
      <c r="P88" s="45">
        <v>57.808857808857809</v>
      </c>
      <c r="Q88" s="45">
        <v>5162</v>
      </c>
      <c r="R88" s="45">
        <v>88.822161952731506</v>
      </c>
      <c r="S88" s="45">
        <v>89.07400232468035</v>
      </c>
      <c r="T88" s="45">
        <v>88.18</v>
      </c>
      <c r="U88" s="45">
        <v>87.52</v>
      </c>
      <c r="V88" s="45">
        <v>86.28</v>
      </c>
      <c r="W88" s="163">
        <v>85.39</v>
      </c>
      <c r="X88" s="311">
        <v>0.86051917861294069</v>
      </c>
    </row>
    <row r="89" spans="2:24">
      <c r="B89" s="568"/>
      <c r="C89" s="45" t="s">
        <v>1340</v>
      </c>
      <c r="D89" s="45">
        <v>5148</v>
      </c>
      <c r="E89" s="45">
        <v>2221</v>
      </c>
      <c r="F89" s="45">
        <v>5162</v>
      </c>
      <c r="G89" s="45">
        <v>2775</v>
      </c>
      <c r="H89" s="45">
        <v>2795</v>
      </c>
      <c r="I89" s="45">
        <v>2981</v>
      </c>
      <c r="J89" s="45">
        <v>3091</v>
      </c>
      <c r="K89" s="45">
        <v>3029</v>
      </c>
      <c r="L89" s="163">
        <v>3007</v>
      </c>
      <c r="M89" s="163">
        <v>3015</v>
      </c>
      <c r="O89" s="45">
        <v>5148</v>
      </c>
      <c r="P89" s="45">
        <v>43.142968142968144</v>
      </c>
      <c r="Q89" s="45">
        <v>5162</v>
      </c>
      <c r="R89" s="45">
        <v>53.76</v>
      </c>
      <c r="S89" s="45">
        <v>54.145679969004256</v>
      </c>
      <c r="T89" s="45">
        <v>57.75</v>
      </c>
      <c r="U89" s="45">
        <v>59.88</v>
      </c>
      <c r="V89" s="45">
        <v>58.68</v>
      </c>
      <c r="W89" s="163">
        <v>58.25</v>
      </c>
      <c r="X89" s="311">
        <v>0.58407593955831072</v>
      </c>
    </row>
    <row r="91" spans="2:24">
      <c r="B91" s="60" t="s">
        <v>1341</v>
      </c>
    </row>
    <row r="94" spans="2:24">
      <c r="B94" s="33" t="s">
        <v>1342</v>
      </c>
    </row>
    <row r="95" spans="2:24">
      <c r="B95" s="569" t="s">
        <v>1343</v>
      </c>
      <c r="C95" s="569" t="s">
        <v>1317</v>
      </c>
      <c r="D95" s="569" t="s">
        <v>1318</v>
      </c>
      <c r="E95" s="569"/>
      <c r="F95" s="569" t="s">
        <v>1319</v>
      </c>
      <c r="G95" s="569"/>
      <c r="H95" s="569"/>
      <c r="I95" s="569"/>
      <c r="J95" s="569"/>
      <c r="K95" s="569"/>
      <c r="L95" s="569"/>
      <c r="M95" s="569"/>
      <c r="O95" s="569" t="s">
        <v>1318</v>
      </c>
      <c r="P95" s="569"/>
      <c r="Q95" s="569" t="s">
        <v>1319</v>
      </c>
      <c r="R95" s="569"/>
      <c r="S95" s="569"/>
      <c r="T95" s="569"/>
      <c r="U95" s="569"/>
      <c r="V95" s="569"/>
      <c r="W95" s="569"/>
      <c r="X95" s="569"/>
    </row>
    <row r="96" spans="2:24">
      <c r="B96" s="569"/>
      <c r="C96" s="569"/>
      <c r="D96" s="569" t="s">
        <v>1320</v>
      </c>
      <c r="E96" s="569"/>
      <c r="F96" s="569" t="s">
        <v>1320</v>
      </c>
      <c r="G96" s="569"/>
      <c r="H96" s="569" t="s">
        <v>1321</v>
      </c>
      <c r="I96" s="569"/>
      <c r="J96" s="569"/>
      <c r="K96" s="569"/>
      <c r="L96" s="569"/>
      <c r="M96" s="569"/>
      <c r="O96" s="569" t="s">
        <v>1320</v>
      </c>
      <c r="P96" s="569"/>
      <c r="Q96" s="569" t="s">
        <v>1320</v>
      </c>
      <c r="R96" s="569"/>
      <c r="S96" s="569" t="s">
        <v>1321</v>
      </c>
      <c r="T96" s="569"/>
      <c r="U96" s="569"/>
      <c r="V96" s="569"/>
      <c r="W96" s="569"/>
      <c r="X96" s="569"/>
    </row>
    <row r="97" spans="2:24">
      <c r="B97" s="569"/>
      <c r="C97" s="569"/>
      <c r="D97" s="262" t="s">
        <v>1344</v>
      </c>
      <c r="E97" s="262" t="s">
        <v>1323</v>
      </c>
      <c r="F97" s="262" t="s">
        <v>1344</v>
      </c>
      <c r="G97" s="262" t="s">
        <v>1323</v>
      </c>
      <c r="H97" s="262" t="s">
        <v>1324</v>
      </c>
      <c r="I97" s="262" t="s">
        <v>1325</v>
      </c>
      <c r="J97" s="262" t="s">
        <v>1326</v>
      </c>
      <c r="K97" s="262" t="s">
        <v>1327</v>
      </c>
      <c r="L97" s="262" t="s">
        <v>1328</v>
      </c>
      <c r="M97" s="262" t="s">
        <v>1347</v>
      </c>
      <c r="N97" s="11"/>
      <c r="O97" s="262" t="s">
        <v>1344</v>
      </c>
      <c r="P97" s="262" t="s">
        <v>1323</v>
      </c>
      <c r="Q97" s="262" t="s">
        <v>1344</v>
      </c>
      <c r="R97" s="262" t="s">
        <v>1323</v>
      </c>
      <c r="S97" s="262" t="s">
        <v>1324</v>
      </c>
      <c r="T97" s="262" t="s">
        <v>1325</v>
      </c>
      <c r="U97" s="262" t="s">
        <v>1326</v>
      </c>
      <c r="V97" s="262" t="s">
        <v>1327</v>
      </c>
      <c r="W97" s="262" t="s">
        <v>1328</v>
      </c>
      <c r="X97" s="262" t="s">
        <v>1347</v>
      </c>
    </row>
    <row r="98" spans="2:24">
      <c r="B98" s="568" t="s">
        <v>1200</v>
      </c>
      <c r="C98" s="45" t="s">
        <v>1345</v>
      </c>
      <c r="D98" s="45">
        <v>6</v>
      </c>
      <c r="E98" s="45">
        <v>6</v>
      </c>
      <c r="F98" s="45">
        <v>6</v>
      </c>
      <c r="G98" s="45">
        <v>6</v>
      </c>
      <c r="H98" s="45">
        <v>6</v>
      </c>
      <c r="I98" s="45">
        <v>6</v>
      </c>
      <c r="J98" s="45">
        <v>6</v>
      </c>
      <c r="K98" s="45">
        <v>6</v>
      </c>
      <c r="L98" s="45">
        <v>6</v>
      </c>
      <c r="M98" s="45">
        <v>6</v>
      </c>
      <c r="N98" s="11"/>
      <c r="O98" s="61">
        <v>6</v>
      </c>
      <c r="P98" s="61">
        <v>100</v>
      </c>
      <c r="Q98" s="61">
        <v>6</v>
      </c>
      <c r="R98" s="61">
        <v>100</v>
      </c>
      <c r="S98" s="61">
        <v>100</v>
      </c>
      <c r="T98" s="61">
        <v>100</v>
      </c>
      <c r="U98" s="61">
        <v>100</v>
      </c>
      <c r="V98" s="61">
        <v>100</v>
      </c>
      <c r="W98" s="310">
        <v>100</v>
      </c>
      <c r="X98" s="311">
        <v>1</v>
      </c>
    </row>
    <row r="99" spans="2:24">
      <c r="B99" s="568"/>
      <c r="C99" s="45" t="s">
        <v>1330</v>
      </c>
      <c r="D99" s="45">
        <v>6</v>
      </c>
      <c r="E99" s="45">
        <v>5</v>
      </c>
      <c r="F99" s="45">
        <v>6</v>
      </c>
      <c r="G99" s="45">
        <v>4</v>
      </c>
      <c r="H99" s="45">
        <v>4</v>
      </c>
      <c r="I99" s="45">
        <v>4</v>
      </c>
      <c r="J99" s="45">
        <v>5</v>
      </c>
      <c r="K99" s="45">
        <v>5</v>
      </c>
      <c r="L99" s="45">
        <v>4</v>
      </c>
      <c r="M99" s="45">
        <v>4</v>
      </c>
      <c r="N99" s="11"/>
      <c r="O99" s="61">
        <v>6</v>
      </c>
      <c r="P99" s="61">
        <v>83.333333333333343</v>
      </c>
      <c r="Q99" s="61">
        <v>6</v>
      </c>
      <c r="R99" s="61">
        <v>66.666666666666657</v>
      </c>
      <c r="S99" s="61">
        <v>66.666666666666657</v>
      </c>
      <c r="T99" s="61">
        <v>66.666666666666657</v>
      </c>
      <c r="U99" s="61">
        <v>83.333333333333343</v>
      </c>
      <c r="V99" s="61">
        <v>83.333333333333343</v>
      </c>
      <c r="W99" s="310">
        <v>66.666666666666657</v>
      </c>
      <c r="X99" s="311">
        <v>0.66666666666666663</v>
      </c>
    </row>
    <row r="100" spans="2:24">
      <c r="B100" s="568"/>
      <c r="C100" s="45" t="s">
        <v>1331</v>
      </c>
      <c r="D100" s="45">
        <v>6</v>
      </c>
      <c r="E100" s="45">
        <v>5</v>
      </c>
      <c r="F100" s="45">
        <v>6</v>
      </c>
      <c r="G100" s="45">
        <v>4</v>
      </c>
      <c r="H100" s="45">
        <v>4</v>
      </c>
      <c r="I100" s="45">
        <v>4</v>
      </c>
      <c r="J100" s="45">
        <v>5</v>
      </c>
      <c r="K100" s="45">
        <v>5</v>
      </c>
      <c r="L100" s="45">
        <v>4</v>
      </c>
      <c r="M100" s="45">
        <v>4</v>
      </c>
      <c r="N100" s="11"/>
      <c r="O100" s="61">
        <v>6</v>
      </c>
      <c r="P100" s="61">
        <v>83.333333333333343</v>
      </c>
      <c r="Q100" s="61">
        <v>6</v>
      </c>
      <c r="R100" s="61">
        <v>66.666666666666657</v>
      </c>
      <c r="S100" s="61">
        <v>66.666666666666657</v>
      </c>
      <c r="T100" s="61">
        <v>66.666666666666657</v>
      </c>
      <c r="U100" s="61">
        <v>83.333333333333343</v>
      </c>
      <c r="V100" s="61">
        <v>83.333333333333343</v>
      </c>
      <c r="W100" s="310">
        <v>66.666666666666657</v>
      </c>
      <c r="X100" s="311">
        <v>0.66666666666666663</v>
      </c>
    </row>
    <row r="101" spans="2:24">
      <c r="B101" s="568" t="s">
        <v>1201</v>
      </c>
      <c r="C101" s="45" t="s">
        <v>1345</v>
      </c>
      <c r="D101" s="45">
        <v>18</v>
      </c>
      <c r="E101" s="45">
        <v>18</v>
      </c>
      <c r="F101" s="45">
        <v>18</v>
      </c>
      <c r="G101" s="45">
        <v>18</v>
      </c>
      <c r="H101" s="45">
        <v>18</v>
      </c>
      <c r="I101" s="45">
        <v>18</v>
      </c>
      <c r="J101" s="45">
        <v>18</v>
      </c>
      <c r="K101" s="45">
        <v>18</v>
      </c>
      <c r="L101" s="45">
        <v>18</v>
      </c>
      <c r="M101" s="45">
        <v>18</v>
      </c>
      <c r="N101" s="11"/>
      <c r="O101" s="61">
        <v>18</v>
      </c>
      <c r="P101" s="61">
        <v>100</v>
      </c>
      <c r="Q101" s="61">
        <v>18</v>
      </c>
      <c r="R101" s="61">
        <v>100</v>
      </c>
      <c r="S101" s="61">
        <v>100</v>
      </c>
      <c r="T101" s="61">
        <v>100</v>
      </c>
      <c r="U101" s="61">
        <v>100</v>
      </c>
      <c r="V101" s="61">
        <v>100</v>
      </c>
      <c r="W101" s="310">
        <v>100</v>
      </c>
      <c r="X101" s="311">
        <v>1</v>
      </c>
    </row>
    <row r="102" spans="2:24">
      <c r="B102" s="568"/>
      <c r="C102" s="45" t="s">
        <v>1330</v>
      </c>
      <c r="D102" s="45">
        <v>18</v>
      </c>
      <c r="E102" s="45">
        <v>18</v>
      </c>
      <c r="F102" s="45">
        <v>18</v>
      </c>
      <c r="G102" s="45">
        <v>18</v>
      </c>
      <c r="H102" s="45">
        <v>18</v>
      </c>
      <c r="I102" s="45">
        <v>18</v>
      </c>
      <c r="J102" s="45">
        <v>18</v>
      </c>
      <c r="K102" s="45">
        <v>18</v>
      </c>
      <c r="L102" s="45">
        <v>18</v>
      </c>
      <c r="M102" s="45">
        <v>18</v>
      </c>
      <c r="N102" s="11"/>
      <c r="O102" s="61">
        <v>18</v>
      </c>
      <c r="P102" s="61">
        <v>100</v>
      </c>
      <c r="Q102" s="61">
        <v>18</v>
      </c>
      <c r="R102" s="61">
        <v>100</v>
      </c>
      <c r="S102" s="61">
        <v>100</v>
      </c>
      <c r="T102" s="61">
        <v>100</v>
      </c>
      <c r="U102" s="61">
        <v>100</v>
      </c>
      <c r="V102" s="61">
        <v>100</v>
      </c>
      <c r="W102" s="310">
        <v>100</v>
      </c>
      <c r="X102" s="311">
        <v>1</v>
      </c>
    </row>
    <row r="103" spans="2:24">
      <c r="B103" s="568"/>
      <c r="C103" s="45" t="s">
        <v>1331</v>
      </c>
      <c r="D103" s="45">
        <v>18</v>
      </c>
      <c r="E103" s="45">
        <v>18</v>
      </c>
      <c r="F103" s="45">
        <v>18</v>
      </c>
      <c r="G103" s="45">
        <v>18</v>
      </c>
      <c r="H103" s="45">
        <v>18</v>
      </c>
      <c r="I103" s="45">
        <v>18</v>
      </c>
      <c r="J103" s="45">
        <v>18</v>
      </c>
      <c r="K103" s="45">
        <v>18</v>
      </c>
      <c r="L103" s="45">
        <v>18</v>
      </c>
      <c r="M103" s="45">
        <v>18</v>
      </c>
      <c r="N103" s="11"/>
      <c r="O103" s="61">
        <v>18</v>
      </c>
      <c r="P103" s="61">
        <v>100</v>
      </c>
      <c r="Q103" s="61">
        <v>18</v>
      </c>
      <c r="R103" s="61">
        <v>100</v>
      </c>
      <c r="S103" s="61">
        <v>100</v>
      </c>
      <c r="T103" s="61">
        <v>100</v>
      </c>
      <c r="U103" s="61">
        <v>100</v>
      </c>
      <c r="V103" s="61">
        <v>100</v>
      </c>
      <c r="W103" s="310">
        <v>100</v>
      </c>
      <c r="X103" s="311">
        <v>1</v>
      </c>
    </row>
    <row r="104" spans="2:24">
      <c r="B104" s="568" t="s">
        <v>1332</v>
      </c>
      <c r="C104" s="45" t="s">
        <v>1345</v>
      </c>
      <c r="D104" s="45">
        <v>28</v>
      </c>
      <c r="E104" s="45">
        <v>28</v>
      </c>
      <c r="F104" s="45">
        <v>20</v>
      </c>
      <c r="G104" s="45">
        <v>20</v>
      </c>
      <c r="H104" s="45">
        <v>20</v>
      </c>
      <c r="I104" s="45">
        <v>20</v>
      </c>
      <c r="J104" s="45">
        <v>20</v>
      </c>
      <c r="K104" s="45">
        <v>20</v>
      </c>
      <c r="L104" s="45">
        <v>19</v>
      </c>
      <c r="M104" s="45">
        <v>19</v>
      </c>
      <c r="N104" s="11"/>
      <c r="O104" s="61">
        <v>28</v>
      </c>
      <c r="P104" s="61">
        <v>100</v>
      </c>
      <c r="Q104" s="61">
        <v>20</v>
      </c>
      <c r="R104" s="61">
        <v>100</v>
      </c>
      <c r="S104" s="61">
        <v>100</v>
      </c>
      <c r="T104" s="61">
        <v>100</v>
      </c>
      <c r="U104" s="61">
        <v>100</v>
      </c>
      <c r="V104" s="61">
        <v>100</v>
      </c>
      <c r="W104" s="310">
        <v>95</v>
      </c>
      <c r="X104" s="311">
        <v>0.95</v>
      </c>
    </row>
    <row r="105" spans="2:24">
      <c r="B105" s="568"/>
      <c r="C105" s="45" t="s">
        <v>1330</v>
      </c>
      <c r="D105" s="45">
        <v>28</v>
      </c>
      <c r="E105" s="45">
        <v>26</v>
      </c>
      <c r="F105" s="45">
        <v>20</v>
      </c>
      <c r="G105" s="45">
        <v>19</v>
      </c>
      <c r="H105" s="45">
        <v>19</v>
      </c>
      <c r="I105" s="45">
        <v>19</v>
      </c>
      <c r="J105" s="45">
        <v>19</v>
      </c>
      <c r="K105" s="45">
        <v>19</v>
      </c>
      <c r="L105" s="45">
        <v>19</v>
      </c>
      <c r="M105" s="45">
        <v>19</v>
      </c>
      <c r="N105" s="11"/>
      <c r="O105" s="61">
        <v>28</v>
      </c>
      <c r="P105" s="61">
        <v>92.857142857142861</v>
      </c>
      <c r="Q105" s="61">
        <v>20</v>
      </c>
      <c r="R105" s="61">
        <v>95</v>
      </c>
      <c r="S105" s="61">
        <v>95</v>
      </c>
      <c r="T105" s="61">
        <v>95</v>
      </c>
      <c r="U105" s="61">
        <v>95</v>
      </c>
      <c r="V105" s="61">
        <v>95</v>
      </c>
      <c r="W105" s="310">
        <v>95</v>
      </c>
      <c r="X105" s="311">
        <v>0.95</v>
      </c>
    </row>
    <row r="106" spans="2:24">
      <c r="B106" s="568"/>
      <c r="C106" s="45" t="s">
        <v>1331</v>
      </c>
      <c r="D106" s="45">
        <v>28</v>
      </c>
      <c r="E106" s="45">
        <v>26</v>
      </c>
      <c r="F106" s="45">
        <v>20</v>
      </c>
      <c r="G106" s="45">
        <v>19</v>
      </c>
      <c r="H106" s="45">
        <v>19</v>
      </c>
      <c r="I106" s="45">
        <v>19</v>
      </c>
      <c r="J106" s="45">
        <v>19</v>
      </c>
      <c r="K106" s="45">
        <v>19</v>
      </c>
      <c r="L106" s="45">
        <v>18</v>
      </c>
      <c r="M106" s="45">
        <v>18</v>
      </c>
      <c r="N106" s="11"/>
      <c r="O106" s="61">
        <v>28</v>
      </c>
      <c r="P106" s="61">
        <v>92.857142857142861</v>
      </c>
      <c r="Q106" s="61">
        <v>20</v>
      </c>
      <c r="R106" s="61">
        <v>95</v>
      </c>
      <c r="S106" s="61">
        <v>95</v>
      </c>
      <c r="T106" s="61">
        <v>95</v>
      </c>
      <c r="U106" s="61">
        <v>95</v>
      </c>
      <c r="V106" s="61">
        <v>95</v>
      </c>
      <c r="W106" s="310">
        <v>90</v>
      </c>
      <c r="X106" s="311">
        <v>0.9</v>
      </c>
    </row>
    <row r="107" spans="2:24">
      <c r="B107" s="568" t="s">
        <v>1333</v>
      </c>
      <c r="C107" s="45" t="s">
        <v>1345</v>
      </c>
      <c r="D107" s="45">
        <v>20</v>
      </c>
      <c r="E107" s="45">
        <v>20</v>
      </c>
      <c r="F107" s="45">
        <v>20</v>
      </c>
      <c r="G107" s="45">
        <v>20</v>
      </c>
      <c r="H107" s="45">
        <v>20</v>
      </c>
      <c r="I107" s="45">
        <v>20</v>
      </c>
      <c r="J107" s="45">
        <v>20</v>
      </c>
      <c r="K107" s="45">
        <v>20</v>
      </c>
      <c r="L107" s="45">
        <v>20</v>
      </c>
      <c r="M107" s="45">
        <v>20</v>
      </c>
      <c r="N107" s="11"/>
      <c r="O107" s="61">
        <v>20</v>
      </c>
      <c r="P107" s="61">
        <v>100</v>
      </c>
      <c r="Q107" s="61">
        <v>20</v>
      </c>
      <c r="R107" s="61">
        <v>100</v>
      </c>
      <c r="S107" s="61">
        <v>100</v>
      </c>
      <c r="T107" s="61">
        <v>100</v>
      </c>
      <c r="U107" s="61">
        <v>100</v>
      </c>
      <c r="V107" s="61">
        <v>100</v>
      </c>
      <c r="W107" s="310">
        <v>100</v>
      </c>
      <c r="X107" s="311">
        <v>1</v>
      </c>
    </row>
    <row r="108" spans="2:24">
      <c r="B108" s="568"/>
      <c r="C108" s="45" t="s">
        <v>1330</v>
      </c>
      <c r="D108" s="45">
        <v>20</v>
      </c>
      <c r="E108" s="45">
        <v>20</v>
      </c>
      <c r="F108" s="45">
        <v>20</v>
      </c>
      <c r="G108" s="45">
        <v>20</v>
      </c>
      <c r="H108" s="45">
        <v>20</v>
      </c>
      <c r="I108" s="45">
        <v>20</v>
      </c>
      <c r="J108" s="45">
        <v>20</v>
      </c>
      <c r="K108" s="45">
        <v>20</v>
      </c>
      <c r="L108" s="45">
        <v>20</v>
      </c>
      <c r="M108" s="45">
        <v>20</v>
      </c>
      <c r="N108" s="11"/>
      <c r="O108" s="61">
        <v>20</v>
      </c>
      <c r="P108" s="61">
        <v>100</v>
      </c>
      <c r="Q108" s="61">
        <v>20</v>
      </c>
      <c r="R108" s="61">
        <v>100</v>
      </c>
      <c r="S108" s="61">
        <v>100</v>
      </c>
      <c r="T108" s="61">
        <v>100</v>
      </c>
      <c r="U108" s="61">
        <v>100</v>
      </c>
      <c r="V108" s="61">
        <v>100</v>
      </c>
      <c r="W108" s="310">
        <v>100</v>
      </c>
      <c r="X108" s="311">
        <v>1</v>
      </c>
    </row>
    <row r="109" spans="2:24">
      <c r="B109" s="568"/>
      <c r="C109" s="45" t="s">
        <v>1331</v>
      </c>
      <c r="D109" s="45">
        <v>20</v>
      </c>
      <c r="E109" s="45">
        <v>20</v>
      </c>
      <c r="F109" s="45">
        <v>20</v>
      </c>
      <c r="G109" s="45">
        <v>20</v>
      </c>
      <c r="H109" s="45">
        <v>20</v>
      </c>
      <c r="I109" s="45">
        <v>20</v>
      </c>
      <c r="J109" s="45">
        <v>20</v>
      </c>
      <c r="K109" s="45">
        <v>20</v>
      </c>
      <c r="L109" s="45">
        <v>20</v>
      </c>
      <c r="M109" s="45">
        <v>20</v>
      </c>
      <c r="N109" s="11"/>
      <c r="O109" s="61">
        <v>20</v>
      </c>
      <c r="P109" s="61">
        <v>100</v>
      </c>
      <c r="Q109" s="61">
        <v>20</v>
      </c>
      <c r="R109" s="61">
        <v>100</v>
      </c>
      <c r="S109" s="61">
        <v>100</v>
      </c>
      <c r="T109" s="61">
        <v>100</v>
      </c>
      <c r="U109" s="61">
        <v>100</v>
      </c>
      <c r="V109" s="61">
        <v>100</v>
      </c>
      <c r="W109" s="310">
        <v>100</v>
      </c>
      <c r="X109" s="311">
        <v>1</v>
      </c>
    </row>
    <row r="110" spans="2:24">
      <c r="B110" s="568" t="s">
        <v>1204</v>
      </c>
      <c r="C110" s="45" t="s">
        <v>1345</v>
      </c>
      <c r="D110" s="45">
        <v>64</v>
      </c>
      <c r="E110" s="45">
        <v>59</v>
      </c>
      <c r="F110" s="45">
        <v>64</v>
      </c>
      <c r="G110" s="45">
        <v>60</v>
      </c>
      <c r="H110" s="45">
        <v>58</v>
      </c>
      <c r="I110" s="45">
        <v>58</v>
      </c>
      <c r="J110" s="45">
        <v>58</v>
      </c>
      <c r="K110" s="45">
        <v>58</v>
      </c>
      <c r="L110" s="45">
        <v>60</v>
      </c>
      <c r="M110" s="45">
        <v>60</v>
      </c>
      <c r="N110" s="11"/>
      <c r="O110" s="61">
        <v>64</v>
      </c>
      <c r="P110" s="61">
        <v>92.1875</v>
      </c>
      <c r="Q110" s="61">
        <v>64</v>
      </c>
      <c r="R110" s="61">
        <v>93.75</v>
      </c>
      <c r="S110" s="61">
        <v>90.625</v>
      </c>
      <c r="T110" s="61">
        <v>90.625</v>
      </c>
      <c r="U110" s="61">
        <v>90.625</v>
      </c>
      <c r="V110" s="61">
        <v>90.625</v>
      </c>
      <c r="W110" s="310">
        <v>93.75</v>
      </c>
      <c r="X110" s="311">
        <v>0.9375</v>
      </c>
    </row>
    <row r="111" spans="2:24">
      <c r="B111" s="568"/>
      <c r="C111" s="45" t="s">
        <v>1330</v>
      </c>
      <c r="D111" s="45">
        <v>64</v>
      </c>
      <c r="E111" s="45">
        <v>50</v>
      </c>
      <c r="F111" s="45">
        <v>64</v>
      </c>
      <c r="G111" s="45">
        <v>49</v>
      </c>
      <c r="H111" s="45">
        <v>49</v>
      </c>
      <c r="I111" s="45">
        <v>49</v>
      </c>
      <c r="J111" s="45">
        <v>49</v>
      </c>
      <c r="K111" s="45">
        <v>49</v>
      </c>
      <c r="L111" s="45">
        <v>46</v>
      </c>
      <c r="M111" s="45">
        <v>46</v>
      </c>
      <c r="N111" s="11"/>
      <c r="O111" s="61">
        <v>64</v>
      </c>
      <c r="P111" s="61">
        <v>78.125</v>
      </c>
      <c r="Q111" s="61">
        <v>64</v>
      </c>
      <c r="R111" s="61">
        <v>76.5625</v>
      </c>
      <c r="S111" s="61">
        <v>76.5625</v>
      </c>
      <c r="T111" s="61">
        <v>76.5625</v>
      </c>
      <c r="U111" s="61">
        <v>76.5625</v>
      </c>
      <c r="V111" s="61">
        <v>76.5625</v>
      </c>
      <c r="W111" s="310">
        <v>71.875</v>
      </c>
      <c r="X111" s="311">
        <v>0.71875</v>
      </c>
    </row>
    <row r="112" spans="2:24">
      <c r="B112" s="568"/>
      <c r="C112" s="45" t="s">
        <v>1331</v>
      </c>
      <c r="D112" s="45">
        <v>64</v>
      </c>
      <c r="E112" s="45">
        <v>48</v>
      </c>
      <c r="F112" s="45">
        <v>64</v>
      </c>
      <c r="G112" s="45">
        <v>48</v>
      </c>
      <c r="H112" s="45">
        <v>48</v>
      </c>
      <c r="I112" s="45">
        <v>48</v>
      </c>
      <c r="J112" s="45">
        <v>48</v>
      </c>
      <c r="K112" s="45">
        <v>48</v>
      </c>
      <c r="L112" s="45">
        <v>45</v>
      </c>
      <c r="M112" s="45">
        <v>45</v>
      </c>
      <c r="N112" s="11"/>
      <c r="O112" s="61">
        <v>64</v>
      </c>
      <c r="P112" s="61">
        <v>75</v>
      </c>
      <c r="Q112" s="61">
        <v>64</v>
      </c>
      <c r="R112" s="61">
        <v>75</v>
      </c>
      <c r="S112" s="61">
        <v>75</v>
      </c>
      <c r="T112" s="61">
        <v>75</v>
      </c>
      <c r="U112" s="61">
        <v>75</v>
      </c>
      <c r="V112" s="61">
        <v>75</v>
      </c>
      <c r="W112" s="310">
        <v>70.3125</v>
      </c>
      <c r="X112" s="311">
        <v>0.703125</v>
      </c>
    </row>
    <row r="113" spans="2:24">
      <c r="B113" s="568" t="s">
        <v>1205</v>
      </c>
      <c r="C113" s="45" t="s">
        <v>1345</v>
      </c>
      <c r="D113" s="45">
        <v>24</v>
      </c>
      <c r="E113" s="45">
        <v>24</v>
      </c>
      <c r="F113" s="45">
        <v>24</v>
      </c>
      <c r="G113" s="45">
        <v>24</v>
      </c>
      <c r="H113" s="45">
        <v>24</v>
      </c>
      <c r="I113" s="45">
        <v>24</v>
      </c>
      <c r="J113" s="45">
        <v>24</v>
      </c>
      <c r="K113" s="45">
        <v>24</v>
      </c>
      <c r="L113" s="45">
        <v>24</v>
      </c>
      <c r="M113" s="45">
        <v>24</v>
      </c>
      <c r="N113" s="11"/>
      <c r="O113" s="61">
        <v>24</v>
      </c>
      <c r="P113" s="61">
        <v>100</v>
      </c>
      <c r="Q113" s="61">
        <v>24</v>
      </c>
      <c r="R113" s="61">
        <v>100</v>
      </c>
      <c r="S113" s="61">
        <v>100</v>
      </c>
      <c r="T113" s="61">
        <v>100</v>
      </c>
      <c r="U113" s="61">
        <v>100</v>
      </c>
      <c r="V113" s="61">
        <v>100</v>
      </c>
      <c r="W113" s="310">
        <v>100</v>
      </c>
      <c r="X113" s="311">
        <v>1</v>
      </c>
    </row>
    <row r="114" spans="2:24">
      <c r="B114" s="568"/>
      <c r="C114" s="45" t="s">
        <v>1330</v>
      </c>
      <c r="D114" s="45">
        <v>24</v>
      </c>
      <c r="E114" s="45">
        <v>18</v>
      </c>
      <c r="F114" s="45">
        <v>24</v>
      </c>
      <c r="G114" s="45">
        <v>18</v>
      </c>
      <c r="H114" s="45">
        <v>18</v>
      </c>
      <c r="I114" s="45">
        <v>18</v>
      </c>
      <c r="J114" s="45">
        <v>16</v>
      </c>
      <c r="K114" s="45">
        <v>18</v>
      </c>
      <c r="L114" s="45">
        <v>20</v>
      </c>
      <c r="M114" s="45">
        <v>22</v>
      </c>
      <c r="N114" s="11"/>
      <c r="O114" s="61">
        <v>24</v>
      </c>
      <c r="P114" s="61">
        <v>75</v>
      </c>
      <c r="Q114" s="61">
        <v>24</v>
      </c>
      <c r="R114" s="61">
        <v>75</v>
      </c>
      <c r="S114" s="61">
        <v>75</v>
      </c>
      <c r="T114" s="61">
        <v>75</v>
      </c>
      <c r="U114" s="61">
        <v>75</v>
      </c>
      <c r="V114" s="61">
        <v>66.666666666666657</v>
      </c>
      <c r="W114" s="310">
        <v>83.333333333333343</v>
      </c>
      <c r="X114" s="311">
        <v>0.91666666666666663</v>
      </c>
    </row>
    <row r="115" spans="2:24">
      <c r="B115" s="568"/>
      <c r="C115" s="45" t="s">
        <v>1331</v>
      </c>
      <c r="D115" s="45">
        <v>24</v>
      </c>
      <c r="E115" s="45">
        <v>18</v>
      </c>
      <c r="F115" s="45">
        <v>24</v>
      </c>
      <c r="G115" s="45">
        <v>18</v>
      </c>
      <c r="H115" s="45">
        <v>18</v>
      </c>
      <c r="I115" s="45">
        <v>18</v>
      </c>
      <c r="J115" s="45">
        <v>16</v>
      </c>
      <c r="K115" s="45">
        <v>18</v>
      </c>
      <c r="L115" s="45">
        <v>20</v>
      </c>
      <c r="M115" s="45">
        <v>22</v>
      </c>
      <c r="N115" s="11"/>
      <c r="O115" s="61">
        <v>24</v>
      </c>
      <c r="P115" s="61">
        <v>75</v>
      </c>
      <c r="Q115" s="61">
        <v>24</v>
      </c>
      <c r="R115" s="61">
        <v>75</v>
      </c>
      <c r="S115" s="61">
        <v>75</v>
      </c>
      <c r="T115" s="61">
        <v>75</v>
      </c>
      <c r="U115" s="61">
        <v>75</v>
      </c>
      <c r="V115" s="61">
        <v>66.666666666666657</v>
      </c>
      <c r="W115" s="310">
        <v>83.333333333333343</v>
      </c>
      <c r="X115" s="311">
        <v>0.91666666666666663</v>
      </c>
    </row>
    <row r="116" spans="2:24">
      <c r="B116" s="568" t="s">
        <v>1206</v>
      </c>
      <c r="C116" s="45" t="s">
        <v>1345</v>
      </c>
      <c r="D116" s="45">
        <v>20</v>
      </c>
      <c r="E116" s="45">
        <v>9</v>
      </c>
      <c r="F116" s="45">
        <v>20</v>
      </c>
      <c r="G116" s="45">
        <v>9</v>
      </c>
      <c r="H116" s="45">
        <v>9</v>
      </c>
      <c r="I116" s="45">
        <v>9</v>
      </c>
      <c r="J116" s="45">
        <v>9</v>
      </c>
      <c r="K116" s="45">
        <v>9</v>
      </c>
      <c r="L116" s="45">
        <v>9</v>
      </c>
      <c r="M116" s="45">
        <v>9</v>
      </c>
      <c r="N116" s="11"/>
      <c r="O116" s="61">
        <v>20</v>
      </c>
      <c r="P116" s="61">
        <v>45</v>
      </c>
      <c r="Q116" s="61">
        <v>20</v>
      </c>
      <c r="R116" s="61">
        <v>45</v>
      </c>
      <c r="S116" s="61">
        <v>45</v>
      </c>
      <c r="T116" s="61">
        <v>45</v>
      </c>
      <c r="U116" s="61">
        <v>45</v>
      </c>
      <c r="V116" s="61">
        <v>45</v>
      </c>
      <c r="W116" s="310">
        <v>45</v>
      </c>
      <c r="X116" s="311">
        <v>0.45</v>
      </c>
    </row>
    <row r="117" spans="2:24">
      <c r="B117" s="568"/>
      <c r="C117" s="45" t="s">
        <v>1330</v>
      </c>
      <c r="D117" s="45">
        <v>20</v>
      </c>
      <c r="E117" s="45">
        <v>7</v>
      </c>
      <c r="F117" s="45">
        <v>20</v>
      </c>
      <c r="G117" s="45">
        <v>5</v>
      </c>
      <c r="H117" s="45">
        <v>5</v>
      </c>
      <c r="I117" s="45">
        <v>5</v>
      </c>
      <c r="J117" s="45">
        <v>3</v>
      </c>
      <c r="K117" s="45">
        <v>4</v>
      </c>
      <c r="L117" s="45">
        <v>3</v>
      </c>
      <c r="M117" s="45">
        <v>4</v>
      </c>
      <c r="N117" s="11"/>
      <c r="O117" s="61">
        <v>20</v>
      </c>
      <c r="P117" s="61">
        <v>35</v>
      </c>
      <c r="Q117" s="61">
        <v>20</v>
      </c>
      <c r="R117" s="61">
        <v>25</v>
      </c>
      <c r="S117" s="61">
        <v>25</v>
      </c>
      <c r="T117" s="61">
        <v>25</v>
      </c>
      <c r="U117" s="61">
        <v>15</v>
      </c>
      <c r="V117" s="61">
        <v>20</v>
      </c>
      <c r="W117" s="310">
        <v>15</v>
      </c>
      <c r="X117" s="311">
        <v>0.2</v>
      </c>
    </row>
    <row r="118" spans="2:24">
      <c r="B118" s="568"/>
      <c r="C118" s="45" t="s">
        <v>1331</v>
      </c>
      <c r="D118" s="45">
        <v>20</v>
      </c>
      <c r="E118" s="45">
        <v>5</v>
      </c>
      <c r="F118" s="45">
        <v>20</v>
      </c>
      <c r="G118" s="45">
        <v>4</v>
      </c>
      <c r="H118" s="45">
        <v>4</v>
      </c>
      <c r="I118" s="45">
        <v>4</v>
      </c>
      <c r="J118" s="45">
        <v>2</v>
      </c>
      <c r="K118" s="45">
        <v>3</v>
      </c>
      <c r="L118" s="45">
        <v>3</v>
      </c>
      <c r="M118" s="45">
        <v>3</v>
      </c>
      <c r="N118" s="11"/>
      <c r="O118" s="61">
        <v>20</v>
      </c>
      <c r="P118" s="61">
        <v>25</v>
      </c>
      <c r="Q118" s="61">
        <v>20</v>
      </c>
      <c r="R118" s="61">
        <v>20</v>
      </c>
      <c r="S118" s="61">
        <v>20</v>
      </c>
      <c r="T118" s="61">
        <v>20</v>
      </c>
      <c r="U118" s="61">
        <v>10</v>
      </c>
      <c r="V118" s="61">
        <v>15</v>
      </c>
      <c r="W118" s="310">
        <v>15</v>
      </c>
      <c r="X118" s="311">
        <v>0.15</v>
      </c>
    </row>
    <row r="119" spans="2:24">
      <c r="B119" s="568" t="s">
        <v>1207</v>
      </c>
      <c r="C119" s="45" t="s">
        <v>1345</v>
      </c>
      <c r="D119" s="45">
        <v>60</v>
      </c>
      <c r="E119" s="45">
        <v>42</v>
      </c>
      <c r="F119" s="45">
        <v>86</v>
      </c>
      <c r="G119" s="45">
        <v>64</v>
      </c>
      <c r="H119" s="45">
        <v>64</v>
      </c>
      <c r="I119" s="45">
        <v>42</v>
      </c>
      <c r="J119" s="45">
        <v>55</v>
      </c>
      <c r="K119" s="45">
        <v>55</v>
      </c>
      <c r="L119" s="45">
        <v>55</v>
      </c>
      <c r="M119" s="45">
        <v>54</v>
      </c>
      <c r="N119" s="11"/>
      <c r="O119" s="61">
        <v>60</v>
      </c>
      <c r="P119" s="61">
        <v>70</v>
      </c>
      <c r="Q119" s="61">
        <v>86</v>
      </c>
      <c r="R119" s="61">
        <v>74.418604651162795</v>
      </c>
      <c r="S119" s="61">
        <v>74.418604651162795</v>
      </c>
      <c r="T119" s="61">
        <v>48.837209302325576</v>
      </c>
      <c r="U119" s="61">
        <v>63.953488372093027</v>
      </c>
      <c r="V119" s="61">
        <v>63.953488372093027</v>
      </c>
      <c r="W119" s="310">
        <v>63.953488372093027</v>
      </c>
      <c r="X119" s="311">
        <v>0.62790697674418605</v>
      </c>
    </row>
    <row r="120" spans="2:24">
      <c r="B120" s="568"/>
      <c r="C120" s="45" t="s">
        <v>1330</v>
      </c>
      <c r="D120" s="45">
        <v>60</v>
      </c>
      <c r="E120" s="45">
        <v>44</v>
      </c>
      <c r="F120" s="45">
        <v>86</v>
      </c>
      <c r="G120" s="45">
        <v>62</v>
      </c>
      <c r="H120" s="45">
        <v>62</v>
      </c>
      <c r="I120" s="45">
        <v>58</v>
      </c>
      <c r="J120" s="45">
        <v>59</v>
      </c>
      <c r="K120" s="45">
        <v>57</v>
      </c>
      <c r="L120" s="45">
        <v>60</v>
      </c>
      <c r="M120" s="45">
        <v>62</v>
      </c>
      <c r="N120" s="11"/>
      <c r="O120" s="61">
        <v>60</v>
      </c>
      <c r="P120" s="61">
        <v>73.333333333333329</v>
      </c>
      <c r="Q120" s="61">
        <v>86</v>
      </c>
      <c r="R120" s="61">
        <v>72.093023255813947</v>
      </c>
      <c r="S120" s="61">
        <v>72.093023255813947</v>
      </c>
      <c r="T120" s="61">
        <v>67.441860465116278</v>
      </c>
      <c r="U120" s="61">
        <v>68.604651162790702</v>
      </c>
      <c r="V120" s="61">
        <v>66.279069767441854</v>
      </c>
      <c r="W120" s="310">
        <v>69.767441860465112</v>
      </c>
      <c r="X120" s="311">
        <v>0.72093023255813948</v>
      </c>
    </row>
    <row r="121" spans="2:24">
      <c r="B121" s="568"/>
      <c r="C121" s="45" t="s">
        <v>1331</v>
      </c>
      <c r="D121" s="45">
        <v>60</v>
      </c>
      <c r="E121" s="45">
        <v>33</v>
      </c>
      <c r="F121" s="45">
        <v>86</v>
      </c>
      <c r="G121" s="45">
        <v>54</v>
      </c>
      <c r="H121" s="45">
        <v>54</v>
      </c>
      <c r="I121" s="45">
        <v>34</v>
      </c>
      <c r="J121" s="45">
        <v>42</v>
      </c>
      <c r="K121" s="45">
        <v>42</v>
      </c>
      <c r="L121" s="45">
        <v>42</v>
      </c>
      <c r="M121" s="45">
        <v>41</v>
      </c>
      <c r="N121" s="11"/>
      <c r="O121" s="61">
        <v>60</v>
      </c>
      <c r="P121" s="61">
        <v>55.000000000000007</v>
      </c>
      <c r="Q121" s="61">
        <v>86</v>
      </c>
      <c r="R121" s="61">
        <v>62.790697674418603</v>
      </c>
      <c r="S121" s="61">
        <v>62.790697674418603</v>
      </c>
      <c r="T121" s="61">
        <v>39.534883720930232</v>
      </c>
      <c r="U121" s="61">
        <v>48.837209302325576</v>
      </c>
      <c r="V121" s="61">
        <v>48.837209302325576</v>
      </c>
      <c r="W121" s="310">
        <v>48.837209302325576</v>
      </c>
      <c r="X121" s="311">
        <v>0.47674418604651164</v>
      </c>
    </row>
    <row r="122" spans="2:24">
      <c r="B122" s="568" t="s">
        <v>1334</v>
      </c>
      <c r="C122" s="45" t="s">
        <v>1345</v>
      </c>
      <c r="D122" s="45">
        <v>67</v>
      </c>
      <c r="E122" s="45">
        <v>35</v>
      </c>
      <c r="F122" s="45">
        <v>67</v>
      </c>
      <c r="G122" s="45">
        <v>43</v>
      </c>
      <c r="H122" s="45">
        <v>43</v>
      </c>
      <c r="I122" s="45">
        <v>43</v>
      </c>
      <c r="J122" s="45">
        <v>43</v>
      </c>
      <c r="K122" s="45">
        <v>43</v>
      </c>
      <c r="L122" s="45">
        <v>43</v>
      </c>
      <c r="M122" s="45">
        <v>43</v>
      </c>
      <c r="N122" s="11"/>
      <c r="O122" s="61">
        <v>67</v>
      </c>
      <c r="P122" s="61">
        <v>52.238805970149251</v>
      </c>
      <c r="Q122" s="61">
        <v>67</v>
      </c>
      <c r="R122" s="61">
        <v>64.179104477611943</v>
      </c>
      <c r="S122" s="61">
        <v>64.179104477611943</v>
      </c>
      <c r="T122" s="61">
        <v>64.179104477611943</v>
      </c>
      <c r="U122" s="61">
        <v>64.179104477611943</v>
      </c>
      <c r="V122" s="61">
        <v>64.179104477611943</v>
      </c>
      <c r="W122" s="310">
        <v>64.179104477611943</v>
      </c>
      <c r="X122" s="311">
        <v>0.64179104477611937</v>
      </c>
    </row>
    <row r="123" spans="2:24">
      <c r="B123" s="568"/>
      <c r="C123" s="45" t="s">
        <v>1330</v>
      </c>
      <c r="D123" s="45">
        <v>67</v>
      </c>
      <c r="E123" s="45">
        <v>32</v>
      </c>
      <c r="F123" s="45">
        <v>67</v>
      </c>
      <c r="G123" s="45">
        <v>28</v>
      </c>
      <c r="H123" s="45">
        <v>28</v>
      </c>
      <c r="I123" s="45">
        <v>28</v>
      </c>
      <c r="J123" s="45">
        <v>28</v>
      </c>
      <c r="K123" s="45">
        <v>41</v>
      </c>
      <c r="L123" s="45">
        <v>41</v>
      </c>
      <c r="M123" s="45">
        <v>41</v>
      </c>
      <c r="N123" s="11"/>
      <c r="O123" s="61">
        <v>67</v>
      </c>
      <c r="P123" s="61">
        <v>47.761194029850742</v>
      </c>
      <c r="Q123" s="61">
        <v>67</v>
      </c>
      <c r="R123" s="61">
        <v>41.791044776119399</v>
      </c>
      <c r="S123" s="61">
        <v>41.791044776119399</v>
      </c>
      <c r="T123" s="61">
        <v>41.791044776119399</v>
      </c>
      <c r="U123" s="61">
        <v>41.791044776119399</v>
      </c>
      <c r="V123" s="61">
        <v>61.194029850746269</v>
      </c>
      <c r="W123" s="310">
        <v>61.194029850746269</v>
      </c>
      <c r="X123" s="311">
        <v>0.61194029850746268</v>
      </c>
    </row>
    <row r="124" spans="2:24">
      <c r="B124" s="568"/>
      <c r="C124" s="45" t="s">
        <v>1331</v>
      </c>
      <c r="D124" s="45">
        <v>67</v>
      </c>
      <c r="E124" s="45">
        <v>27</v>
      </c>
      <c r="F124" s="45">
        <v>67</v>
      </c>
      <c r="G124" s="45">
        <v>23</v>
      </c>
      <c r="H124" s="45">
        <v>23</v>
      </c>
      <c r="I124" s="45">
        <v>23</v>
      </c>
      <c r="J124" s="45">
        <v>23</v>
      </c>
      <c r="K124" s="45">
        <v>36</v>
      </c>
      <c r="L124" s="45">
        <v>36</v>
      </c>
      <c r="M124" s="45">
        <v>36</v>
      </c>
      <c r="N124" s="11"/>
      <c r="O124" s="61">
        <v>67</v>
      </c>
      <c r="P124" s="61">
        <v>40.298507462686565</v>
      </c>
      <c r="Q124" s="61">
        <v>67</v>
      </c>
      <c r="R124" s="61">
        <v>34.328358208955223</v>
      </c>
      <c r="S124" s="61">
        <v>34.328358208955223</v>
      </c>
      <c r="T124" s="61">
        <v>34.328358208955223</v>
      </c>
      <c r="U124" s="61">
        <v>34.328358208955223</v>
      </c>
      <c r="V124" s="61">
        <v>53.731343283582092</v>
      </c>
      <c r="W124" s="310">
        <v>53.731343283582092</v>
      </c>
      <c r="X124" s="311">
        <v>0.53731343283582089</v>
      </c>
    </row>
    <row r="125" spans="2:24">
      <c r="B125" s="568" t="s">
        <v>1335</v>
      </c>
      <c r="C125" s="45" t="s">
        <v>1345</v>
      </c>
      <c r="D125" s="45">
        <v>14</v>
      </c>
      <c r="E125" s="45">
        <v>3</v>
      </c>
      <c r="F125" s="45">
        <v>14</v>
      </c>
      <c r="G125" s="45">
        <v>11</v>
      </c>
      <c r="H125" s="45">
        <v>11</v>
      </c>
      <c r="I125" s="45">
        <v>11</v>
      </c>
      <c r="J125" s="45">
        <v>11</v>
      </c>
      <c r="K125" s="45">
        <v>11</v>
      </c>
      <c r="L125" s="45">
        <v>13</v>
      </c>
      <c r="M125" s="45">
        <v>13</v>
      </c>
      <c r="N125" s="11"/>
      <c r="O125" s="61">
        <v>14</v>
      </c>
      <c r="P125" s="61">
        <v>21.428571428571427</v>
      </c>
      <c r="Q125" s="61">
        <v>14</v>
      </c>
      <c r="R125" s="61">
        <v>78.571428571428569</v>
      </c>
      <c r="S125" s="61">
        <v>78.571428571428569</v>
      </c>
      <c r="T125" s="61">
        <v>78.571428571428569</v>
      </c>
      <c r="U125" s="61">
        <v>78.571428571428569</v>
      </c>
      <c r="V125" s="61">
        <v>78.571428571428569</v>
      </c>
      <c r="W125" s="310">
        <v>92.857142857142861</v>
      </c>
      <c r="X125" s="311">
        <v>0.9285714285714286</v>
      </c>
    </row>
    <row r="126" spans="2:24">
      <c r="B126" s="568"/>
      <c r="C126" s="45" t="s">
        <v>1330</v>
      </c>
      <c r="D126" s="45">
        <v>14</v>
      </c>
      <c r="E126" s="45">
        <v>5</v>
      </c>
      <c r="F126" s="45">
        <v>14</v>
      </c>
      <c r="G126" s="45">
        <v>5</v>
      </c>
      <c r="H126" s="45">
        <v>5</v>
      </c>
      <c r="I126" s="45">
        <v>5</v>
      </c>
      <c r="J126" s="45">
        <v>5</v>
      </c>
      <c r="K126" s="45">
        <v>5</v>
      </c>
      <c r="L126" s="45">
        <v>5</v>
      </c>
      <c r="M126" s="45">
        <v>5</v>
      </c>
      <c r="N126" s="11"/>
      <c r="O126" s="61">
        <v>14</v>
      </c>
      <c r="P126" s="61">
        <v>35.714285714285715</v>
      </c>
      <c r="Q126" s="61">
        <v>14</v>
      </c>
      <c r="R126" s="61">
        <v>35.714285714285715</v>
      </c>
      <c r="S126" s="61">
        <v>35.714285714285715</v>
      </c>
      <c r="T126" s="61">
        <v>35.714285714285715</v>
      </c>
      <c r="U126" s="61">
        <v>35.714285714285715</v>
      </c>
      <c r="V126" s="61">
        <v>35.714285714285715</v>
      </c>
      <c r="W126" s="310">
        <v>35.714285714285715</v>
      </c>
      <c r="X126" s="311">
        <v>0.35714285714285715</v>
      </c>
    </row>
    <row r="127" spans="2:24">
      <c r="B127" s="568"/>
      <c r="C127" s="45" t="s">
        <v>1331</v>
      </c>
      <c r="D127" s="45">
        <v>14</v>
      </c>
      <c r="E127" s="45">
        <v>3</v>
      </c>
      <c r="F127" s="45">
        <v>14</v>
      </c>
      <c r="G127" s="45">
        <v>5</v>
      </c>
      <c r="H127" s="45">
        <v>5</v>
      </c>
      <c r="I127" s="45">
        <v>5</v>
      </c>
      <c r="J127" s="45">
        <v>5</v>
      </c>
      <c r="K127" s="45">
        <v>5</v>
      </c>
      <c r="L127" s="45">
        <v>5</v>
      </c>
      <c r="M127" s="45">
        <v>5</v>
      </c>
      <c r="N127" s="11"/>
      <c r="O127" s="61">
        <v>14</v>
      </c>
      <c r="P127" s="61">
        <v>21.428571428571427</v>
      </c>
      <c r="Q127" s="61">
        <v>14</v>
      </c>
      <c r="R127" s="61">
        <v>35.714285714285715</v>
      </c>
      <c r="S127" s="61">
        <v>35.714285714285715</v>
      </c>
      <c r="T127" s="61">
        <v>35.714285714285715</v>
      </c>
      <c r="U127" s="61">
        <v>35.714285714285715</v>
      </c>
      <c r="V127" s="61">
        <v>35.714285714285715</v>
      </c>
      <c r="W127" s="310">
        <v>35.714285714285715</v>
      </c>
      <c r="X127" s="311">
        <v>0.35714285714285715</v>
      </c>
    </row>
    <row r="128" spans="2:24">
      <c r="B128" s="568" t="s">
        <v>1336</v>
      </c>
      <c r="C128" s="45" t="s">
        <v>1345</v>
      </c>
      <c r="D128" s="45">
        <v>4</v>
      </c>
      <c r="E128" s="45">
        <v>3</v>
      </c>
      <c r="F128" s="45">
        <v>4</v>
      </c>
      <c r="G128" s="45">
        <v>4</v>
      </c>
      <c r="H128" s="45">
        <v>4</v>
      </c>
      <c r="I128" s="45">
        <v>4</v>
      </c>
      <c r="J128" s="45">
        <v>4</v>
      </c>
      <c r="K128" s="45">
        <v>4</v>
      </c>
      <c r="L128" s="45">
        <v>4</v>
      </c>
      <c r="M128" s="45">
        <v>4</v>
      </c>
      <c r="N128" s="11"/>
      <c r="O128" s="61">
        <v>4</v>
      </c>
      <c r="P128" s="61">
        <v>75</v>
      </c>
      <c r="Q128" s="61">
        <v>4</v>
      </c>
      <c r="R128" s="61">
        <v>100</v>
      </c>
      <c r="S128" s="61">
        <v>100</v>
      </c>
      <c r="T128" s="61">
        <v>100</v>
      </c>
      <c r="U128" s="61">
        <v>100</v>
      </c>
      <c r="V128" s="61">
        <v>100</v>
      </c>
      <c r="W128" s="310">
        <v>100</v>
      </c>
      <c r="X128" s="311">
        <v>1</v>
      </c>
    </row>
    <row r="129" spans="2:24">
      <c r="B129" s="568"/>
      <c r="C129" s="45" t="s">
        <v>1330</v>
      </c>
      <c r="D129" s="45">
        <v>4</v>
      </c>
      <c r="E129" s="45">
        <v>2</v>
      </c>
      <c r="F129" s="45">
        <v>4</v>
      </c>
      <c r="G129" s="45">
        <v>1</v>
      </c>
      <c r="H129" s="45">
        <v>1</v>
      </c>
      <c r="I129" s="45">
        <v>1</v>
      </c>
      <c r="J129" s="45">
        <v>1</v>
      </c>
      <c r="K129" s="45">
        <v>1</v>
      </c>
      <c r="L129" s="45">
        <v>1</v>
      </c>
      <c r="M129" s="45">
        <v>1</v>
      </c>
      <c r="N129" s="11"/>
      <c r="O129" s="61">
        <v>4</v>
      </c>
      <c r="P129" s="61">
        <v>50</v>
      </c>
      <c r="Q129" s="61">
        <v>4</v>
      </c>
      <c r="R129" s="61">
        <v>25</v>
      </c>
      <c r="S129" s="61">
        <v>25</v>
      </c>
      <c r="T129" s="61">
        <v>25</v>
      </c>
      <c r="U129" s="61">
        <v>25</v>
      </c>
      <c r="V129" s="61">
        <v>25</v>
      </c>
      <c r="W129" s="310">
        <v>25</v>
      </c>
      <c r="X129" s="311">
        <v>0.25</v>
      </c>
    </row>
    <row r="130" spans="2:24">
      <c r="B130" s="568"/>
      <c r="C130" s="45" t="s">
        <v>1331</v>
      </c>
      <c r="D130" s="45">
        <v>4</v>
      </c>
      <c r="E130" s="45">
        <v>2</v>
      </c>
      <c r="F130" s="45">
        <v>4</v>
      </c>
      <c r="G130" s="45">
        <v>1</v>
      </c>
      <c r="H130" s="45">
        <v>1</v>
      </c>
      <c r="I130" s="45">
        <v>1</v>
      </c>
      <c r="J130" s="45">
        <v>1</v>
      </c>
      <c r="K130" s="45">
        <v>1</v>
      </c>
      <c r="L130" s="45">
        <v>1</v>
      </c>
      <c r="M130" s="45">
        <v>1</v>
      </c>
      <c r="N130" s="11"/>
      <c r="O130" s="61">
        <v>4</v>
      </c>
      <c r="P130" s="61">
        <v>50</v>
      </c>
      <c r="Q130" s="61">
        <v>4</v>
      </c>
      <c r="R130" s="61">
        <v>25</v>
      </c>
      <c r="S130" s="61">
        <v>25</v>
      </c>
      <c r="T130" s="61">
        <v>25</v>
      </c>
      <c r="U130" s="61">
        <v>25</v>
      </c>
      <c r="V130" s="61">
        <v>25</v>
      </c>
      <c r="W130" s="310">
        <v>25</v>
      </c>
      <c r="X130" s="311">
        <v>0.25</v>
      </c>
    </row>
    <row r="131" spans="2:24">
      <c r="B131" s="568" t="s">
        <v>1212</v>
      </c>
      <c r="C131" s="45" t="s">
        <v>1345</v>
      </c>
      <c r="D131" s="45">
        <v>63</v>
      </c>
      <c r="E131" s="45">
        <v>22</v>
      </c>
      <c r="F131" s="45">
        <v>63</v>
      </c>
      <c r="G131" s="45">
        <v>23</v>
      </c>
      <c r="H131" s="45">
        <v>17</v>
      </c>
      <c r="I131" s="45">
        <v>17</v>
      </c>
      <c r="J131" s="45">
        <v>21</v>
      </c>
      <c r="K131" s="45">
        <v>24</v>
      </c>
      <c r="L131" s="45">
        <v>28</v>
      </c>
      <c r="M131" s="45">
        <v>31</v>
      </c>
      <c r="N131" s="11"/>
      <c r="O131" s="61">
        <v>63</v>
      </c>
      <c r="P131" s="61">
        <v>34.920634920634917</v>
      </c>
      <c r="Q131" s="61">
        <v>63</v>
      </c>
      <c r="R131" s="61">
        <v>36.507936507936506</v>
      </c>
      <c r="S131" s="61">
        <v>26.984126984126984</v>
      </c>
      <c r="T131" s="61">
        <v>26.984126984126984</v>
      </c>
      <c r="U131" s="61">
        <v>33.333333333333329</v>
      </c>
      <c r="V131" s="61">
        <v>38.095238095238095</v>
      </c>
      <c r="W131" s="310">
        <v>44.444444444444443</v>
      </c>
      <c r="X131" s="311">
        <v>0.49206349206349204</v>
      </c>
    </row>
    <row r="132" spans="2:24">
      <c r="B132" s="568"/>
      <c r="C132" s="45" t="s">
        <v>1330</v>
      </c>
      <c r="D132" s="45">
        <v>63</v>
      </c>
      <c r="E132" s="45">
        <v>39</v>
      </c>
      <c r="F132" s="45">
        <v>63</v>
      </c>
      <c r="G132" s="45">
        <v>38</v>
      </c>
      <c r="H132" s="45">
        <v>38</v>
      </c>
      <c r="I132" s="45">
        <v>39</v>
      </c>
      <c r="J132" s="45">
        <v>41</v>
      </c>
      <c r="K132" s="45">
        <v>43</v>
      </c>
      <c r="L132" s="45">
        <v>41</v>
      </c>
      <c r="M132" s="45">
        <v>41</v>
      </c>
      <c r="N132" s="11"/>
      <c r="O132" s="61">
        <v>63</v>
      </c>
      <c r="P132" s="61">
        <v>61.904761904761905</v>
      </c>
      <c r="Q132" s="61">
        <v>63</v>
      </c>
      <c r="R132" s="61">
        <v>60.317460317460316</v>
      </c>
      <c r="S132" s="61">
        <v>60.317460317460316</v>
      </c>
      <c r="T132" s="61">
        <v>61.904761904761905</v>
      </c>
      <c r="U132" s="61">
        <v>65.079365079365076</v>
      </c>
      <c r="V132" s="61">
        <v>68.253968253968253</v>
      </c>
      <c r="W132" s="310">
        <v>65.079365079365076</v>
      </c>
      <c r="X132" s="311">
        <v>0.65079365079365081</v>
      </c>
    </row>
    <row r="133" spans="2:24">
      <c r="B133" s="568"/>
      <c r="C133" s="45" t="s">
        <v>1331</v>
      </c>
      <c r="D133" s="45">
        <v>63</v>
      </c>
      <c r="E133" s="45">
        <v>16</v>
      </c>
      <c r="F133" s="45">
        <v>63</v>
      </c>
      <c r="G133" s="45">
        <v>17</v>
      </c>
      <c r="H133" s="45">
        <v>12</v>
      </c>
      <c r="I133" s="45">
        <v>12</v>
      </c>
      <c r="J133" s="45">
        <v>18</v>
      </c>
      <c r="K133" s="45">
        <v>17</v>
      </c>
      <c r="L133" s="45">
        <v>19</v>
      </c>
      <c r="M133" s="45">
        <v>19</v>
      </c>
      <c r="N133" s="11"/>
      <c r="O133" s="61">
        <v>63</v>
      </c>
      <c r="P133" s="61">
        <v>25.396825396825395</v>
      </c>
      <c r="Q133" s="61">
        <v>63</v>
      </c>
      <c r="R133" s="61">
        <v>26.984126984126984</v>
      </c>
      <c r="S133" s="61">
        <v>19.047619047619047</v>
      </c>
      <c r="T133" s="61">
        <v>19.047619047619047</v>
      </c>
      <c r="U133" s="61">
        <v>28.571428571428569</v>
      </c>
      <c r="V133" s="61">
        <v>26.984126984126984</v>
      </c>
      <c r="W133" s="310">
        <v>30.158730158730158</v>
      </c>
      <c r="X133" s="311">
        <v>0.30158730158730157</v>
      </c>
    </row>
    <row r="134" spans="2:24">
      <c r="B134" s="568" t="s">
        <v>1213</v>
      </c>
      <c r="C134" s="45" t="s">
        <v>1345</v>
      </c>
      <c r="D134" s="45">
        <v>90</v>
      </c>
      <c r="E134" s="45">
        <v>60</v>
      </c>
      <c r="F134" s="45">
        <v>90</v>
      </c>
      <c r="G134" s="45">
        <v>60</v>
      </c>
      <c r="H134" s="45">
        <v>60</v>
      </c>
      <c r="I134" s="45">
        <v>59</v>
      </c>
      <c r="J134" s="45">
        <v>58</v>
      </c>
      <c r="K134" s="45">
        <v>58</v>
      </c>
      <c r="L134" s="45">
        <v>57</v>
      </c>
      <c r="M134" s="45">
        <v>56</v>
      </c>
      <c r="N134" s="11"/>
      <c r="O134" s="61">
        <v>90</v>
      </c>
      <c r="P134" s="61">
        <v>66.666666666666657</v>
      </c>
      <c r="Q134" s="61">
        <v>90</v>
      </c>
      <c r="R134" s="61">
        <v>66.666666666666657</v>
      </c>
      <c r="S134" s="61">
        <v>66.666666666666657</v>
      </c>
      <c r="T134" s="61">
        <v>65.555555555555557</v>
      </c>
      <c r="U134" s="61">
        <v>64.444444444444443</v>
      </c>
      <c r="V134" s="61">
        <v>64.444444444444443</v>
      </c>
      <c r="W134" s="310">
        <v>63.333333333333329</v>
      </c>
      <c r="X134" s="311">
        <v>0.62222222222222223</v>
      </c>
    </row>
    <row r="135" spans="2:24">
      <c r="B135" s="568"/>
      <c r="C135" s="45" t="s">
        <v>1330</v>
      </c>
      <c r="D135" s="45">
        <v>90</v>
      </c>
      <c r="E135" s="45">
        <v>63</v>
      </c>
      <c r="F135" s="45">
        <v>90</v>
      </c>
      <c r="G135" s="45">
        <v>67</v>
      </c>
      <c r="H135" s="45">
        <v>66</v>
      </c>
      <c r="I135" s="45">
        <v>65</v>
      </c>
      <c r="J135" s="45">
        <v>58</v>
      </c>
      <c r="K135" s="45">
        <v>66</v>
      </c>
      <c r="L135" s="45">
        <v>66</v>
      </c>
      <c r="M135" s="45">
        <v>66</v>
      </c>
      <c r="N135" s="11"/>
      <c r="O135" s="61">
        <v>90</v>
      </c>
      <c r="P135" s="61">
        <v>70</v>
      </c>
      <c r="Q135" s="61">
        <v>90</v>
      </c>
      <c r="R135" s="61">
        <v>74.444444444444443</v>
      </c>
      <c r="S135" s="61">
        <v>73.333333333333329</v>
      </c>
      <c r="T135" s="61">
        <v>72.222222222222214</v>
      </c>
      <c r="U135" s="61">
        <v>64.444444444444443</v>
      </c>
      <c r="V135" s="61">
        <v>73.333333333333329</v>
      </c>
      <c r="W135" s="310">
        <v>73.333333333333329</v>
      </c>
      <c r="X135" s="311">
        <v>0.73333333333333328</v>
      </c>
    </row>
    <row r="136" spans="2:24">
      <c r="B136" s="568"/>
      <c r="C136" s="45" t="s">
        <v>1331</v>
      </c>
      <c r="D136" s="45">
        <v>90</v>
      </c>
      <c r="E136" s="45">
        <v>50</v>
      </c>
      <c r="F136" s="45">
        <v>90</v>
      </c>
      <c r="G136" s="45">
        <v>49</v>
      </c>
      <c r="H136" s="45">
        <v>48</v>
      </c>
      <c r="I136" s="45">
        <v>47</v>
      </c>
      <c r="J136" s="45">
        <v>49</v>
      </c>
      <c r="K136" s="45">
        <v>49</v>
      </c>
      <c r="L136" s="45">
        <v>47</v>
      </c>
      <c r="M136" s="45">
        <v>46</v>
      </c>
      <c r="N136" s="11"/>
      <c r="O136" s="61">
        <v>90</v>
      </c>
      <c r="P136" s="61">
        <v>55.555555555555557</v>
      </c>
      <c r="Q136" s="61">
        <v>90</v>
      </c>
      <c r="R136" s="61">
        <v>54.444444444444443</v>
      </c>
      <c r="S136" s="61">
        <v>53.333333333333336</v>
      </c>
      <c r="T136" s="61">
        <v>52.222222222222229</v>
      </c>
      <c r="U136" s="61">
        <v>54.444444444444443</v>
      </c>
      <c r="V136" s="61">
        <v>54.444444444444443</v>
      </c>
      <c r="W136" s="310">
        <v>52.222222222222229</v>
      </c>
      <c r="X136" s="311">
        <v>0.51111111111111107</v>
      </c>
    </row>
    <row r="137" spans="2:24">
      <c r="B137" s="568" t="s">
        <v>1214</v>
      </c>
      <c r="C137" s="45" t="s">
        <v>1345</v>
      </c>
      <c r="D137" s="45">
        <v>105</v>
      </c>
      <c r="E137" s="45">
        <v>104</v>
      </c>
      <c r="F137" s="45">
        <v>105</v>
      </c>
      <c r="G137" s="45">
        <v>104</v>
      </c>
      <c r="H137" s="45">
        <v>104</v>
      </c>
      <c r="I137" s="45">
        <v>104</v>
      </c>
      <c r="J137" s="45">
        <v>104</v>
      </c>
      <c r="K137" s="45">
        <v>99</v>
      </c>
      <c r="L137" s="45">
        <v>99</v>
      </c>
      <c r="M137" s="45">
        <v>99</v>
      </c>
      <c r="N137" s="11"/>
      <c r="O137" s="61">
        <v>105</v>
      </c>
      <c r="P137" s="61">
        <v>99.047619047619051</v>
      </c>
      <c r="Q137" s="61">
        <v>105</v>
      </c>
      <c r="R137" s="61">
        <v>99.047619047619051</v>
      </c>
      <c r="S137" s="61">
        <v>99.047619047619051</v>
      </c>
      <c r="T137" s="61">
        <v>99.047619047619051</v>
      </c>
      <c r="U137" s="61">
        <v>99.047619047619051</v>
      </c>
      <c r="V137" s="61">
        <v>99.047619047619051</v>
      </c>
      <c r="W137" s="310">
        <v>94.285714285714278</v>
      </c>
      <c r="X137" s="311">
        <v>0.94285714285714284</v>
      </c>
    </row>
    <row r="138" spans="2:24">
      <c r="B138" s="568"/>
      <c r="C138" s="45" t="s">
        <v>1330</v>
      </c>
      <c r="D138" s="45">
        <v>105</v>
      </c>
      <c r="E138" s="45">
        <v>82</v>
      </c>
      <c r="F138" s="45">
        <v>105</v>
      </c>
      <c r="G138" s="45">
        <v>81</v>
      </c>
      <c r="H138" s="45">
        <v>83</v>
      </c>
      <c r="I138" s="45">
        <v>80</v>
      </c>
      <c r="J138" s="45">
        <v>80</v>
      </c>
      <c r="K138" s="45">
        <v>69</v>
      </c>
      <c r="L138" s="45">
        <v>69</v>
      </c>
      <c r="M138" s="45">
        <v>69</v>
      </c>
      <c r="N138" s="11"/>
      <c r="O138" s="61">
        <v>105</v>
      </c>
      <c r="P138" s="61">
        <v>78.095238095238102</v>
      </c>
      <c r="Q138" s="61">
        <v>105</v>
      </c>
      <c r="R138" s="61">
        <v>77.142857142857153</v>
      </c>
      <c r="S138" s="61">
        <v>79.047619047619051</v>
      </c>
      <c r="T138" s="61">
        <v>79.047619047619051</v>
      </c>
      <c r="U138" s="61">
        <v>76.19047619047619</v>
      </c>
      <c r="V138" s="61">
        <v>76.19047619047619</v>
      </c>
      <c r="W138" s="310">
        <v>65.714285714285708</v>
      </c>
      <c r="X138" s="311">
        <v>0.65714285714285714</v>
      </c>
    </row>
    <row r="139" spans="2:24">
      <c r="B139" s="568"/>
      <c r="C139" s="45" t="s">
        <v>1331</v>
      </c>
      <c r="D139" s="45">
        <v>105</v>
      </c>
      <c r="E139" s="45">
        <v>82</v>
      </c>
      <c r="F139" s="45">
        <v>105</v>
      </c>
      <c r="G139" s="45">
        <v>81</v>
      </c>
      <c r="H139" s="45">
        <v>83</v>
      </c>
      <c r="I139" s="45">
        <v>80</v>
      </c>
      <c r="J139" s="45">
        <v>80</v>
      </c>
      <c r="K139" s="45">
        <v>66</v>
      </c>
      <c r="L139" s="45">
        <v>66</v>
      </c>
      <c r="M139" s="45">
        <v>66</v>
      </c>
      <c r="N139" s="11"/>
      <c r="O139" s="61">
        <v>105</v>
      </c>
      <c r="P139" s="61">
        <v>78.095238095238102</v>
      </c>
      <c r="Q139" s="61">
        <v>105</v>
      </c>
      <c r="R139" s="61">
        <v>77.142857142857153</v>
      </c>
      <c r="S139" s="61">
        <v>79.047619047619051</v>
      </c>
      <c r="T139" s="61">
        <v>79.047619047619051</v>
      </c>
      <c r="U139" s="61">
        <v>76.19047619047619</v>
      </c>
      <c r="V139" s="61">
        <v>76.19047619047619</v>
      </c>
      <c r="W139" s="310">
        <v>62.857142857142854</v>
      </c>
      <c r="X139" s="311">
        <v>0.62857142857142856</v>
      </c>
    </row>
    <row r="140" spans="2:24">
      <c r="B140" s="568" t="s">
        <v>1337</v>
      </c>
      <c r="C140" s="45" t="s">
        <v>1345</v>
      </c>
      <c r="D140" s="45">
        <v>39</v>
      </c>
      <c r="E140" s="45">
        <v>33</v>
      </c>
      <c r="F140" s="45">
        <v>37</v>
      </c>
      <c r="G140" s="45">
        <v>30</v>
      </c>
      <c r="H140" s="45">
        <v>29</v>
      </c>
      <c r="I140" s="45">
        <v>29</v>
      </c>
      <c r="J140" s="45">
        <v>29</v>
      </c>
      <c r="K140" s="45">
        <v>29</v>
      </c>
      <c r="L140" s="45">
        <v>29</v>
      </c>
      <c r="M140" s="45">
        <v>30</v>
      </c>
      <c r="N140" s="11"/>
      <c r="O140" s="61">
        <v>39</v>
      </c>
      <c r="P140" s="61">
        <v>84.615384615384613</v>
      </c>
      <c r="Q140" s="61">
        <v>37</v>
      </c>
      <c r="R140" s="61">
        <v>81.081081081081081</v>
      </c>
      <c r="S140" s="61">
        <v>78.378378378378372</v>
      </c>
      <c r="T140" s="61">
        <v>78.378378378378372</v>
      </c>
      <c r="U140" s="61">
        <v>78.378378378378372</v>
      </c>
      <c r="V140" s="61">
        <v>78.378378378378372</v>
      </c>
      <c r="W140" s="310">
        <v>78.378378378378372</v>
      </c>
      <c r="X140" s="311">
        <v>0.81081081081081086</v>
      </c>
    </row>
    <row r="141" spans="2:24">
      <c r="B141" s="568"/>
      <c r="C141" s="45" t="s">
        <v>1330</v>
      </c>
      <c r="D141" s="45">
        <v>39</v>
      </c>
      <c r="E141" s="45">
        <v>16</v>
      </c>
      <c r="F141" s="45">
        <v>37</v>
      </c>
      <c r="G141" s="45">
        <v>15</v>
      </c>
      <c r="H141" s="45">
        <v>14</v>
      </c>
      <c r="I141" s="45">
        <v>14</v>
      </c>
      <c r="J141" s="45">
        <v>12</v>
      </c>
      <c r="K141" s="45">
        <v>12</v>
      </c>
      <c r="L141" s="45">
        <v>12</v>
      </c>
      <c r="M141" s="45">
        <v>10</v>
      </c>
      <c r="N141" s="11"/>
      <c r="O141" s="61">
        <v>39</v>
      </c>
      <c r="P141" s="61">
        <v>41.025641025641022</v>
      </c>
      <c r="Q141" s="61">
        <v>37</v>
      </c>
      <c r="R141" s="61">
        <v>40.54054054054054</v>
      </c>
      <c r="S141" s="61">
        <v>37.837837837837839</v>
      </c>
      <c r="T141" s="61">
        <v>37.837837837837839</v>
      </c>
      <c r="U141" s="61">
        <v>32.432432432432435</v>
      </c>
      <c r="V141" s="61">
        <v>32.432432432432435</v>
      </c>
      <c r="W141" s="310">
        <v>32.432432432432435</v>
      </c>
      <c r="X141" s="311">
        <v>0.27027027027027029</v>
      </c>
    </row>
    <row r="142" spans="2:24">
      <c r="B142" s="568"/>
      <c r="C142" s="45" t="s">
        <v>1331</v>
      </c>
      <c r="D142" s="45">
        <v>39</v>
      </c>
      <c r="E142" s="45">
        <v>14</v>
      </c>
      <c r="F142" s="45">
        <v>37</v>
      </c>
      <c r="G142" s="45">
        <v>13</v>
      </c>
      <c r="H142" s="45">
        <v>12</v>
      </c>
      <c r="I142" s="45">
        <v>12</v>
      </c>
      <c r="J142" s="45">
        <v>9</v>
      </c>
      <c r="K142" s="45">
        <v>9</v>
      </c>
      <c r="L142" s="45">
        <v>9</v>
      </c>
      <c r="M142" s="45">
        <v>8</v>
      </c>
      <c r="N142" s="11"/>
      <c r="O142" s="61">
        <v>39</v>
      </c>
      <c r="P142" s="61">
        <v>35.897435897435898</v>
      </c>
      <c r="Q142" s="61">
        <v>37</v>
      </c>
      <c r="R142" s="61">
        <v>35.135135135135137</v>
      </c>
      <c r="S142" s="61">
        <v>32.432432432432435</v>
      </c>
      <c r="T142" s="61">
        <v>32.432432432432435</v>
      </c>
      <c r="U142" s="61">
        <v>24.324324324324326</v>
      </c>
      <c r="V142" s="61">
        <v>24.324324324324326</v>
      </c>
      <c r="W142" s="310">
        <v>24.324324324324326</v>
      </c>
      <c r="X142" s="311">
        <v>0.21621621621621623</v>
      </c>
    </row>
    <row r="143" spans="2:24">
      <c r="B143" s="568" t="s">
        <v>1216</v>
      </c>
      <c r="C143" s="45" t="s">
        <v>1345</v>
      </c>
      <c r="D143" s="45">
        <v>90</v>
      </c>
      <c r="E143" s="45">
        <v>53</v>
      </c>
      <c r="F143" s="45">
        <v>87</v>
      </c>
      <c r="G143" s="45">
        <v>53</v>
      </c>
      <c r="H143" s="45">
        <v>53</v>
      </c>
      <c r="I143" s="45">
        <v>53</v>
      </c>
      <c r="J143" s="45">
        <v>53</v>
      </c>
      <c r="K143" s="45">
        <v>53</v>
      </c>
      <c r="L143" s="45">
        <v>53</v>
      </c>
      <c r="M143" s="45">
        <v>58</v>
      </c>
      <c r="N143" s="11"/>
      <c r="O143" s="61">
        <v>90</v>
      </c>
      <c r="P143" s="61">
        <v>58.888888888888893</v>
      </c>
      <c r="Q143" s="61">
        <v>87</v>
      </c>
      <c r="R143" s="61">
        <v>60.919540229885058</v>
      </c>
      <c r="S143" s="61">
        <v>60.919540229885058</v>
      </c>
      <c r="T143" s="61">
        <v>60.919540229885058</v>
      </c>
      <c r="U143" s="61">
        <v>60.919540229885058</v>
      </c>
      <c r="V143" s="61">
        <v>60.919540229885058</v>
      </c>
      <c r="W143" s="310">
        <v>60.919540229885058</v>
      </c>
      <c r="X143" s="311">
        <v>0.66666666666666663</v>
      </c>
    </row>
    <row r="144" spans="2:24">
      <c r="B144" s="568"/>
      <c r="C144" s="45" t="s">
        <v>1330</v>
      </c>
      <c r="D144" s="45">
        <v>90</v>
      </c>
      <c r="E144" s="45">
        <v>55</v>
      </c>
      <c r="F144" s="45">
        <v>87</v>
      </c>
      <c r="G144" s="45">
        <v>44</v>
      </c>
      <c r="H144" s="45">
        <v>44</v>
      </c>
      <c r="I144" s="45">
        <v>44</v>
      </c>
      <c r="J144" s="45">
        <v>44</v>
      </c>
      <c r="K144" s="45">
        <v>44</v>
      </c>
      <c r="L144" s="45">
        <v>44</v>
      </c>
      <c r="M144" s="45">
        <v>48</v>
      </c>
      <c r="N144" s="11"/>
      <c r="O144" s="61">
        <v>90</v>
      </c>
      <c r="P144" s="61">
        <v>61.111111111111114</v>
      </c>
      <c r="Q144" s="61">
        <v>87</v>
      </c>
      <c r="R144" s="61">
        <v>50.574712643678168</v>
      </c>
      <c r="S144" s="61">
        <v>50.574712643678168</v>
      </c>
      <c r="T144" s="61">
        <v>50.574712643678168</v>
      </c>
      <c r="U144" s="61">
        <v>50.574712643678168</v>
      </c>
      <c r="V144" s="61">
        <v>50.574712643678168</v>
      </c>
      <c r="W144" s="310">
        <v>50.574712643678168</v>
      </c>
      <c r="X144" s="311">
        <v>0.55172413793103448</v>
      </c>
    </row>
    <row r="145" spans="2:24">
      <c r="B145" s="568"/>
      <c r="C145" s="45" t="s">
        <v>1331</v>
      </c>
      <c r="D145" s="45">
        <v>90</v>
      </c>
      <c r="E145" s="45">
        <v>47</v>
      </c>
      <c r="F145" s="45">
        <v>87</v>
      </c>
      <c r="G145" s="45">
        <v>34</v>
      </c>
      <c r="H145" s="45">
        <v>34</v>
      </c>
      <c r="I145" s="45">
        <v>34</v>
      </c>
      <c r="J145" s="45">
        <v>34</v>
      </c>
      <c r="K145" s="45">
        <v>34</v>
      </c>
      <c r="L145" s="45">
        <v>34</v>
      </c>
      <c r="M145" s="45">
        <v>43</v>
      </c>
      <c r="N145" s="11"/>
      <c r="O145" s="61">
        <v>90</v>
      </c>
      <c r="P145" s="61">
        <v>52.222222222222229</v>
      </c>
      <c r="Q145" s="61">
        <v>87</v>
      </c>
      <c r="R145" s="61">
        <v>39.080459770114942</v>
      </c>
      <c r="S145" s="61">
        <v>39.080459770114942</v>
      </c>
      <c r="T145" s="61">
        <v>39.080459770114942</v>
      </c>
      <c r="U145" s="61">
        <v>39.080459770114942</v>
      </c>
      <c r="V145" s="61">
        <v>39.080459770114942</v>
      </c>
      <c r="W145" s="310">
        <v>39.080459770114942</v>
      </c>
      <c r="X145" s="311">
        <v>0.4942528735632184</v>
      </c>
    </row>
    <row r="146" spans="2:24">
      <c r="B146" s="568" t="s">
        <v>1217</v>
      </c>
      <c r="C146" s="45" t="s">
        <v>1345</v>
      </c>
      <c r="D146" s="45">
        <v>10</v>
      </c>
      <c r="E146" s="45">
        <v>0</v>
      </c>
      <c r="F146" s="45">
        <v>10</v>
      </c>
      <c r="G146" s="45">
        <v>9</v>
      </c>
      <c r="H146" s="45">
        <v>9</v>
      </c>
      <c r="I146" s="45">
        <v>9</v>
      </c>
      <c r="J146" s="45">
        <v>9</v>
      </c>
      <c r="K146" s="45">
        <v>9</v>
      </c>
      <c r="L146" s="45">
        <v>8</v>
      </c>
      <c r="M146" s="45">
        <v>10</v>
      </c>
      <c r="N146" s="11"/>
      <c r="O146" s="61">
        <v>10</v>
      </c>
      <c r="P146" s="61">
        <v>0</v>
      </c>
      <c r="Q146" s="61">
        <v>10</v>
      </c>
      <c r="R146" s="61">
        <v>90</v>
      </c>
      <c r="S146" s="61">
        <v>90</v>
      </c>
      <c r="T146" s="61">
        <v>90</v>
      </c>
      <c r="U146" s="61">
        <v>90</v>
      </c>
      <c r="V146" s="61">
        <v>90</v>
      </c>
      <c r="W146" s="310">
        <v>80</v>
      </c>
      <c r="X146" s="311">
        <v>1</v>
      </c>
    </row>
    <row r="147" spans="2:24">
      <c r="B147" s="568"/>
      <c r="C147" s="45" t="s">
        <v>1330</v>
      </c>
      <c r="D147" s="45">
        <v>10</v>
      </c>
      <c r="E147" s="45">
        <v>0</v>
      </c>
      <c r="F147" s="45">
        <v>10</v>
      </c>
      <c r="G147" s="45">
        <v>2</v>
      </c>
      <c r="H147" s="45">
        <v>2</v>
      </c>
      <c r="I147" s="45">
        <v>2</v>
      </c>
      <c r="J147" s="45">
        <v>2</v>
      </c>
      <c r="K147" s="45">
        <v>2</v>
      </c>
      <c r="L147" s="45">
        <v>2</v>
      </c>
      <c r="M147" s="45">
        <v>2</v>
      </c>
      <c r="N147" s="11"/>
      <c r="O147" s="61">
        <v>10</v>
      </c>
      <c r="P147" s="61">
        <v>0</v>
      </c>
      <c r="Q147" s="61">
        <v>10</v>
      </c>
      <c r="R147" s="61">
        <v>20</v>
      </c>
      <c r="S147" s="61">
        <v>20</v>
      </c>
      <c r="T147" s="61">
        <v>20</v>
      </c>
      <c r="U147" s="61">
        <v>20</v>
      </c>
      <c r="V147" s="61">
        <v>20</v>
      </c>
      <c r="W147" s="310">
        <v>20</v>
      </c>
      <c r="X147" s="311">
        <v>0.2</v>
      </c>
    </row>
    <row r="148" spans="2:24">
      <c r="B148" s="568"/>
      <c r="C148" s="45" t="s">
        <v>1331</v>
      </c>
      <c r="D148" s="45">
        <v>10</v>
      </c>
      <c r="E148" s="45">
        <v>0</v>
      </c>
      <c r="F148" s="45">
        <v>10</v>
      </c>
      <c r="G148" s="45">
        <v>2</v>
      </c>
      <c r="H148" s="45">
        <v>2</v>
      </c>
      <c r="I148" s="45">
        <v>2</v>
      </c>
      <c r="J148" s="45">
        <v>2</v>
      </c>
      <c r="K148" s="45">
        <v>2</v>
      </c>
      <c r="L148" s="45">
        <v>2</v>
      </c>
      <c r="M148" s="45">
        <v>2</v>
      </c>
      <c r="N148" s="11"/>
      <c r="O148" s="61">
        <v>10</v>
      </c>
      <c r="P148" s="61">
        <v>0</v>
      </c>
      <c r="Q148" s="61">
        <v>10</v>
      </c>
      <c r="R148" s="61">
        <v>20</v>
      </c>
      <c r="S148" s="61">
        <v>20</v>
      </c>
      <c r="T148" s="61">
        <v>20</v>
      </c>
      <c r="U148" s="61">
        <v>20</v>
      </c>
      <c r="V148" s="61">
        <v>20</v>
      </c>
      <c r="W148" s="310">
        <v>20</v>
      </c>
      <c r="X148" s="311">
        <v>0.2</v>
      </c>
    </row>
    <row r="149" spans="2:24">
      <c r="B149" s="568" t="s">
        <v>1218</v>
      </c>
      <c r="C149" s="45" t="s">
        <v>1345</v>
      </c>
      <c r="D149" s="45">
        <v>4</v>
      </c>
      <c r="E149" s="45">
        <v>0</v>
      </c>
      <c r="F149" s="45">
        <v>4</v>
      </c>
      <c r="G149" s="45">
        <v>3</v>
      </c>
      <c r="H149" s="45">
        <v>3</v>
      </c>
      <c r="I149" s="45">
        <v>3</v>
      </c>
      <c r="J149" s="45">
        <v>3</v>
      </c>
      <c r="K149" s="45">
        <v>3</v>
      </c>
      <c r="L149" s="45">
        <v>3</v>
      </c>
      <c r="M149" s="45">
        <v>3</v>
      </c>
      <c r="N149" s="11"/>
      <c r="O149" s="61">
        <v>4</v>
      </c>
      <c r="P149" s="61">
        <v>0</v>
      </c>
      <c r="Q149" s="61">
        <v>4</v>
      </c>
      <c r="R149" s="61">
        <v>75</v>
      </c>
      <c r="S149" s="61">
        <v>75</v>
      </c>
      <c r="T149" s="61">
        <v>75</v>
      </c>
      <c r="U149" s="61">
        <v>75</v>
      </c>
      <c r="V149" s="61">
        <v>75</v>
      </c>
      <c r="W149" s="310">
        <v>75</v>
      </c>
      <c r="X149" s="311">
        <v>0.75</v>
      </c>
    </row>
    <row r="150" spans="2:24">
      <c r="B150" s="568"/>
      <c r="C150" s="45" t="s">
        <v>1330</v>
      </c>
      <c r="D150" s="45">
        <v>4</v>
      </c>
      <c r="E150" s="45">
        <v>0</v>
      </c>
      <c r="F150" s="45">
        <v>4</v>
      </c>
      <c r="G150" s="45">
        <v>0</v>
      </c>
      <c r="H150" s="45">
        <v>0</v>
      </c>
      <c r="I150" s="45">
        <v>0</v>
      </c>
      <c r="J150" s="45">
        <v>0</v>
      </c>
      <c r="K150" s="45">
        <v>0</v>
      </c>
      <c r="L150" s="45">
        <v>0</v>
      </c>
      <c r="M150" s="45">
        <v>0</v>
      </c>
      <c r="N150" s="11"/>
      <c r="O150" s="61">
        <v>4</v>
      </c>
      <c r="P150" s="61">
        <v>0</v>
      </c>
      <c r="Q150" s="61">
        <v>4</v>
      </c>
      <c r="R150" s="61">
        <v>0</v>
      </c>
      <c r="S150" s="61">
        <v>0</v>
      </c>
      <c r="T150" s="61">
        <v>0</v>
      </c>
      <c r="U150" s="61">
        <v>0</v>
      </c>
      <c r="V150" s="61">
        <v>0</v>
      </c>
      <c r="W150" s="310">
        <v>0</v>
      </c>
      <c r="X150" s="311">
        <v>0</v>
      </c>
    </row>
    <row r="151" spans="2:24">
      <c r="B151" s="568"/>
      <c r="C151" s="45" t="s">
        <v>1331</v>
      </c>
      <c r="D151" s="45">
        <v>4</v>
      </c>
      <c r="E151" s="45">
        <v>0</v>
      </c>
      <c r="F151" s="45">
        <v>4</v>
      </c>
      <c r="G151" s="45">
        <v>0</v>
      </c>
      <c r="H151" s="45">
        <v>0</v>
      </c>
      <c r="I151" s="45">
        <v>0</v>
      </c>
      <c r="J151" s="45">
        <v>0</v>
      </c>
      <c r="K151" s="45">
        <v>0</v>
      </c>
      <c r="L151" s="45">
        <v>0</v>
      </c>
      <c r="M151" s="45">
        <v>0</v>
      </c>
      <c r="N151" s="11"/>
      <c r="O151" s="61">
        <v>4</v>
      </c>
      <c r="P151" s="61">
        <v>0</v>
      </c>
      <c r="Q151" s="61">
        <v>4</v>
      </c>
      <c r="R151" s="61">
        <v>0</v>
      </c>
      <c r="S151" s="61">
        <v>0</v>
      </c>
      <c r="T151" s="61">
        <v>0</v>
      </c>
      <c r="U151" s="61">
        <v>0</v>
      </c>
      <c r="V151" s="61">
        <v>0</v>
      </c>
      <c r="W151" s="310">
        <v>0</v>
      </c>
      <c r="X151" s="311">
        <v>0</v>
      </c>
    </row>
    <row r="152" spans="2:24">
      <c r="B152" s="568" t="s">
        <v>1219</v>
      </c>
      <c r="C152" s="45" t="s">
        <v>1345</v>
      </c>
      <c r="D152" s="45">
        <v>1</v>
      </c>
      <c r="E152" s="45">
        <v>0</v>
      </c>
      <c r="F152" s="45">
        <v>2</v>
      </c>
      <c r="G152" s="45">
        <v>2</v>
      </c>
      <c r="H152" s="45">
        <v>2</v>
      </c>
      <c r="I152" s="45">
        <v>2</v>
      </c>
      <c r="J152" s="45">
        <v>2</v>
      </c>
      <c r="K152" s="45">
        <v>2</v>
      </c>
      <c r="L152" s="45">
        <v>2</v>
      </c>
      <c r="M152" s="45">
        <v>2</v>
      </c>
      <c r="N152" s="11"/>
      <c r="O152" s="61">
        <v>1</v>
      </c>
      <c r="P152" s="61">
        <v>0</v>
      </c>
      <c r="Q152" s="61">
        <v>2</v>
      </c>
      <c r="R152" s="61">
        <v>100</v>
      </c>
      <c r="S152" s="61">
        <v>100</v>
      </c>
      <c r="T152" s="61">
        <v>100</v>
      </c>
      <c r="U152" s="61">
        <v>100</v>
      </c>
      <c r="V152" s="61">
        <v>100</v>
      </c>
      <c r="W152" s="310">
        <v>100</v>
      </c>
      <c r="X152" s="311">
        <v>1</v>
      </c>
    </row>
    <row r="153" spans="2:24">
      <c r="B153" s="568"/>
      <c r="C153" s="45" t="s">
        <v>1330</v>
      </c>
      <c r="D153" s="45">
        <v>1</v>
      </c>
      <c r="E153" s="45">
        <v>0</v>
      </c>
      <c r="F153" s="45">
        <v>2</v>
      </c>
      <c r="G153" s="45">
        <v>2</v>
      </c>
      <c r="H153" s="45">
        <v>2</v>
      </c>
      <c r="I153" s="45">
        <v>2</v>
      </c>
      <c r="J153" s="45">
        <v>2</v>
      </c>
      <c r="K153" s="45">
        <v>2</v>
      </c>
      <c r="L153" s="45">
        <v>2</v>
      </c>
      <c r="M153" s="45">
        <v>2</v>
      </c>
      <c r="N153" s="11"/>
      <c r="O153" s="61">
        <v>1</v>
      </c>
      <c r="P153" s="61">
        <v>0</v>
      </c>
      <c r="Q153" s="61">
        <v>2</v>
      </c>
      <c r="R153" s="61">
        <v>100</v>
      </c>
      <c r="S153" s="61">
        <v>100</v>
      </c>
      <c r="T153" s="61">
        <v>100</v>
      </c>
      <c r="U153" s="61">
        <v>100</v>
      </c>
      <c r="V153" s="61">
        <v>100</v>
      </c>
      <c r="W153" s="310">
        <v>100</v>
      </c>
      <c r="X153" s="311">
        <v>1</v>
      </c>
    </row>
    <row r="154" spans="2:24">
      <c r="B154" s="568"/>
      <c r="C154" s="45" t="s">
        <v>1331</v>
      </c>
      <c r="D154" s="45">
        <v>1</v>
      </c>
      <c r="E154" s="45">
        <v>0</v>
      </c>
      <c r="F154" s="45">
        <v>2</v>
      </c>
      <c r="G154" s="45">
        <v>2</v>
      </c>
      <c r="H154" s="45">
        <v>2</v>
      </c>
      <c r="I154" s="45">
        <v>2</v>
      </c>
      <c r="J154" s="45">
        <v>2</v>
      </c>
      <c r="K154" s="45">
        <v>2</v>
      </c>
      <c r="L154" s="45">
        <v>2</v>
      </c>
      <c r="M154" s="45">
        <v>2</v>
      </c>
      <c r="N154" s="11"/>
      <c r="O154" s="61">
        <v>1</v>
      </c>
      <c r="P154" s="61">
        <v>0</v>
      </c>
      <c r="Q154" s="61">
        <v>2</v>
      </c>
      <c r="R154" s="61">
        <v>100</v>
      </c>
      <c r="S154" s="61">
        <v>100</v>
      </c>
      <c r="T154" s="61">
        <v>100</v>
      </c>
      <c r="U154" s="61">
        <v>100</v>
      </c>
      <c r="V154" s="61">
        <v>100</v>
      </c>
      <c r="W154" s="310">
        <v>100</v>
      </c>
      <c r="X154" s="311">
        <v>1</v>
      </c>
    </row>
    <row r="155" spans="2:24">
      <c r="B155" s="568" t="s">
        <v>1026</v>
      </c>
      <c r="C155" s="45" t="s">
        <v>1345</v>
      </c>
      <c r="D155" s="45">
        <v>4</v>
      </c>
      <c r="E155" s="45">
        <v>0</v>
      </c>
      <c r="F155" s="45">
        <v>4</v>
      </c>
      <c r="G155" s="45">
        <v>0</v>
      </c>
      <c r="H155" s="45">
        <v>0</v>
      </c>
      <c r="I155" s="45">
        <v>0</v>
      </c>
      <c r="J155" s="45">
        <v>0</v>
      </c>
      <c r="K155" s="45">
        <v>0</v>
      </c>
      <c r="L155" s="45">
        <v>0</v>
      </c>
      <c r="M155" s="45">
        <v>0</v>
      </c>
      <c r="N155" s="11"/>
      <c r="O155" s="61">
        <v>4</v>
      </c>
      <c r="P155" s="61">
        <v>0</v>
      </c>
      <c r="Q155" s="61">
        <v>4</v>
      </c>
      <c r="R155" s="61">
        <v>0</v>
      </c>
      <c r="S155" s="61">
        <v>0</v>
      </c>
      <c r="T155" s="61">
        <v>0</v>
      </c>
      <c r="U155" s="61">
        <v>0</v>
      </c>
      <c r="V155" s="61">
        <v>0</v>
      </c>
      <c r="W155" s="310">
        <v>0</v>
      </c>
      <c r="X155" s="311">
        <v>0</v>
      </c>
    </row>
    <row r="156" spans="2:24">
      <c r="B156" s="568"/>
      <c r="C156" s="45" t="s">
        <v>1330</v>
      </c>
      <c r="D156" s="45">
        <v>4</v>
      </c>
      <c r="E156" s="45">
        <v>3</v>
      </c>
      <c r="F156" s="45">
        <v>4</v>
      </c>
      <c r="G156" s="45">
        <v>3</v>
      </c>
      <c r="H156" s="45">
        <v>3</v>
      </c>
      <c r="I156" s="45">
        <v>3</v>
      </c>
      <c r="J156" s="45">
        <v>3</v>
      </c>
      <c r="K156" s="45">
        <v>3</v>
      </c>
      <c r="L156" s="45">
        <v>3</v>
      </c>
      <c r="M156" s="45">
        <v>3</v>
      </c>
      <c r="N156" s="11"/>
      <c r="O156" s="61">
        <v>4</v>
      </c>
      <c r="P156" s="61">
        <v>75</v>
      </c>
      <c r="Q156" s="61">
        <v>4</v>
      </c>
      <c r="R156" s="61">
        <v>75</v>
      </c>
      <c r="S156" s="61">
        <v>75</v>
      </c>
      <c r="T156" s="61">
        <v>75</v>
      </c>
      <c r="U156" s="61">
        <v>75</v>
      </c>
      <c r="V156" s="61">
        <v>75</v>
      </c>
      <c r="W156" s="310">
        <v>75</v>
      </c>
      <c r="X156" s="311">
        <v>0.75</v>
      </c>
    </row>
    <row r="157" spans="2:24">
      <c r="B157" s="568"/>
      <c r="C157" s="45" t="s">
        <v>1331</v>
      </c>
      <c r="D157" s="45">
        <v>4</v>
      </c>
      <c r="E157" s="45">
        <v>0</v>
      </c>
      <c r="F157" s="45">
        <v>4</v>
      </c>
      <c r="G157" s="45">
        <v>0</v>
      </c>
      <c r="H157" s="45">
        <v>0</v>
      </c>
      <c r="I157" s="45">
        <v>0</v>
      </c>
      <c r="J157" s="45">
        <v>0</v>
      </c>
      <c r="K157" s="45">
        <v>0</v>
      </c>
      <c r="L157" s="45">
        <v>0</v>
      </c>
      <c r="M157" s="45">
        <v>0</v>
      </c>
      <c r="N157" s="11"/>
      <c r="O157" s="61">
        <v>4</v>
      </c>
      <c r="P157" s="61">
        <v>0</v>
      </c>
      <c r="Q157" s="61">
        <v>4</v>
      </c>
      <c r="R157" s="61">
        <v>0</v>
      </c>
      <c r="S157" s="61">
        <v>0</v>
      </c>
      <c r="T157" s="61">
        <v>0</v>
      </c>
      <c r="U157" s="61">
        <v>0</v>
      </c>
      <c r="V157" s="61">
        <v>0</v>
      </c>
      <c r="W157" s="310">
        <v>0</v>
      </c>
      <c r="X157" s="311">
        <v>0</v>
      </c>
    </row>
    <row r="158" spans="2:24">
      <c r="B158" s="568" t="s">
        <v>1220</v>
      </c>
      <c r="C158" s="45" t="s">
        <v>1345</v>
      </c>
      <c r="D158" s="45">
        <v>5</v>
      </c>
      <c r="E158" s="45">
        <v>5</v>
      </c>
      <c r="F158" s="45">
        <v>5</v>
      </c>
      <c r="G158" s="45">
        <v>5</v>
      </c>
      <c r="H158" s="45">
        <v>5</v>
      </c>
      <c r="I158" s="45">
        <v>5</v>
      </c>
      <c r="J158" s="45">
        <v>5</v>
      </c>
      <c r="K158" s="45">
        <v>5</v>
      </c>
      <c r="L158" s="45">
        <v>5</v>
      </c>
      <c r="M158" s="45">
        <v>5</v>
      </c>
      <c r="N158" s="11"/>
      <c r="O158" s="61">
        <v>5</v>
      </c>
      <c r="P158" s="61">
        <v>100</v>
      </c>
      <c r="Q158" s="61">
        <v>5</v>
      </c>
      <c r="R158" s="61">
        <v>100</v>
      </c>
      <c r="S158" s="61">
        <v>100</v>
      </c>
      <c r="T158" s="61">
        <v>100</v>
      </c>
      <c r="U158" s="61">
        <v>100</v>
      </c>
      <c r="V158" s="61">
        <v>100</v>
      </c>
      <c r="W158" s="310">
        <v>100</v>
      </c>
      <c r="X158" s="311">
        <v>1</v>
      </c>
    </row>
    <row r="159" spans="2:24">
      <c r="B159" s="568"/>
      <c r="C159" s="45" t="s">
        <v>1330</v>
      </c>
      <c r="D159" s="45">
        <v>5</v>
      </c>
      <c r="E159" s="45">
        <v>0</v>
      </c>
      <c r="F159" s="45">
        <v>5</v>
      </c>
      <c r="G159" s="45">
        <v>4</v>
      </c>
      <c r="H159" s="45">
        <v>4</v>
      </c>
      <c r="I159" s="45">
        <v>4</v>
      </c>
      <c r="J159" s="45">
        <v>4</v>
      </c>
      <c r="K159" s="45">
        <v>4</v>
      </c>
      <c r="L159" s="45">
        <v>4</v>
      </c>
      <c r="M159" s="45">
        <v>4</v>
      </c>
      <c r="N159" s="11"/>
      <c r="O159" s="61">
        <v>5</v>
      </c>
      <c r="P159" s="61">
        <v>0</v>
      </c>
      <c r="Q159" s="61">
        <v>5</v>
      </c>
      <c r="R159" s="61">
        <v>80</v>
      </c>
      <c r="S159" s="61">
        <v>80</v>
      </c>
      <c r="T159" s="61">
        <v>80</v>
      </c>
      <c r="U159" s="61">
        <v>80</v>
      </c>
      <c r="V159" s="61">
        <v>80</v>
      </c>
      <c r="W159" s="310">
        <v>80</v>
      </c>
      <c r="X159" s="311">
        <v>0.8</v>
      </c>
    </row>
    <row r="160" spans="2:24">
      <c r="B160" s="568"/>
      <c r="C160" s="45" t="s">
        <v>1331</v>
      </c>
      <c r="D160" s="45">
        <v>5</v>
      </c>
      <c r="E160" s="45">
        <v>0</v>
      </c>
      <c r="F160" s="45">
        <v>5</v>
      </c>
      <c r="G160" s="45">
        <v>4</v>
      </c>
      <c r="H160" s="45">
        <v>4</v>
      </c>
      <c r="I160" s="45">
        <v>4</v>
      </c>
      <c r="J160" s="45">
        <v>4</v>
      </c>
      <c r="K160" s="45">
        <v>4</v>
      </c>
      <c r="L160" s="45">
        <v>4</v>
      </c>
      <c r="M160" s="45">
        <v>4</v>
      </c>
      <c r="N160" s="11"/>
      <c r="O160" s="61">
        <v>5</v>
      </c>
      <c r="P160" s="61">
        <v>0</v>
      </c>
      <c r="Q160" s="61">
        <v>5</v>
      </c>
      <c r="R160" s="61">
        <v>80</v>
      </c>
      <c r="S160" s="61">
        <v>80</v>
      </c>
      <c r="T160" s="61">
        <v>80</v>
      </c>
      <c r="U160" s="61">
        <v>80</v>
      </c>
      <c r="V160" s="61">
        <v>80</v>
      </c>
      <c r="W160" s="310">
        <v>80</v>
      </c>
      <c r="X160" s="311">
        <v>0.8</v>
      </c>
    </row>
    <row r="161" spans="2:24">
      <c r="B161" s="568" t="s">
        <v>1221</v>
      </c>
      <c r="C161" s="45" t="s">
        <v>1345</v>
      </c>
      <c r="D161" s="45">
        <v>5</v>
      </c>
      <c r="E161" s="45">
        <v>5</v>
      </c>
      <c r="F161" s="45">
        <v>5</v>
      </c>
      <c r="G161" s="45">
        <v>5</v>
      </c>
      <c r="H161" s="45">
        <v>5</v>
      </c>
      <c r="I161" s="45">
        <v>5</v>
      </c>
      <c r="J161" s="45">
        <v>5</v>
      </c>
      <c r="K161" s="45">
        <v>5</v>
      </c>
      <c r="L161" s="45">
        <v>5</v>
      </c>
      <c r="M161" s="45">
        <v>5</v>
      </c>
      <c r="N161" s="11"/>
      <c r="O161" s="61">
        <v>5</v>
      </c>
      <c r="P161" s="61">
        <v>100</v>
      </c>
      <c r="Q161" s="61">
        <v>5</v>
      </c>
      <c r="R161" s="61">
        <v>100</v>
      </c>
      <c r="S161" s="61">
        <v>100</v>
      </c>
      <c r="T161" s="61">
        <v>100</v>
      </c>
      <c r="U161" s="61">
        <v>100</v>
      </c>
      <c r="V161" s="61">
        <v>100</v>
      </c>
      <c r="W161" s="310">
        <v>100</v>
      </c>
      <c r="X161" s="311">
        <v>1</v>
      </c>
    </row>
    <row r="162" spans="2:24">
      <c r="B162" s="568"/>
      <c r="C162" s="45" t="s">
        <v>1330</v>
      </c>
      <c r="D162" s="45">
        <v>5</v>
      </c>
      <c r="E162" s="45">
        <v>3</v>
      </c>
      <c r="F162" s="45">
        <v>5</v>
      </c>
      <c r="G162" s="45">
        <v>5</v>
      </c>
      <c r="H162" s="45">
        <v>5</v>
      </c>
      <c r="I162" s="45">
        <v>5</v>
      </c>
      <c r="J162" s="45">
        <v>5</v>
      </c>
      <c r="K162" s="45">
        <v>5</v>
      </c>
      <c r="L162" s="45">
        <v>5</v>
      </c>
      <c r="M162" s="45">
        <v>5</v>
      </c>
      <c r="N162" s="11"/>
      <c r="O162" s="61">
        <v>5</v>
      </c>
      <c r="P162" s="61">
        <v>60</v>
      </c>
      <c r="Q162" s="61">
        <v>5</v>
      </c>
      <c r="R162" s="61">
        <v>100</v>
      </c>
      <c r="S162" s="61">
        <v>100</v>
      </c>
      <c r="T162" s="61">
        <v>100</v>
      </c>
      <c r="U162" s="61">
        <v>100</v>
      </c>
      <c r="V162" s="61">
        <v>100</v>
      </c>
      <c r="W162" s="310">
        <v>100</v>
      </c>
      <c r="X162" s="311">
        <v>1</v>
      </c>
    </row>
    <row r="163" spans="2:24">
      <c r="B163" s="568"/>
      <c r="C163" s="45" t="s">
        <v>1331</v>
      </c>
      <c r="D163" s="45">
        <v>5</v>
      </c>
      <c r="E163" s="45">
        <v>3</v>
      </c>
      <c r="F163" s="45">
        <v>5</v>
      </c>
      <c r="G163" s="45">
        <v>5</v>
      </c>
      <c r="H163" s="45">
        <v>5</v>
      </c>
      <c r="I163" s="45">
        <v>5</v>
      </c>
      <c r="J163" s="45">
        <v>5</v>
      </c>
      <c r="K163" s="45">
        <v>5</v>
      </c>
      <c r="L163" s="45">
        <v>5</v>
      </c>
      <c r="M163" s="45">
        <v>5</v>
      </c>
      <c r="N163" s="11"/>
      <c r="O163" s="61">
        <v>5</v>
      </c>
      <c r="P163" s="61">
        <v>60</v>
      </c>
      <c r="Q163" s="61">
        <v>5</v>
      </c>
      <c r="R163" s="61">
        <v>100</v>
      </c>
      <c r="S163" s="61">
        <v>100</v>
      </c>
      <c r="T163" s="61">
        <v>100</v>
      </c>
      <c r="U163" s="61">
        <v>100</v>
      </c>
      <c r="V163" s="61">
        <v>100</v>
      </c>
      <c r="W163" s="310">
        <v>100</v>
      </c>
      <c r="X163" s="311">
        <v>1</v>
      </c>
    </row>
    <row r="164" spans="2:24">
      <c r="B164" s="568" t="s">
        <v>1222</v>
      </c>
      <c r="C164" s="45" t="s">
        <v>1345</v>
      </c>
      <c r="D164" s="45">
        <v>3</v>
      </c>
      <c r="E164" s="45">
        <v>3</v>
      </c>
      <c r="F164" s="45">
        <v>3</v>
      </c>
      <c r="G164" s="45">
        <v>3</v>
      </c>
      <c r="H164" s="45">
        <v>3</v>
      </c>
      <c r="I164" s="45">
        <v>3</v>
      </c>
      <c r="J164" s="45">
        <v>3</v>
      </c>
      <c r="K164" s="45">
        <v>3</v>
      </c>
      <c r="L164" s="45">
        <v>3</v>
      </c>
      <c r="M164" s="45">
        <v>3</v>
      </c>
      <c r="N164" s="11"/>
      <c r="O164" s="61">
        <v>3</v>
      </c>
      <c r="P164" s="61">
        <v>100</v>
      </c>
      <c r="Q164" s="61">
        <v>3</v>
      </c>
      <c r="R164" s="61">
        <v>100</v>
      </c>
      <c r="S164" s="61">
        <v>100</v>
      </c>
      <c r="T164" s="61">
        <v>100</v>
      </c>
      <c r="U164" s="61">
        <v>100</v>
      </c>
      <c r="V164" s="61">
        <v>100</v>
      </c>
      <c r="W164" s="310">
        <v>100</v>
      </c>
      <c r="X164" s="311">
        <v>1</v>
      </c>
    </row>
    <row r="165" spans="2:24">
      <c r="B165" s="568"/>
      <c r="C165" s="45" t="s">
        <v>1330</v>
      </c>
      <c r="D165" s="45">
        <v>3</v>
      </c>
      <c r="E165" s="45">
        <v>0</v>
      </c>
      <c r="F165" s="45">
        <v>3</v>
      </c>
      <c r="G165" s="45">
        <v>3</v>
      </c>
      <c r="H165" s="45">
        <v>3</v>
      </c>
      <c r="I165" s="45">
        <v>3</v>
      </c>
      <c r="J165" s="45">
        <v>3</v>
      </c>
      <c r="K165" s="45">
        <v>3</v>
      </c>
      <c r="L165" s="45">
        <v>3</v>
      </c>
      <c r="M165" s="45">
        <v>3</v>
      </c>
      <c r="N165" s="11"/>
      <c r="O165" s="61">
        <v>3</v>
      </c>
      <c r="P165" s="61">
        <v>0</v>
      </c>
      <c r="Q165" s="61">
        <v>3</v>
      </c>
      <c r="R165" s="61">
        <v>100</v>
      </c>
      <c r="S165" s="61">
        <v>100</v>
      </c>
      <c r="T165" s="61">
        <v>100</v>
      </c>
      <c r="U165" s="61">
        <v>100</v>
      </c>
      <c r="V165" s="61">
        <v>100</v>
      </c>
      <c r="W165" s="310">
        <v>100</v>
      </c>
      <c r="X165" s="311">
        <v>1</v>
      </c>
    </row>
    <row r="166" spans="2:24">
      <c r="B166" s="568"/>
      <c r="C166" s="45" t="s">
        <v>1331</v>
      </c>
      <c r="D166" s="45">
        <v>3</v>
      </c>
      <c r="E166" s="45">
        <v>0</v>
      </c>
      <c r="F166" s="45">
        <v>3</v>
      </c>
      <c r="G166" s="45">
        <v>3</v>
      </c>
      <c r="H166" s="45">
        <v>3</v>
      </c>
      <c r="I166" s="45">
        <v>3</v>
      </c>
      <c r="J166" s="45">
        <v>3</v>
      </c>
      <c r="K166" s="45">
        <v>3</v>
      </c>
      <c r="L166" s="45">
        <v>3</v>
      </c>
      <c r="M166" s="45">
        <v>3</v>
      </c>
      <c r="N166" s="11"/>
      <c r="O166" s="61">
        <v>3</v>
      </c>
      <c r="P166" s="61">
        <v>0</v>
      </c>
      <c r="Q166" s="61">
        <v>3</v>
      </c>
      <c r="R166" s="61">
        <v>100</v>
      </c>
      <c r="S166" s="61">
        <v>100</v>
      </c>
      <c r="T166" s="61">
        <v>100</v>
      </c>
      <c r="U166" s="61">
        <v>100</v>
      </c>
      <c r="V166" s="61">
        <v>100</v>
      </c>
      <c r="W166" s="310">
        <v>100</v>
      </c>
      <c r="X166" s="311">
        <v>1</v>
      </c>
    </row>
    <row r="167" spans="2:24">
      <c r="B167" s="568" t="s">
        <v>912</v>
      </c>
      <c r="C167" s="45" t="s">
        <v>1345</v>
      </c>
      <c r="D167" s="45">
        <v>1</v>
      </c>
      <c r="E167" s="45">
        <v>0</v>
      </c>
      <c r="F167" s="45">
        <v>1</v>
      </c>
      <c r="G167" s="45">
        <v>1</v>
      </c>
      <c r="H167" s="45">
        <v>1</v>
      </c>
      <c r="I167" s="45">
        <v>1</v>
      </c>
      <c r="J167" s="45">
        <v>1</v>
      </c>
      <c r="K167" s="45">
        <v>1</v>
      </c>
      <c r="L167" s="45">
        <v>1</v>
      </c>
      <c r="M167" s="45">
        <v>1</v>
      </c>
      <c r="N167" s="11"/>
      <c r="O167" s="61">
        <v>1</v>
      </c>
      <c r="P167" s="61">
        <v>0</v>
      </c>
      <c r="Q167" s="61">
        <v>1</v>
      </c>
      <c r="R167" s="61">
        <v>100</v>
      </c>
      <c r="S167" s="61">
        <v>100</v>
      </c>
      <c r="T167" s="61">
        <v>100</v>
      </c>
      <c r="U167" s="61">
        <v>100</v>
      </c>
      <c r="V167" s="61">
        <v>100</v>
      </c>
      <c r="W167" s="310">
        <v>100</v>
      </c>
      <c r="X167" s="311">
        <v>1</v>
      </c>
    </row>
    <row r="168" spans="2:24">
      <c r="B168" s="568"/>
      <c r="C168" s="45" t="s">
        <v>1330</v>
      </c>
      <c r="D168" s="45">
        <v>1</v>
      </c>
      <c r="E168" s="45">
        <v>0</v>
      </c>
      <c r="F168" s="45">
        <v>1</v>
      </c>
      <c r="G168" s="45">
        <v>1</v>
      </c>
      <c r="H168" s="45">
        <v>1</v>
      </c>
      <c r="I168" s="45">
        <v>1</v>
      </c>
      <c r="J168" s="45">
        <v>1</v>
      </c>
      <c r="K168" s="45">
        <v>1</v>
      </c>
      <c r="L168" s="45">
        <v>1</v>
      </c>
      <c r="M168" s="45">
        <v>1</v>
      </c>
      <c r="N168" s="11"/>
      <c r="O168" s="61">
        <v>1</v>
      </c>
      <c r="P168" s="61">
        <v>0</v>
      </c>
      <c r="Q168" s="61">
        <v>1</v>
      </c>
      <c r="R168" s="61">
        <v>100</v>
      </c>
      <c r="S168" s="61">
        <v>100</v>
      </c>
      <c r="T168" s="61">
        <v>100</v>
      </c>
      <c r="U168" s="61">
        <v>100</v>
      </c>
      <c r="V168" s="61">
        <v>100</v>
      </c>
      <c r="W168" s="310">
        <v>100</v>
      </c>
      <c r="X168" s="311">
        <v>1</v>
      </c>
    </row>
    <row r="169" spans="2:24">
      <c r="B169" s="568"/>
      <c r="C169" s="45" t="s">
        <v>1331</v>
      </c>
      <c r="D169" s="45">
        <v>1</v>
      </c>
      <c r="E169" s="45">
        <v>0</v>
      </c>
      <c r="F169" s="45">
        <v>1</v>
      </c>
      <c r="G169" s="45">
        <v>1</v>
      </c>
      <c r="H169" s="45">
        <v>1</v>
      </c>
      <c r="I169" s="45">
        <v>1</v>
      </c>
      <c r="J169" s="45">
        <v>1</v>
      </c>
      <c r="K169" s="45">
        <v>1</v>
      </c>
      <c r="L169" s="45">
        <v>1</v>
      </c>
      <c r="M169" s="45">
        <v>1</v>
      </c>
      <c r="N169" s="11"/>
      <c r="O169" s="61">
        <v>1</v>
      </c>
      <c r="P169" s="61">
        <v>0</v>
      </c>
      <c r="Q169" s="61">
        <v>1</v>
      </c>
      <c r="R169" s="61">
        <v>100</v>
      </c>
      <c r="S169" s="61">
        <v>100</v>
      </c>
      <c r="T169" s="61">
        <v>100</v>
      </c>
      <c r="U169" s="61">
        <v>100</v>
      </c>
      <c r="V169" s="61">
        <v>100</v>
      </c>
      <c r="W169" s="310">
        <v>100</v>
      </c>
      <c r="X169" s="311">
        <v>1</v>
      </c>
    </row>
    <row r="170" spans="2:24">
      <c r="B170" s="568" t="s">
        <v>917</v>
      </c>
      <c r="C170" s="45" t="s">
        <v>1345</v>
      </c>
      <c r="D170" s="45">
        <v>3</v>
      </c>
      <c r="E170" s="45">
        <v>0</v>
      </c>
      <c r="F170" s="45">
        <v>3</v>
      </c>
      <c r="G170" s="45">
        <v>0</v>
      </c>
      <c r="H170" s="45">
        <v>0</v>
      </c>
      <c r="I170" s="45">
        <v>1</v>
      </c>
      <c r="J170" s="45">
        <v>1</v>
      </c>
      <c r="K170" s="45">
        <v>1</v>
      </c>
      <c r="L170" s="45">
        <v>1</v>
      </c>
      <c r="M170" s="45">
        <v>2</v>
      </c>
      <c r="N170" s="11"/>
      <c r="O170" s="61">
        <v>3</v>
      </c>
      <c r="P170" s="61">
        <v>0</v>
      </c>
      <c r="Q170" s="61">
        <v>3</v>
      </c>
      <c r="R170" s="61">
        <v>0</v>
      </c>
      <c r="S170" s="61">
        <v>0</v>
      </c>
      <c r="T170" s="61">
        <v>0</v>
      </c>
      <c r="U170" s="61">
        <v>33.333333333333329</v>
      </c>
      <c r="V170" s="61">
        <v>33.333333333333329</v>
      </c>
      <c r="W170" s="310">
        <v>33.333333333333329</v>
      </c>
      <c r="X170" s="311">
        <v>0.66666666666666663</v>
      </c>
    </row>
    <row r="171" spans="2:24">
      <c r="B171" s="568"/>
      <c r="C171" s="45" t="s">
        <v>1330</v>
      </c>
      <c r="D171" s="45">
        <v>3</v>
      </c>
      <c r="E171" s="45">
        <v>0</v>
      </c>
      <c r="F171" s="45">
        <v>3</v>
      </c>
      <c r="G171" s="45">
        <v>0</v>
      </c>
      <c r="H171" s="45">
        <v>0</v>
      </c>
      <c r="I171" s="45">
        <v>1</v>
      </c>
      <c r="J171" s="45">
        <v>1</v>
      </c>
      <c r="K171" s="45">
        <v>1</v>
      </c>
      <c r="L171" s="45">
        <v>1</v>
      </c>
      <c r="M171" s="45">
        <v>1</v>
      </c>
      <c r="N171" s="11"/>
      <c r="O171" s="61">
        <v>3</v>
      </c>
      <c r="P171" s="61">
        <v>0</v>
      </c>
      <c r="Q171" s="61">
        <v>3</v>
      </c>
      <c r="R171" s="61">
        <v>0</v>
      </c>
      <c r="S171" s="61">
        <v>0</v>
      </c>
      <c r="T171" s="61">
        <v>0</v>
      </c>
      <c r="U171" s="61">
        <v>33.333333333333329</v>
      </c>
      <c r="V171" s="61">
        <v>33.333333333333329</v>
      </c>
      <c r="W171" s="310">
        <v>33.333333333333329</v>
      </c>
      <c r="X171" s="311">
        <v>0.33333333333333331</v>
      </c>
    </row>
    <row r="172" spans="2:24">
      <c r="B172" s="568"/>
      <c r="C172" s="45" t="s">
        <v>1331</v>
      </c>
      <c r="D172" s="45">
        <v>3</v>
      </c>
      <c r="E172" s="45">
        <v>0</v>
      </c>
      <c r="F172" s="45">
        <v>3</v>
      </c>
      <c r="G172" s="45">
        <v>0</v>
      </c>
      <c r="H172" s="45">
        <v>0</v>
      </c>
      <c r="I172" s="45">
        <v>1</v>
      </c>
      <c r="J172" s="45">
        <v>1</v>
      </c>
      <c r="K172" s="45">
        <v>1</v>
      </c>
      <c r="L172" s="45">
        <v>1</v>
      </c>
      <c r="M172" s="45">
        <v>1</v>
      </c>
      <c r="N172" s="11"/>
      <c r="O172" s="61">
        <v>3</v>
      </c>
      <c r="P172" s="61">
        <v>0</v>
      </c>
      <c r="Q172" s="61">
        <v>3</v>
      </c>
      <c r="R172" s="61">
        <v>0</v>
      </c>
      <c r="S172" s="61">
        <v>0</v>
      </c>
      <c r="T172" s="61">
        <v>0</v>
      </c>
      <c r="U172" s="61">
        <v>33.333333333333329</v>
      </c>
      <c r="V172" s="61">
        <v>33.333333333333329</v>
      </c>
      <c r="W172" s="310">
        <v>33.333333333333329</v>
      </c>
      <c r="X172" s="311">
        <v>0.33333333333333331</v>
      </c>
    </row>
    <row r="173" spans="2:24">
      <c r="B173" s="568" t="s">
        <v>196</v>
      </c>
      <c r="C173" s="45" t="s">
        <v>1346</v>
      </c>
      <c r="D173" s="45">
        <v>748</v>
      </c>
      <c r="E173" s="45">
        <v>532</v>
      </c>
      <c r="F173" s="45">
        <v>762</v>
      </c>
      <c r="G173" s="45">
        <v>577</v>
      </c>
      <c r="H173" s="45">
        <v>568</v>
      </c>
      <c r="I173" s="45">
        <v>546</v>
      </c>
      <c r="J173" s="45">
        <v>562</v>
      </c>
      <c r="K173" s="45">
        <v>559</v>
      </c>
      <c r="L173" s="45">
        <v>566</v>
      </c>
      <c r="M173" s="45">
        <v>575</v>
      </c>
      <c r="N173" s="11"/>
      <c r="O173" s="61">
        <v>748</v>
      </c>
      <c r="P173" s="61">
        <v>71.122994652406419</v>
      </c>
      <c r="Q173" s="61">
        <v>762</v>
      </c>
      <c r="R173" s="61">
        <v>75.721784776902894</v>
      </c>
      <c r="S173" s="61">
        <v>74.540682414698168</v>
      </c>
      <c r="T173" s="61">
        <v>71.522309711286098</v>
      </c>
      <c r="U173" s="61">
        <v>73.753280839895012</v>
      </c>
      <c r="V173" s="61">
        <v>73.36</v>
      </c>
      <c r="W173" s="310">
        <v>74.28</v>
      </c>
      <c r="X173" s="311">
        <v>0.75459317585301833</v>
      </c>
    </row>
    <row r="174" spans="2:24">
      <c r="B174" s="568"/>
      <c r="C174" s="45" t="s">
        <v>1339</v>
      </c>
      <c r="D174" s="45">
        <v>748</v>
      </c>
      <c r="E174" s="45">
        <v>488</v>
      </c>
      <c r="F174" s="45">
        <v>762</v>
      </c>
      <c r="G174" s="45">
        <v>494</v>
      </c>
      <c r="H174" s="45">
        <v>494</v>
      </c>
      <c r="I174" s="45">
        <v>488</v>
      </c>
      <c r="J174" s="45">
        <v>479</v>
      </c>
      <c r="K174" s="45">
        <v>492</v>
      </c>
      <c r="L174" s="45">
        <v>490</v>
      </c>
      <c r="M174" s="45">
        <v>497</v>
      </c>
      <c r="N174" s="11"/>
      <c r="O174" s="61">
        <v>748</v>
      </c>
      <c r="P174" s="61">
        <v>65.240641711229955</v>
      </c>
      <c r="Q174" s="61">
        <v>762</v>
      </c>
      <c r="R174" s="61">
        <v>64.829396325459328</v>
      </c>
      <c r="S174" s="61">
        <v>64.829396325459328</v>
      </c>
      <c r="T174" s="61">
        <v>64.30446194225722</v>
      </c>
      <c r="U174" s="61">
        <v>62.86</v>
      </c>
      <c r="V174" s="61">
        <v>64.569999999999993</v>
      </c>
      <c r="W174" s="310">
        <v>64.30446194225722</v>
      </c>
      <c r="X174" s="311">
        <v>0.65223097112860895</v>
      </c>
    </row>
    <row r="175" spans="2:24">
      <c r="B175" s="568"/>
      <c r="C175" s="45" t="s">
        <v>1340</v>
      </c>
      <c r="D175" s="45">
        <v>748</v>
      </c>
      <c r="E175" s="45">
        <v>417</v>
      </c>
      <c r="F175" s="45">
        <v>762</v>
      </c>
      <c r="G175" s="45">
        <v>425</v>
      </c>
      <c r="H175" s="45">
        <v>420</v>
      </c>
      <c r="I175" s="45">
        <v>397</v>
      </c>
      <c r="J175" s="45">
        <v>407</v>
      </c>
      <c r="K175" s="45">
        <v>407</v>
      </c>
      <c r="L175" s="45">
        <v>404</v>
      </c>
      <c r="M175" s="45">
        <v>413</v>
      </c>
      <c r="N175" s="11"/>
      <c r="O175" s="61">
        <v>748</v>
      </c>
      <c r="P175" s="61">
        <v>55.748663101604279</v>
      </c>
      <c r="Q175" s="61">
        <v>762</v>
      </c>
      <c r="R175" s="61">
        <v>55.774278215223092</v>
      </c>
      <c r="S175" s="61">
        <v>55.118110236220474</v>
      </c>
      <c r="T175" s="61">
        <v>52.362204724409445</v>
      </c>
      <c r="U175" s="61">
        <v>53.41</v>
      </c>
      <c r="V175" s="61">
        <v>53.41</v>
      </c>
      <c r="W175" s="310">
        <v>53.02</v>
      </c>
      <c r="X175" s="311">
        <v>0.54199475065616798</v>
      </c>
    </row>
    <row r="177" spans="2:2">
      <c r="B177" s="60" t="s">
        <v>1341</v>
      </c>
    </row>
    <row r="180" spans="2:2">
      <c r="B180" s="60" t="s">
        <v>752</v>
      </c>
    </row>
    <row r="181" spans="2:2">
      <c r="B181" s="152" t="s">
        <v>1348</v>
      </c>
    </row>
  </sheetData>
  <mergeCells count="76">
    <mergeCell ref="B24:B26"/>
    <mergeCell ref="B27:B29"/>
    <mergeCell ref="B30:B32"/>
    <mergeCell ref="Q10:R10"/>
    <mergeCell ref="B12:B14"/>
    <mergeCell ref="B15:B17"/>
    <mergeCell ref="B18:B20"/>
    <mergeCell ref="B21:B23"/>
    <mergeCell ref="B9:B11"/>
    <mergeCell ref="C9:C11"/>
    <mergeCell ref="D9:E9"/>
    <mergeCell ref="O9:P9"/>
    <mergeCell ref="D10:E10"/>
    <mergeCell ref="F10:G10"/>
    <mergeCell ref="O10:P10"/>
    <mergeCell ref="B33:B35"/>
    <mergeCell ref="B36:B38"/>
    <mergeCell ref="B75:B77"/>
    <mergeCell ref="B42:B44"/>
    <mergeCell ref="B45:B47"/>
    <mergeCell ref="B48:B50"/>
    <mergeCell ref="B51:B53"/>
    <mergeCell ref="B54:B56"/>
    <mergeCell ref="B57:B59"/>
    <mergeCell ref="B60:B62"/>
    <mergeCell ref="B63:B65"/>
    <mergeCell ref="B66:B68"/>
    <mergeCell ref="B69:B71"/>
    <mergeCell ref="B72:B74"/>
    <mergeCell ref="B39:B41"/>
    <mergeCell ref="Q96:R96"/>
    <mergeCell ref="B78:B80"/>
    <mergeCell ref="B81:B83"/>
    <mergeCell ref="B84:B86"/>
    <mergeCell ref="B87:B89"/>
    <mergeCell ref="B95:B97"/>
    <mergeCell ref="C95:C97"/>
    <mergeCell ref="B113:B115"/>
    <mergeCell ref="D95:E95"/>
    <mergeCell ref="O95:P95"/>
    <mergeCell ref="D96:E96"/>
    <mergeCell ref="F96:G96"/>
    <mergeCell ref="O96:P96"/>
    <mergeCell ref="B98:B100"/>
    <mergeCell ref="B101:B103"/>
    <mergeCell ref="B104:B106"/>
    <mergeCell ref="B107:B109"/>
    <mergeCell ref="B110:B112"/>
    <mergeCell ref="B149:B151"/>
    <mergeCell ref="B116:B118"/>
    <mergeCell ref="B119:B121"/>
    <mergeCell ref="B122:B124"/>
    <mergeCell ref="B125:B127"/>
    <mergeCell ref="B128:B130"/>
    <mergeCell ref="B131:B133"/>
    <mergeCell ref="B134:B136"/>
    <mergeCell ref="B137:B139"/>
    <mergeCell ref="B140:B142"/>
    <mergeCell ref="B143:B145"/>
    <mergeCell ref="B146:B148"/>
    <mergeCell ref="B170:B172"/>
    <mergeCell ref="B173:B175"/>
    <mergeCell ref="H10:M10"/>
    <mergeCell ref="F9:M9"/>
    <mergeCell ref="Q9:X9"/>
    <mergeCell ref="S10:X10"/>
    <mergeCell ref="F95:M95"/>
    <mergeCell ref="H96:M96"/>
    <mergeCell ref="Q95:X95"/>
    <mergeCell ref="S96:X96"/>
    <mergeCell ref="B152:B154"/>
    <mergeCell ref="B155:B157"/>
    <mergeCell ref="B158:B160"/>
    <mergeCell ref="B161:B163"/>
    <mergeCell ref="B164:B166"/>
    <mergeCell ref="B167:B169"/>
  </mergeCells>
  <hyperlinks>
    <hyperlink ref="A1" location="Indice!A1" display="Regresar &lt;-"/>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dimension ref="A1:G41"/>
  <sheetViews>
    <sheetView workbookViewId="0"/>
  </sheetViews>
  <sheetFormatPr baseColWidth="10" defaultRowHeight="15"/>
  <cols>
    <col min="1" max="16384" width="11.42578125" style="60"/>
  </cols>
  <sheetData>
    <row r="1" spans="1:7">
      <c r="A1" s="1" t="s">
        <v>246</v>
      </c>
    </row>
    <row r="2" spans="1:7" ht="21">
      <c r="B2" s="2" t="s">
        <v>639</v>
      </c>
    </row>
    <row r="3" spans="1:7" ht="21">
      <c r="B3" s="14" t="s">
        <v>1133</v>
      </c>
    </row>
    <row r="4" spans="1:7" ht="21">
      <c r="B4" s="14"/>
    </row>
    <row r="5" spans="1:7" ht="15.75">
      <c r="B5" s="19" t="s">
        <v>1349</v>
      </c>
    </row>
    <row r="8" spans="1:7">
      <c r="B8" s="33" t="s">
        <v>1350</v>
      </c>
    </row>
    <row r="9" spans="1:7">
      <c r="B9" s="262" t="s">
        <v>177</v>
      </c>
      <c r="C9" s="262" t="s">
        <v>1351</v>
      </c>
      <c r="D9" s="262" t="s">
        <v>1352</v>
      </c>
      <c r="E9" s="262" t="s">
        <v>1353</v>
      </c>
      <c r="F9" s="262" t="s">
        <v>1354</v>
      </c>
      <c r="G9" s="262" t="s">
        <v>1355</v>
      </c>
    </row>
    <row r="10" spans="1:7">
      <c r="B10" s="139">
        <v>2011</v>
      </c>
      <c r="C10" s="61">
        <v>52.252252252252248</v>
      </c>
      <c r="D10" s="61">
        <v>22.972972972972975</v>
      </c>
      <c r="E10" s="61">
        <v>7.6576576576576567</v>
      </c>
      <c r="F10" s="61">
        <v>13.513513513513514</v>
      </c>
      <c r="G10" s="61">
        <v>3.6036036036036037</v>
      </c>
    </row>
    <row r="11" spans="1:7">
      <c r="B11" s="139">
        <v>2012</v>
      </c>
      <c r="C11" s="61">
        <v>50.884955752212392</v>
      </c>
      <c r="D11" s="61">
        <v>23.893805309734514</v>
      </c>
      <c r="E11" s="61">
        <v>7.5221238938053103</v>
      </c>
      <c r="F11" s="61">
        <v>11.946902654867257</v>
      </c>
      <c r="G11" s="61">
        <v>5.7522123893805306</v>
      </c>
    </row>
    <row r="12" spans="1:7">
      <c r="B12" s="139">
        <v>2013</v>
      </c>
      <c r="C12" s="61">
        <v>53.508771929824562</v>
      </c>
      <c r="D12" s="61">
        <v>25.438596491228072</v>
      </c>
      <c r="E12" s="61">
        <v>5.7017543859649118</v>
      </c>
      <c r="F12" s="61">
        <v>9.6491228070175428</v>
      </c>
      <c r="G12" s="61">
        <v>5.7017543859649118</v>
      </c>
    </row>
    <row r="13" spans="1:7">
      <c r="B13" s="139">
        <v>2014</v>
      </c>
      <c r="C13" s="61">
        <v>52.136752136752143</v>
      </c>
      <c r="D13" s="61">
        <v>23.931623931623932</v>
      </c>
      <c r="E13" s="61">
        <v>8.1196581196581192</v>
      </c>
      <c r="F13" s="61">
        <v>9.4017094017094021</v>
      </c>
      <c r="G13" s="61">
        <v>6.4102564102564097</v>
      </c>
    </row>
    <row r="14" spans="1:7">
      <c r="B14" s="139">
        <v>2015</v>
      </c>
      <c r="C14" s="61">
        <v>51.867219917012456</v>
      </c>
      <c r="D14" s="61">
        <v>24.481327800829874</v>
      </c>
      <c r="E14" s="61">
        <v>8.2987551867219906</v>
      </c>
      <c r="F14" s="61">
        <v>10.37344398340249</v>
      </c>
      <c r="G14" s="61">
        <v>4.9792531120331951</v>
      </c>
    </row>
    <row r="15" spans="1:7">
      <c r="B15" s="139">
        <v>2016</v>
      </c>
      <c r="C15" s="61">
        <v>48.760330578512395</v>
      </c>
      <c r="D15" s="61">
        <v>23.140495867768596</v>
      </c>
      <c r="E15" s="61">
        <v>10.743801652892563</v>
      </c>
      <c r="F15" s="61">
        <v>8.2644628099173563</v>
      </c>
      <c r="G15" s="61">
        <v>9.0909090909090917</v>
      </c>
    </row>
    <row r="16" spans="1:7">
      <c r="B16" s="139">
        <v>2017</v>
      </c>
      <c r="C16" s="61">
        <v>48.262548262548258</v>
      </c>
      <c r="D16" s="61">
        <v>22.393822393822393</v>
      </c>
      <c r="E16" s="61">
        <v>8.4942084942084932</v>
      </c>
      <c r="F16" s="61">
        <v>10.424710424710424</v>
      </c>
      <c r="G16" s="61">
        <v>10.424710424710424</v>
      </c>
    </row>
    <row r="17" spans="2:7">
      <c r="B17" s="139">
        <v>2018</v>
      </c>
      <c r="C17" s="61">
        <v>48.28897338403042</v>
      </c>
      <c r="D17" s="61">
        <v>25.85551330798479</v>
      </c>
      <c r="E17" s="61">
        <v>4.9429657794676807</v>
      </c>
      <c r="F17" s="61">
        <v>15.589353612167301</v>
      </c>
      <c r="G17" s="61">
        <v>5.3231939163498092</v>
      </c>
    </row>
    <row r="18" spans="2:7">
      <c r="B18" s="139">
        <v>2019</v>
      </c>
      <c r="C18" s="61">
        <v>52.255639097744364</v>
      </c>
      <c r="D18" s="61">
        <v>25.563909774436087</v>
      </c>
      <c r="E18" s="61">
        <v>4.8872180451127818</v>
      </c>
      <c r="F18" s="61">
        <v>12.030075187969924</v>
      </c>
      <c r="G18" s="61">
        <v>5.2631578947368416</v>
      </c>
    </row>
    <row r="19" spans="2:7">
      <c r="B19" s="139">
        <v>2020</v>
      </c>
      <c r="C19" s="61">
        <v>52.222222222222229</v>
      </c>
      <c r="D19" s="61">
        <v>22.222222222222221</v>
      </c>
      <c r="E19" s="61">
        <v>6.2962962962962958</v>
      </c>
      <c r="F19" s="61">
        <v>5.1851851851851851</v>
      </c>
      <c r="G19" s="61">
        <v>14.074074074074074</v>
      </c>
    </row>
    <row r="20" spans="2:7">
      <c r="B20" s="139">
        <v>2021</v>
      </c>
      <c r="C20" s="61">
        <v>53.068592057761734</v>
      </c>
      <c r="D20" s="61">
        <v>25.270758122743679</v>
      </c>
      <c r="E20" s="61">
        <v>4.6931407942238268</v>
      </c>
      <c r="F20" s="61">
        <v>8.6642599277978327</v>
      </c>
      <c r="G20" s="61">
        <v>8.3032490974729249</v>
      </c>
    </row>
    <row r="21" spans="2:7">
      <c r="B21" s="139">
        <v>2022</v>
      </c>
      <c r="C21" s="61">
        <v>55.871886120996436</v>
      </c>
      <c r="D21" s="61">
        <v>22.77580071174377</v>
      </c>
      <c r="E21" s="61">
        <v>4.9822064056939501</v>
      </c>
      <c r="F21" s="61">
        <v>11.032028469750891</v>
      </c>
      <c r="G21" s="61">
        <v>5.3380782918149468</v>
      </c>
    </row>
    <row r="24" spans="2:7">
      <c r="B24" s="33" t="s">
        <v>1356</v>
      </c>
      <c r="D24" s="312"/>
      <c r="E24" s="313"/>
      <c r="F24" s="314"/>
      <c r="G24" s="312"/>
    </row>
    <row r="25" spans="2:7">
      <c r="B25" s="262" t="s">
        <v>177</v>
      </c>
      <c r="C25" s="262" t="s">
        <v>1351</v>
      </c>
      <c r="D25" s="262" t="s">
        <v>1352</v>
      </c>
      <c r="E25" s="262" t="s">
        <v>1353</v>
      </c>
      <c r="F25" s="262" t="s">
        <v>1354</v>
      </c>
      <c r="G25" s="262" t="s">
        <v>1355</v>
      </c>
    </row>
    <row r="26" spans="2:7">
      <c r="B26" s="315">
        <v>2011</v>
      </c>
      <c r="C26" s="316">
        <v>116</v>
      </c>
      <c r="D26" s="316">
        <v>51</v>
      </c>
      <c r="E26" s="316">
        <v>17</v>
      </c>
      <c r="F26" s="316">
        <v>30</v>
      </c>
      <c r="G26" s="316">
        <v>8</v>
      </c>
    </row>
    <row r="27" spans="2:7">
      <c r="B27" s="315">
        <v>2012</v>
      </c>
      <c r="C27" s="316">
        <v>115</v>
      </c>
      <c r="D27" s="316">
        <v>54</v>
      </c>
      <c r="E27" s="316">
        <v>17</v>
      </c>
      <c r="F27" s="316">
        <v>27</v>
      </c>
      <c r="G27" s="316">
        <v>13</v>
      </c>
    </row>
    <row r="28" spans="2:7">
      <c r="B28" s="315">
        <v>2013</v>
      </c>
      <c r="C28" s="316">
        <v>122</v>
      </c>
      <c r="D28" s="316">
        <v>58</v>
      </c>
      <c r="E28" s="316">
        <v>13</v>
      </c>
      <c r="F28" s="316">
        <v>22</v>
      </c>
      <c r="G28" s="316">
        <v>13</v>
      </c>
    </row>
    <row r="29" spans="2:7">
      <c r="B29" s="315">
        <v>2014</v>
      </c>
      <c r="C29" s="316">
        <v>122</v>
      </c>
      <c r="D29" s="316">
        <v>56</v>
      </c>
      <c r="E29" s="316">
        <v>19</v>
      </c>
      <c r="F29" s="316">
        <v>22</v>
      </c>
      <c r="G29" s="316">
        <v>15</v>
      </c>
    </row>
    <row r="30" spans="2:7">
      <c r="B30" s="315">
        <v>2015</v>
      </c>
      <c r="C30" s="316">
        <v>125</v>
      </c>
      <c r="D30" s="316">
        <v>59</v>
      </c>
      <c r="E30" s="316">
        <v>20</v>
      </c>
      <c r="F30" s="316">
        <v>25</v>
      </c>
      <c r="G30" s="316">
        <v>12</v>
      </c>
    </row>
    <row r="31" spans="2:7">
      <c r="B31" s="315">
        <v>2016</v>
      </c>
      <c r="C31" s="316">
        <v>118</v>
      </c>
      <c r="D31" s="316">
        <v>56</v>
      </c>
      <c r="E31" s="316">
        <v>26</v>
      </c>
      <c r="F31" s="316">
        <v>20</v>
      </c>
      <c r="G31" s="316">
        <v>22</v>
      </c>
    </row>
    <row r="32" spans="2:7">
      <c r="B32" s="315">
        <v>2017</v>
      </c>
      <c r="C32" s="316">
        <v>125</v>
      </c>
      <c r="D32" s="316">
        <v>58</v>
      </c>
      <c r="E32" s="316">
        <v>22</v>
      </c>
      <c r="F32" s="316">
        <v>27</v>
      </c>
      <c r="G32" s="316">
        <v>27</v>
      </c>
    </row>
    <row r="33" spans="2:7">
      <c r="B33" s="315">
        <v>2018</v>
      </c>
      <c r="C33" s="316">
        <v>127</v>
      </c>
      <c r="D33" s="316">
        <v>68</v>
      </c>
      <c r="E33" s="316">
        <v>13</v>
      </c>
      <c r="F33" s="316">
        <v>41</v>
      </c>
      <c r="G33" s="316">
        <v>14</v>
      </c>
    </row>
    <row r="34" spans="2:7">
      <c r="B34" s="315">
        <v>2019</v>
      </c>
      <c r="C34" s="316">
        <v>139</v>
      </c>
      <c r="D34" s="316">
        <v>68</v>
      </c>
      <c r="E34" s="316">
        <v>13</v>
      </c>
      <c r="F34" s="316">
        <v>32</v>
      </c>
      <c r="G34" s="316">
        <v>14</v>
      </c>
    </row>
    <row r="35" spans="2:7">
      <c r="B35" s="315">
        <v>2020</v>
      </c>
      <c r="C35" s="316">
        <v>141</v>
      </c>
      <c r="D35" s="316">
        <v>60</v>
      </c>
      <c r="E35" s="316">
        <v>17</v>
      </c>
      <c r="F35" s="316">
        <v>14</v>
      </c>
      <c r="G35" s="316">
        <v>38</v>
      </c>
    </row>
    <row r="36" spans="2:7">
      <c r="B36" s="315">
        <v>2021</v>
      </c>
      <c r="C36" s="316">
        <v>147</v>
      </c>
      <c r="D36" s="316">
        <v>70</v>
      </c>
      <c r="E36" s="316">
        <v>13</v>
      </c>
      <c r="F36" s="316">
        <v>24</v>
      </c>
      <c r="G36" s="316">
        <v>23</v>
      </c>
    </row>
    <row r="37" spans="2:7">
      <c r="B37" s="315">
        <v>2022</v>
      </c>
      <c r="C37" s="316">
        <v>157</v>
      </c>
      <c r="D37" s="316">
        <v>64</v>
      </c>
      <c r="E37" s="316">
        <v>14</v>
      </c>
      <c r="F37" s="316">
        <v>31</v>
      </c>
      <c r="G37" s="316">
        <v>15</v>
      </c>
    </row>
    <row r="38" spans="2:7">
      <c r="B38" s="317"/>
    </row>
    <row r="40" spans="2:7">
      <c r="B40" s="318" t="s">
        <v>752</v>
      </c>
    </row>
    <row r="41" spans="2:7">
      <c r="B41" s="152" t="s">
        <v>1357</v>
      </c>
    </row>
  </sheetData>
  <hyperlinks>
    <hyperlink ref="B40" r:id="rId1" display="https://www.mscbs.gob.es/profesionales/saludPublica/saludAmbLaboral/calidadAguas/aguasBanno/publicaciones.htm"/>
    <hyperlink ref="A1" location="Indice!A1" display="Regresar &lt;-"/>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E36"/>
  <sheetViews>
    <sheetView zoomScale="85" zoomScaleNormal="85" workbookViewId="0"/>
  </sheetViews>
  <sheetFormatPr baseColWidth="10" defaultRowHeight="15"/>
  <cols>
    <col min="1" max="1" width="11.42578125" style="60"/>
    <col min="2" max="2" width="20" style="60" customWidth="1"/>
    <col min="3" max="3" width="17.5703125" style="60" customWidth="1"/>
    <col min="4" max="4" width="19.7109375" style="60" customWidth="1"/>
    <col min="5" max="5" width="17.85546875" style="60" customWidth="1"/>
    <col min="6" max="16384" width="11.42578125" style="60"/>
  </cols>
  <sheetData>
    <row r="1" spans="1:5">
      <c r="A1" s="1" t="s">
        <v>246</v>
      </c>
    </row>
    <row r="2" spans="1:5" ht="15.75" customHeight="1">
      <c r="B2" s="2" t="s">
        <v>0</v>
      </c>
    </row>
    <row r="3" spans="1:5" ht="21">
      <c r="B3" s="2" t="s">
        <v>270</v>
      </c>
    </row>
    <row r="4" spans="1:5">
      <c r="B4" s="6"/>
    </row>
    <row r="5" spans="1:5">
      <c r="B5" s="3" t="s">
        <v>30</v>
      </c>
    </row>
    <row r="8" spans="1:5">
      <c r="C8" s="509" t="s">
        <v>31</v>
      </c>
      <c r="D8" s="510"/>
      <c r="E8" s="511"/>
    </row>
    <row r="9" spans="1:5" ht="30">
      <c r="C9" s="15" t="s">
        <v>32</v>
      </c>
      <c r="D9" s="15" t="s">
        <v>33</v>
      </c>
      <c r="E9" s="15" t="s">
        <v>14</v>
      </c>
    </row>
    <row r="10" spans="1:5">
      <c r="B10" s="65">
        <v>2010</v>
      </c>
      <c r="C10" s="84" t="s">
        <v>34</v>
      </c>
      <c r="D10" s="12"/>
      <c r="E10" s="12" t="s">
        <v>34</v>
      </c>
    </row>
    <row r="11" spans="1:5" ht="30">
      <c r="B11" s="15" t="s">
        <v>279</v>
      </c>
      <c r="C11" s="84">
        <v>14.1</v>
      </c>
      <c r="D11" s="12"/>
      <c r="E11" s="12" t="s">
        <v>35</v>
      </c>
    </row>
    <row r="12" spans="1:5" ht="30">
      <c r="B12" s="15" t="s">
        <v>280</v>
      </c>
      <c r="C12" s="84">
        <v>13.6</v>
      </c>
      <c r="D12" s="16">
        <v>-3.5460992907801421</v>
      </c>
      <c r="E12" s="12" t="s">
        <v>36</v>
      </c>
    </row>
    <row r="13" spans="1:5" ht="30">
      <c r="B13" s="15" t="s">
        <v>281</v>
      </c>
      <c r="C13" s="84">
        <v>13</v>
      </c>
      <c r="D13" s="16">
        <v>-7.8014184397163104</v>
      </c>
      <c r="E13" s="12" t="s">
        <v>37</v>
      </c>
    </row>
    <row r="14" spans="1:5" ht="30">
      <c r="B14" s="15" t="s">
        <v>282</v>
      </c>
      <c r="C14" s="84">
        <v>12.3</v>
      </c>
      <c r="D14" s="16">
        <v>-12.765957446808503</v>
      </c>
      <c r="E14" s="12" t="s">
        <v>38</v>
      </c>
    </row>
    <row r="15" spans="1:5" ht="30">
      <c r="B15" s="15" t="s">
        <v>283</v>
      </c>
      <c r="C15" s="84">
        <v>12.9</v>
      </c>
      <c r="D15" s="16">
        <v>-8.5106382978723349</v>
      </c>
      <c r="E15" s="12" t="s">
        <v>39</v>
      </c>
    </row>
    <row r="16" spans="1:5" ht="30">
      <c r="B16" s="15" t="s">
        <v>284</v>
      </c>
      <c r="C16" s="84">
        <v>12.4</v>
      </c>
      <c r="D16" s="16">
        <v>-12.056737588652478</v>
      </c>
      <c r="E16" s="12" t="s">
        <v>40</v>
      </c>
    </row>
    <row r="17" spans="2:5" ht="30">
      <c r="B17" s="15" t="s">
        <v>285</v>
      </c>
      <c r="C17" s="84">
        <v>12.7</v>
      </c>
      <c r="D17" s="16">
        <v>-9.9290780141843999</v>
      </c>
      <c r="E17" s="12" t="s">
        <v>41</v>
      </c>
    </row>
    <row r="18" spans="2:5" ht="30">
      <c r="B18" s="15" t="s">
        <v>286</v>
      </c>
      <c r="C18" s="84">
        <v>11.9</v>
      </c>
      <c r="D18" s="16">
        <v>-15.602836879432621</v>
      </c>
      <c r="E18" s="12" t="s">
        <v>42</v>
      </c>
    </row>
    <row r="19" spans="2:5" ht="30">
      <c r="B19" s="15" t="s">
        <v>287</v>
      </c>
      <c r="C19" s="84">
        <v>11.9</v>
      </c>
      <c r="D19" s="16">
        <v>-15.602836879432621</v>
      </c>
      <c r="E19" s="12" t="s">
        <v>43</v>
      </c>
    </row>
    <row r="20" spans="2:5" ht="30">
      <c r="B20" s="15" t="s">
        <v>288</v>
      </c>
      <c r="C20" s="84">
        <v>11.3</v>
      </c>
      <c r="D20" s="16">
        <v>-19.858156028368786</v>
      </c>
      <c r="E20" s="12" t="s">
        <v>44</v>
      </c>
    </row>
    <row r="21" spans="2:5" ht="30">
      <c r="B21" s="15" t="s">
        <v>289</v>
      </c>
      <c r="C21" s="12">
        <v>10.9</v>
      </c>
      <c r="D21" s="30">
        <f>(C21-C11)*100/C11</f>
        <v>-22.695035460992905</v>
      </c>
      <c r="E21" s="12" t="s">
        <v>45</v>
      </c>
    </row>
    <row r="22" spans="2:5" ht="30">
      <c r="B22" s="15" t="s">
        <v>290</v>
      </c>
      <c r="C22" s="12">
        <v>11.1</v>
      </c>
      <c r="D22" s="30">
        <v>-21.276595744680801</v>
      </c>
      <c r="E22" s="12" t="s">
        <v>291</v>
      </c>
    </row>
    <row r="23" spans="2:5">
      <c r="B23" s="94"/>
      <c r="C23" s="22"/>
      <c r="D23" s="95"/>
      <c r="E23" s="22"/>
    </row>
    <row r="24" spans="2:5">
      <c r="C24" s="22"/>
      <c r="D24" s="95"/>
      <c r="E24" s="22"/>
    </row>
    <row r="25" spans="2:5">
      <c r="B25" s="10" t="s">
        <v>11</v>
      </c>
    </row>
    <row r="26" spans="2:5">
      <c r="B26" s="10" t="s">
        <v>292</v>
      </c>
    </row>
    <row r="29" spans="2:5">
      <c r="C29" s="96"/>
    </row>
    <row r="30" spans="2:5">
      <c r="C30" s="96"/>
    </row>
    <row r="31" spans="2:5">
      <c r="C31" s="96"/>
      <c r="E31" s="91"/>
    </row>
    <row r="32" spans="2:5">
      <c r="C32" s="96"/>
    </row>
    <row r="34" spans="3:3">
      <c r="C34" s="96"/>
    </row>
    <row r="35" spans="3:3">
      <c r="C35" s="96"/>
    </row>
    <row r="36" spans="3:3">
      <c r="C36" s="96"/>
    </row>
  </sheetData>
  <mergeCells count="1">
    <mergeCell ref="C8:E8"/>
  </mergeCells>
  <hyperlinks>
    <hyperlink ref="A1" location="Indice!A1" display="Regresar &lt;-"/>
  </hyperlinks>
  <pageMargins left="0.7" right="0.7" top="0.75" bottom="0.75" header="0.3" footer="0.3"/>
  <pageSetup paperSize="9" orientation="portrait" horizontalDpi="4294967292" verticalDpi="4294967292"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dimension ref="A1:I45"/>
  <sheetViews>
    <sheetView workbookViewId="0"/>
  </sheetViews>
  <sheetFormatPr baseColWidth="10" defaultRowHeight="15"/>
  <cols>
    <col min="1" max="1" width="11.42578125" style="60"/>
    <col min="2" max="2" width="18.85546875" style="60" customWidth="1"/>
    <col min="3" max="3" width="10.42578125" style="60" bestFit="1" customWidth="1"/>
    <col min="4" max="4" width="13.7109375" style="60" bestFit="1" customWidth="1"/>
    <col min="5" max="5" width="11.42578125" style="60"/>
    <col min="6" max="6" width="13.140625" style="60" bestFit="1" customWidth="1"/>
    <col min="7" max="7" width="17.140625" style="60" customWidth="1"/>
    <col min="8" max="8" width="15" style="60" customWidth="1"/>
    <col min="9" max="9" width="15.7109375" style="60" customWidth="1"/>
    <col min="10" max="16384" width="11.42578125" style="60"/>
  </cols>
  <sheetData>
    <row r="1" spans="1:9">
      <c r="A1" s="1" t="s">
        <v>246</v>
      </c>
    </row>
    <row r="2" spans="1:9" ht="21">
      <c r="B2" s="2" t="s">
        <v>639</v>
      </c>
    </row>
    <row r="3" spans="1:9" ht="21">
      <c r="B3" s="14" t="s">
        <v>1133</v>
      </c>
    </row>
    <row r="4" spans="1:9" ht="21">
      <c r="B4" s="14"/>
    </row>
    <row r="5" spans="1:9" ht="15.75">
      <c r="B5" s="19" t="s">
        <v>1371</v>
      </c>
    </row>
    <row r="8" spans="1:9">
      <c r="B8" s="33" t="s">
        <v>1365</v>
      </c>
      <c r="C8" s="33"/>
      <c r="D8" s="33"/>
      <c r="E8" s="33"/>
    </row>
    <row r="9" spans="1:9">
      <c r="B9" s="262" t="s">
        <v>1358</v>
      </c>
      <c r="C9" s="262" t="s">
        <v>1359</v>
      </c>
      <c r="D9" s="262" t="s">
        <v>1360</v>
      </c>
      <c r="E9" s="262" t="s">
        <v>1361</v>
      </c>
      <c r="F9" s="262" t="s">
        <v>1362</v>
      </c>
      <c r="G9" s="262" t="s">
        <v>1280</v>
      </c>
      <c r="H9" s="262" t="s">
        <v>1363</v>
      </c>
      <c r="I9" s="262" t="s">
        <v>1364</v>
      </c>
    </row>
    <row r="10" spans="1:9">
      <c r="B10" s="189">
        <v>2010</v>
      </c>
      <c r="C10" s="299">
        <v>1359</v>
      </c>
      <c r="D10" s="12">
        <v>202</v>
      </c>
      <c r="E10" s="12">
        <v>72</v>
      </c>
      <c r="F10" s="299">
        <v>1633</v>
      </c>
      <c r="G10" s="299">
        <v>2586</v>
      </c>
      <c r="H10" s="319">
        <v>4.41E-2</v>
      </c>
      <c r="I10" s="320">
        <v>0.1677893447642376</v>
      </c>
    </row>
    <row r="11" spans="1:9">
      <c r="B11" s="189">
        <v>2011</v>
      </c>
      <c r="C11" s="299">
        <v>1505</v>
      </c>
      <c r="D11" s="12">
        <v>234</v>
      </c>
      <c r="E11" s="12">
        <v>74</v>
      </c>
      <c r="F11" s="299">
        <v>1813</v>
      </c>
      <c r="G11" s="299">
        <v>1405</v>
      </c>
      <c r="H11" s="319">
        <v>4.0800000000000003E-2</v>
      </c>
      <c r="I11" s="320">
        <v>0.16988416988416988</v>
      </c>
    </row>
    <row r="12" spans="1:9">
      <c r="B12" s="189">
        <v>2012</v>
      </c>
      <c r="C12" s="299">
        <v>1602</v>
      </c>
      <c r="D12" s="12">
        <v>245</v>
      </c>
      <c r="E12" s="12">
        <v>82</v>
      </c>
      <c r="F12" s="299">
        <v>1929</v>
      </c>
      <c r="G12" s="299">
        <v>2018</v>
      </c>
      <c r="H12" s="319">
        <v>4.2500000000000003E-2</v>
      </c>
      <c r="I12" s="320">
        <v>0.16951788491446346</v>
      </c>
    </row>
    <row r="13" spans="1:9">
      <c r="B13" s="189">
        <v>2013</v>
      </c>
      <c r="C13" s="299">
        <v>1602</v>
      </c>
      <c r="D13" s="12">
        <v>245</v>
      </c>
      <c r="E13" s="12">
        <v>82</v>
      </c>
      <c r="F13" s="299">
        <v>1929</v>
      </c>
      <c r="G13" s="299">
        <v>1529</v>
      </c>
      <c r="H13" s="319">
        <v>4.2500000000000003E-2</v>
      </c>
      <c r="I13" s="320">
        <v>0.16951788491446346</v>
      </c>
    </row>
    <row r="14" spans="1:9">
      <c r="B14" s="189">
        <v>2014</v>
      </c>
      <c r="C14" s="299">
        <v>2009</v>
      </c>
      <c r="D14" s="12">
        <v>340</v>
      </c>
      <c r="E14" s="12">
        <v>101</v>
      </c>
      <c r="F14" s="299">
        <v>2450</v>
      </c>
      <c r="G14" s="299">
        <v>3429</v>
      </c>
      <c r="H14" s="319">
        <v>4.1200000000000001E-2</v>
      </c>
      <c r="I14" s="320">
        <v>0.18</v>
      </c>
    </row>
    <row r="15" spans="1:9">
      <c r="B15" s="189">
        <v>2015</v>
      </c>
      <c r="C15" s="299">
        <v>2053</v>
      </c>
      <c r="D15" s="12">
        <v>348</v>
      </c>
      <c r="E15" s="12">
        <v>106</v>
      </c>
      <c r="F15" s="299">
        <v>2507</v>
      </c>
      <c r="G15" s="299">
        <v>2489</v>
      </c>
      <c r="H15" s="319">
        <v>4.2299999999999997E-2</v>
      </c>
      <c r="I15" s="320">
        <v>0.18109293976864779</v>
      </c>
    </row>
    <row r="16" spans="1:9">
      <c r="B16" s="189">
        <v>2016</v>
      </c>
      <c r="C16" s="299">
        <v>2096</v>
      </c>
      <c r="D16" s="12">
        <v>354</v>
      </c>
      <c r="E16" s="12">
        <v>107</v>
      </c>
      <c r="F16" s="299">
        <v>2557</v>
      </c>
      <c r="G16" s="299">
        <v>1732</v>
      </c>
      <c r="H16" s="319">
        <v>4.1799999999999997E-2</v>
      </c>
      <c r="I16" s="320">
        <v>0.18028940164254986</v>
      </c>
    </row>
    <row r="17" spans="2:9">
      <c r="B17" s="189">
        <v>2017</v>
      </c>
      <c r="C17" s="299">
        <v>2283</v>
      </c>
      <c r="D17" s="12">
        <v>366</v>
      </c>
      <c r="E17" s="12">
        <v>113</v>
      </c>
      <c r="F17" s="299">
        <v>2762</v>
      </c>
      <c r="G17" s="299">
        <v>5583</v>
      </c>
      <c r="H17" s="319">
        <v>4.0899999999999999E-2</v>
      </c>
      <c r="I17" s="320">
        <v>0.17342505430847213</v>
      </c>
    </row>
    <row r="18" spans="2:9">
      <c r="B18" s="189">
        <v>2018</v>
      </c>
      <c r="C18" s="299">
        <v>2312</v>
      </c>
      <c r="D18" s="12">
        <v>373</v>
      </c>
      <c r="E18" s="12">
        <v>113</v>
      </c>
      <c r="F18" s="299">
        <v>2798</v>
      </c>
      <c r="G18" s="299">
        <v>6170</v>
      </c>
      <c r="H18" s="319">
        <v>4.0399999999999998E-2</v>
      </c>
      <c r="I18" s="320">
        <v>0.17369549678341673</v>
      </c>
    </row>
    <row r="19" spans="2:9">
      <c r="B19" s="189">
        <v>2019</v>
      </c>
      <c r="C19" s="299">
        <v>2740</v>
      </c>
      <c r="D19" s="12">
        <v>526</v>
      </c>
      <c r="E19" s="12">
        <v>120</v>
      </c>
      <c r="F19" s="299">
        <v>3286</v>
      </c>
      <c r="G19" s="299">
        <v>8405</v>
      </c>
      <c r="H19" s="319">
        <v>3.6499999999999998E-2</v>
      </c>
      <c r="I19" s="320">
        <v>0.19659160073037127</v>
      </c>
    </row>
    <row r="20" spans="2:9">
      <c r="B20" s="189">
        <v>2020</v>
      </c>
      <c r="C20" s="299">
        <v>2911</v>
      </c>
      <c r="D20" s="12">
        <v>342</v>
      </c>
      <c r="E20" s="12">
        <v>206</v>
      </c>
      <c r="F20" s="299">
        <v>3459</v>
      </c>
      <c r="G20" s="299">
        <v>7854</v>
      </c>
      <c r="H20" s="320">
        <v>5.96E-2</v>
      </c>
      <c r="I20" s="320">
        <v>0.15842729112460249</v>
      </c>
    </row>
    <row r="21" spans="2:9">
      <c r="B21" s="300">
        <v>2021</v>
      </c>
      <c r="C21" s="297">
        <v>2765</v>
      </c>
      <c r="D21" s="297">
        <v>407</v>
      </c>
      <c r="E21" s="297">
        <v>128</v>
      </c>
      <c r="F21" s="297">
        <v>3300</v>
      </c>
      <c r="G21" s="297">
        <v>8140</v>
      </c>
      <c r="H21" s="319">
        <v>3.8800000000000001E-2</v>
      </c>
      <c r="I21" s="320">
        <v>0.16212121212121211</v>
      </c>
    </row>
    <row r="24" spans="2:9">
      <c r="B24" s="33" t="s">
        <v>1366</v>
      </c>
    </row>
    <row r="25" spans="2:9">
      <c r="B25" s="262" t="s">
        <v>1358</v>
      </c>
      <c r="C25" s="262" t="s">
        <v>1359</v>
      </c>
      <c r="D25" s="262" t="s">
        <v>1367</v>
      </c>
      <c r="E25" s="262" t="s">
        <v>1368</v>
      </c>
      <c r="F25" s="262" t="s">
        <v>1362</v>
      </c>
      <c r="G25" s="262" t="s">
        <v>1369</v>
      </c>
    </row>
    <row r="26" spans="2:9">
      <c r="B26" s="189" t="s">
        <v>1264</v>
      </c>
      <c r="C26" s="45">
        <v>76</v>
      </c>
      <c r="D26" s="45"/>
      <c r="E26" s="45">
        <v>2</v>
      </c>
      <c r="F26" s="305">
        <v>78</v>
      </c>
      <c r="G26" s="305">
        <v>442</v>
      </c>
    </row>
    <row r="27" spans="2:9">
      <c r="B27" s="189" t="s">
        <v>1265</v>
      </c>
      <c r="C27" s="45">
        <v>45</v>
      </c>
      <c r="D27" s="45"/>
      <c r="E27" s="45"/>
      <c r="F27" s="305">
        <v>45</v>
      </c>
      <c r="G27" s="305">
        <v>430</v>
      </c>
    </row>
    <row r="28" spans="2:9">
      <c r="B28" s="189" t="s">
        <v>1306</v>
      </c>
      <c r="C28" s="45">
        <v>62</v>
      </c>
      <c r="D28" s="45"/>
      <c r="E28" s="45"/>
      <c r="F28" s="305">
        <v>62</v>
      </c>
      <c r="G28" s="305">
        <v>219</v>
      </c>
    </row>
    <row r="29" spans="2:9">
      <c r="B29" s="189" t="s">
        <v>1266</v>
      </c>
      <c r="C29" s="45">
        <v>70</v>
      </c>
      <c r="D29" s="45"/>
      <c r="E29" s="45"/>
      <c r="F29" s="305">
        <v>70</v>
      </c>
      <c r="G29" s="305">
        <v>166</v>
      </c>
    </row>
    <row r="30" spans="2:9">
      <c r="B30" s="189" t="s">
        <v>1267</v>
      </c>
      <c r="C30" s="45">
        <v>104</v>
      </c>
      <c r="D30" s="45">
        <v>6</v>
      </c>
      <c r="E30" s="45"/>
      <c r="F30" s="305">
        <v>110</v>
      </c>
      <c r="G30" s="305">
        <v>216</v>
      </c>
    </row>
    <row r="31" spans="2:9">
      <c r="B31" s="189" t="s">
        <v>1268</v>
      </c>
      <c r="C31" s="45">
        <v>168</v>
      </c>
      <c r="D31" s="45">
        <v>4</v>
      </c>
      <c r="E31" s="45"/>
      <c r="F31" s="305">
        <v>172</v>
      </c>
      <c r="G31" s="305">
        <v>188</v>
      </c>
    </row>
    <row r="32" spans="2:9">
      <c r="B32" s="189" t="s">
        <v>1270</v>
      </c>
      <c r="C32" s="45">
        <v>215</v>
      </c>
      <c r="D32" s="45">
        <v>34</v>
      </c>
      <c r="E32" s="45">
        <v>4</v>
      </c>
      <c r="F32" s="305">
        <v>253</v>
      </c>
      <c r="G32" s="305">
        <v>253</v>
      </c>
    </row>
    <row r="33" spans="2:7">
      <c r="B33" s="189" t="s">
        <v>1307</v>
      </c>
      <c r="C33" s="45">
        <v>29</v>
      </c>
      <c r="D33" s="45">
        <v>1</v>
      </c>
      <c r="E33" s="45"/>
      <c r="F33" s="305">
        <v>30</v>
      </c>
      <c r="G33" s="305">
        <v>53</v>
      </c>
    </row>
    <row r="34" spans="2:7">
      <c r="B34" s="189" t="s">
        <v>1308</v>
      </c>
      <c r="C34" s="45">
        <v>54</v>
      </c>
      <c r="D34" s="45">
        <v>4</v>
      </c>
      <c r="E34" s="45">
        <v>1</v>
      </c>
      <c r="F34" s="305">
        <v>59</v>
      </c>
      <c r="G34" s="305">
        <v>137</v>
      </c>
    </row>
    <row r="35" spans="2:7">
      <c r="B35" s="189" t="s">
        <v>1309</v>
      </c>
      <c r="C35" s="45">
        <v>143</v>
      </c>
      <c r="D35" s="45">
        <v>27</v>
      </c>
      <c r="E35" s="45">
        <v>6</v>
      </c>
      <c r="F35" s="305">
        <v>176</v>
      </c>
      <c r="G35" s="305">
        <v>343</v>
      </c>
    </row>
    <row r="36" spans="2:7">
      <c r="B36" s="189" t="s">
        <v>1271</v>
      </c>
      <c r="C36" s="45">
        <v>49</v>
      </c>
      <c r="D36" s="45">
        <v>49</v>
      </c>
      <c r="E36" s="45">
        <v>15</v>
      </c>
      <c r="F36" s="305">
        <v>113</v>
      </c>
      <c r="G36" s="305">
        <v>292</v>
      </c>
    </row>
    <row r="37" spans="2:7">
      <c r="B37" s="189" t="s">
        <v>1272</v>
      </c>
      <c r="C37" s="45">
        <v>242</v>
      </c>
      <c r="D37" s="45">
        <v>22</v>
      </c>
      <c r="E37" s="45">
        <v>2</v>
      </c>
      <c r="F37" s="305">
        <v>266</v>
      </c>
      <c r="G37" s="305">
        <v>403</v>
      </c>
    </row>
    <row r="38" spans="2:7">
      <c r="B38" s="189" t="s">
        <v>1273</v>
      </c>
      <c r="C38" s="45">
        <v>772</v>
      </c>
      <c r="D38" s="45">
        <v>79</v>
      </c>
      <c r="E38" s="45">
        <v>23</v>
      </c>
      <c r="F38" s="305">
        <v>874</v>
      </c>
      <c r="G38" s="305">
        <v>1992</v>
      </c>
    </row>
    <row r="39" spans="2:7">
      <c r="B39" s="189" t="s">
        <v>1274</v>
      </c>
      <c r="C39" s="45">
        <v>470</v>
      </c>
      <c r="D39" s="45">
        <v>45</v>
      </c>
      <c r="E39" s="45">
        <v>28</v>
      </c>
      <c r="F39" s="305">
        <v>543</v>
      </c>
      <c r="G39" s="305">
        <v>584</v>
      </c>
    </row>
    <row r="40" spans="2:7">
      <c r="B40" s="189" t="s">
        <v>1370</v>
      </c>
      <c r="C40" s="45">
        <v>266</v>
      </c>
      <c r="D40" s="45">
        <v>136</v>
      </c>
      <c r="E40" s="45">
        <v>47</v>
      </c>
      <c r="F40" s="305">
        <v>449</v>
      </c>
      <c r="G40" s="305">
        <v>2422</v>
      </c>
    </row>
    <row r="41" spans="2:7">
      <c r="B41" s="189" t="s">
        <v>1275</v>
      </c>
      <c r="C41" s="305">
        <v>2765</v>
      </c>
      <c r="D41" s="305">
        <v>407</v>
      </c>
      <c r="E41" s="305">
        <v>128</v>
      </c>
      <c r="F41" s="305">
        <v>3300</v>
      </c>
      <c r="G41" s="305">
        <v>8140</v>
      </c>
    </row>
    <row r="44" spans="2:7">
      <c r="B44" s="60" t="s">
        <v>11</v>
      </c>
    </row>
    <row r="45" spans="2:7">
      <c r="B45" s="60" t="s">
        <v>1276</v>
      </c>
    </row>
  </sheetData>
  <hyperlinks>
    <hyperlink ref="A1" location="Indice!A1" display="Regresar &lt;-"/>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dimension ref="A1:E25"/>
  <sheetViews>
    <sheetView workbookViewId="0"/>
  </sheetViews>
  <sheetFormatPr baseColWidth="10" defaultRowHeight="15"/>
  <cols>
    <col min="1" max="2" width="11.42578125" style="60"/>
    <col min="3" max="3" width="15.5703125" style="60" customWidth="1"/>
    <col min="4" max="4" width="15" style="60" customWidth="1"/>
    <col min="5" max="5" width="13.42578125" style="60" customWidth="1"/>
    <col min="6" max="16384" width="11.42578125" style="60"/>
  </cols>
  <sheetData>
    <row r="1" spans="1:5">
      <c r="A1" s="1" t="s">
        <v>246</v>
      </c>
    </row>
    <row r="2" spans="1:5" ht="21">
      <c r="B2" s="2" t="s">
        <v>639</v>
      </c>
    </row>
    <row r="3" spans="1:5" ht="21">
      <c r="B3" s="14" t="s">
        <v>1133</v>
      </c>
    </row>
    <row r="4" spans="1:5" ht="21">
      <c r="B4" s="14"/>
    </row>
    <row r="5" spans="1:5" ht="15.75">
      <c r="B5" s="19" t="s">
        <v>1372</v>
      </c>
    </row>
    <row r="8" spans="1:5" ht="17.25">
      <c r="B8" s="33" t="s">
        <v>1375</v>
      </c>
    </row>
    <row r="9" spans="1:5">
      <c r="B9" s="262" t="s">
        <v>177</v>
      </c>
      <c r="C9" s="262" t="s">
        <v>1193</v>
      </c>
      <c r="D9" s="262" t="s">
        <v>1373</v>
      </c>
      <c r="E9" s="262" t="s">
        <v>196</v>
      </c>
    </row>
    <row r="10" spans="1:5">
      <c r="B10" s="189">
        <v>2010</v>
      </c>
      <c r="C10" s="299">
        <v>2094928849</v>
      </c>
      <c r="D10" s="299">
        <v>1230856544</v>
      </c>
      <c r="E10" s="299">
        <v>3325785393</v>
      </c>
    </row>
    <row r="11" spans="1:5">
      <c r="B11" s="189">
        <v>2011</v>
      </c>
      <c r="C11" s="299">
        <v>2158251372</v>
      </c>
      <c r="D11" s="299">
        <v>1334572684</v>
      </c>
      <c r="E11" s="299">
        <v>3492824056</v>
      </c>
    </row>
    <row r="12" spans="1:5">
      <c r="B12" s="189">
        <v>2012</v>
      </c>
      <c r="C12" s="299">
        <v>2307449117</v>
      </c>
      <c r="D12" s="299">
        <v>1405214090</v>
      </c>
      <c r="E12" s="299">
        <v>3712663207</v>
      </c>
    </row>
    <row r="13" spans="1:5">
      <c r="B13" s="189">
        <v>2013</v>
      </c>
      <c r="C13" s="299">
        <v>2427028715</v>
      </c>
      <c r="D13" s="299">
        <v>1557279445</v>
      </c>
      <c r="E13" s="299">
        <v>3984308160</v>
      </c>
    </row>
    <row r="14" spans="1:5">
      <c r="B14" s="189">
        <v>2014</v>
      </c>
      <c r="C14" s="299">
        <v>2640168271</v>
      </c>
      <c r="D14" s="299">
        <v>1743444068</v>
      </c>
      <c r="E14" s="299">
        <v>4383612339</v>
      </c>
    </row>
    <row r="15" spans="1:5">
      <c r="B15" s="189">
        <v>2015</v>
      </c>
      <c r="C15" s="299">
        <v>2914736999</v>
      </c>
      <c r="D15" s="299">
        <v>1986059066</v>
      </c>
      <c r="E15" s="299">
        <v>4900796066</v>
      </c>
    </row>
    <row r="16" spans="1:5">
      <c r="B16" s="189">
        <v>2016</v>
      </c>
      <c r="C16" s="299">
        <v>3301165990</v>
      </c>
      <c r="D16" s="299">
        <v>2253023528</v>
      </c>
      <c r="E16" s="299">
        <v>5554189518</v>
      </c>
    </row>
    <row r="17" spans="2:5">
      <c r="B17" s="189">
        <v>2017</v>
      </c>
      <c r="C17" s="299">
        <v>3595105969</v>
      </c>
      <c r="D17" s="299">
        <v>2464654805</v>
      </c>
      <c r="E17" s="299">
        <v>6059760774</v>
      </c>
    </row>
    <row r="18" spans="2:5">
      <c r="B18" s="189">
        <v>2018</v>
      </c>
      <c r="C18" s="299">
        <v>3970167467</v>
      </c>
      <c r="D18" s="299">
        <v>2636243327</v>
      </c>
      <c r="E18" s="299">
        <v>6606410794</v>
      </c>
    </row>
    <row r="19" spans="2:5">
      <c r="B19" s="189">
        <v>2019</v>
      </c>
      <c r="C19" s="299">
        <v>5787986626</v>
      </c>
      <c r="D19" s="299">
        <v>2872152355</v>
      </c>
      <c r="E19" s="299">
        <v>8660138981</v>
      </c>
    </row>
    <row r="20" spans="2:5">
      <c r="B20" s="189">
        <v>2020</v>
      </c>
      <c r="C20" s="299">
        <v>6323808077</v>
      </c>
      <c r="D20" s="299">
        <v>2581114311</v>
      </c>
      <c r="E20" s="299">
        <v>8904922387</v>
      </c>
    </row>
    <row r="21" spans="2:5">
      <c r="B21" s="189">
        <v>2021</v>
      </c>
      <c r="C21" s="299">
        <v>6521574300.3199997</v>
      </c>
      <c r="D21" s="299">
        <v>2633706224.4299998</v>
      </c>
      <c r="E21" s="299">
        <v>9155280524.75</v>
      </c>
    </row>
    <row r="24" spans="2:5">
      <c r="B24" s="60" t="s">
        <v>11</v>
      </c>
    </row>
    <row r="25" spans="2:5">
      <c r="B25" s="60" t="s">
        <v>1374</v>
      </c>
    </row>
  </sheetData>
  <hyperlinks>
    <hyperlink ref="A1" location="Indice!A1" display="Regresar &lt;-"/>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1:BE79"/>
  <sheetViews>
    <sheetView zoomScale="85" zoomScaleNormal="85" workbookViewId="0"/>
  </sheetViews>
  <sheetFormatPr baseColWidth="10" defaultRowHeight="15"/>
  <cols>
    <col min="1" max="1" width="11.42578125" style="60"/>
    <col min="2" max="2" width="28.28515625" style="60" customWidth="1"/>
    <col min="3" max="3" width="14.5703125" style="60" bestFit="1" customWidth="1"/>
    <col min="4" max="16384" width="11.42578125" style="60"/>
  </cols>
  <sheetData>
    <row r="1" spans="1:57">
      <c r="A1" s="1" t="s">
        <v>246</v>
      </c>
    </row>
    <row r="2" spans="1:57" ht="21">
      <c r="B2" s="2" t="s">
        <v>639</v>
      </c>
    </row>
    <row r="3" spans="1:57" ht="21">
      <c r="B3" s="14" t="s">
        <v>1133</v>
      </c>
    </row>
    <row r="4" spans="1:57" ht="21">
      <c r="B4" s="14"/>
    </row>
    <row r="5" spans="1:57" ht="15.75">
      <c r="B5" s="19" t="s">
        <v>1376</v>
      </c>
    </row>
    <row r="8" spans="1:57">
      <c r="B8" s="33" t="s">
        <v>1377</v>
      </c>
      <c r="L8" s="157"/>
      <c r="M8" s="157"/>
      <c r="N8" s="157"/>
      <c r="O8" s="157"/>
      <c r="P8" s="157"/>
      <c r="Q8" s="157"/>
    </row>
    <row r="9" spans="1:57">
      <c r="B9" s="262" t="s">
        <v>1190</v>
      </c>
      <c r="C9" s="276" t="s">
        <v>1378</v>
      </c>
      <c r="D9" s="321">
        <v>43435</v>
      </c>
      <c r="E9" s="321">
        <v>43466</v>
      </c>
      <c r="F9" s="321">
        <v>43497</v>
      </c>
      <c r="G9" s="321">
        <v>43525</v>
      </c>
      <c r="H9" s="321">
        <v>43556</v>
      </c>
      <c r="I9" s="321">
        <v>43586</v>
      </c>
      <c r="J9" s="321">
        <v>43617</v>
      </c>
      <c r="K9" s="321">
        <v>43647</v>
      </c>
      <c r="L9" s="321">
        <v>43678</v>
      </c>
      <c r="M9" s="321">
        <v>43709</v>
      </c>
      <c r="N9" s="321">
        <v>43739</v>
      </c>
      <c r="O9" s="321">
        <v>43770</v>
      </c>
      <c r="P9" s="321">
        <v>43800</v>
      </c>
      <c r="Q9" s="321">
        <v>43831</v>
      </c>
      <c r="R9" s="321">
        <v>43862</v>
      </c>
      <c r="S9" s="321">
        <v>43891</v>
      </c>
      <c r="T9" s="321">
        <v>43922</v>
      </c>
      <c r="U9" s="321">
        <v>43952</v>
      </c>
      <c r="V9" s="321">
        <v>43983</v>
      </c>
      <c r="W9" s="321">
        <v>44013</v>
      </c>
      <c r="X9" s="321">
        <v>44044</v>
      </c>
      <c r="Y9" s="321">
        <v>44075</v>
      </c>
      <c r="Z9" s="321">
        <v>44105</v>
      </c>
      <c r="AA9" s="321">
        <v>44136</v>
      </c>
      <c r="AB9" s="321">
        <v>44166</v>
      </c>
      <c r="AC9" s="321">
        <v>44197</v>
      </c>
      <c r="AD9" s="321">
        <v>44228</v>
      </c>
      <c r="AE9" s="321">
        <v>44256</v>
      </c>
      <c r="AF9" s="321">
        <v>44287</v>
      </c>
      <c r="AG9" s="321">
        <v>44317</v>
      </c>
      <c r="AH9" s="321">
        <v>44348</v>
      </c>
      <c r="AI9" s="321">
        <v>44378</v>
      </c>
      <c r="AJ9" s="321">
        <v>44409</v>
      </c>
      <c r="AK9" s="321">
        <v>44440</v>
      </c>
      <c r="AL9" s="321">
        <v>44470</v>
      </c>
      <c r="AM9" s="321">
        <v>44501</v>
      </c>
      <c r="AN9" s="321">
        <v>44531</v>
      </c>
      <c r="AO9" s="321">
        <v>44562</v>
      </c>
      <c r="AP9" s="321">
        <v>44593</v>
      </c>
      <c r="AQ9" s="321">
        <v>44621</v>
      </c>
      <c r="AR9" s="321">
        <v>44652</v>
      </c>
      <c r="AS9" s="321">
        <v>44682</v>
      </c>
      <c r="AT9" s="321">
        <v>44713</v>
      </c>
      <c r="AU9" s="321">
        <v>44743</v>
      </c>
      <c r="AV9" s="321">
        <v>44774</v>
      </c>
      <c r="AW9" s="321">
        <v>44805</v>
      </c>
      <c r="AX9" s="321">
        <v>44835</v>
      </c>
      <c r="AY9" s="321">
        <v>44866</v>
      </c>
      <c r="AZ9" s="321">
        <v>44896</v>
      </c>
      <c r="BA9" s="321">
        <v>44927</v>
      </c>
      <c r="BB9" s="321">
        <v>44958</v>
      </c>
      <c r="BC9" s="321">
        <v>44986</v>
      </c>
      <c r="BD9" s="321">
        <v>45017</v>
      </c>
      <c r="BE9" s="321">
        <v>45047</v>
      </c>
    </row>
    <row r="10" spans="1:57">
      <c r="B10" s="322" t="s">
        <v>1200</v>
      </c>
      <c r="C10" s="323">
        <v>6</v>
      </c>
      <c r="D10" s="323">
        <v>0</v>
      </c>
      <c r="E10" s="323">
        <v>0</v>
      </c>
      <c r="F10" s="323">
        <v>0</v>
      </c>
      <c r="G10" s="323">
        <v>0</v>
      </c>
      <c r="H10" s="323">
        <v>0</v>
      </c>
      <c r="I10" s="323">
        <v>0</v>
      </c>
      <c r="J10" s="323">
        <v>0</v>
      </c>
      <c r="K10" s="323">
        <v>0</v>
      </c>
      <c r="L10" s="323">
        <v>0</v>
      </c>
      <c r="M10" s="323">
        <v>0</v>
      </c>
      <c r="N10" s="323">
        <v>0</v>
      </c>
      <c r="O10" s="323">
        <v>0</v>
      </c>
      <c r="P10" s="323">
        <v>0</v>
      </c>
      <c r="Q10" s="323">
        <v>0</v>
      </c>
      <c r="R10" s="323">
        <v>0</v>
      </c>
      <c r="S10" s="323">
        <v>0</v>
      </c>
      <c r="T10" s="323">
        <v>0</v>
      </c>
      <c r="U10" s="323">
        <v>0</v>
      </c>
      <c r="V10" s="323">
        <v>0</v>
      </c>
      <c r="W10" s="323">
        <v>0</v>
      </c>
      <c r="X10" s="323">
        <v>0</v>
      </c>
      <c r="Y10" s="323">
        <v>0</v>
      </c>
      <c r="Z10" s="323">
        <v>0</v>
      </c>
      <c r="AA10" s="323">
        <v>0</v>
      </c>
      <c r="AB10" s="323">
        <v>1</v>
      </c>
      <c r="AC10" s="323">
        <v>0</v>
      </c>
      <c r="AD10" s="323">
        <v>0</v>
      </c>
      <c r="AE10" s="323">
        <v>0</v>
      </c>
      <c r="AF10" s="323">
        <v>0</v>
      </c>
      <c r="AG10" s="323">
        <v>0</v>
      </c>
      <c r="AH10" s="323">
        <v>0</v>
      </c>
      <c r="AI10" s="323">
        <v>0</v>
      </c>
      <c r="AJ10" s="323">
        <v>0</v>
      </c>
      <c r="AK10" s="323">
        <v>0</v>
      </c>
      <c r="AL10" s="323">
        <v>0</v>
      </c>
      <c r="AM10" s="323">
        <v>0</v>
      </c>
      <c r="AN10" s="323">
        <v>0</v>
      </c>
      <c r="AO10" s="323">
        <v>2</v>
      </c>
      <c r="AP10" s="323">
        <v>6</v>
      </c>
      <c r="AQ10" s="323">
        <v>3</v>
      </c>
      <c r="AR10" s="323">
        <v>5</v>
      </c>
      <c r="AS10" s="323">
        <v>5</v>
      </c>
      <c r="AT10" s="29">
        <v>6</v>
      </c>
      <c r="AU10" s="29">
        <v>6</v>
      </c>
      <c r="AV10" s="29">
        <v>6</v>
      </c>
      <c r="AW10" s="29">
        <v>6</v>
      </c>
      <c r="AX10" s="29">
        <v>6</v>
      </c>
      <c r="AY10" s="29">
        <v>5</v>
      </c>
      <c r="AZ10" s="29">
        <v>3</v>
      </c>
      <c r="BA10" s="29">
        <v>0</v>
      </c>
      <c r="BB10" s="29">
        <v>0</v>
      </c>
      <c r="BC10" s="29">
        <v>0</v>
      </c>
      <c r="BD10" s="29">
        <v>0</v>
      </c>
      <c r="BE10" s="29">
        <v>0</v>
      </c>
    </row>
    <row r="11" spans="1:57">
      <c r="B11" s="322" t="s">
        <v>1383</v>
      </c>
      <c r="C11" s="323">
        <v>5</v>
      </c>
      <c r="D11" s="323">
        <v>0</v>
      </c>
      <c r="E11" s="323">
        <v>0</v>
      </c>
      <c r="F11" s="323">
        <v>0</v>
      </c>
      <c r="G11" s="323">
        <v>0</v>
      </c>
      <c r="H11" s="323">
        <v>3</v>
      </c>
      <c r="I11" s="323">
        <v>0</v>
      </c>
      <c r="J11" s="323">
        <v>0</v>
      </c>
      <c r="K11" s="323">
        <v>0</v>
      </c>
      <c r="L11" s="323">
        <v>0</v>
      </c>
      <c r="M11" s="323">
        <v>1</v>
      </c>
      <c r="N11" s="323">
        <v>0</v>
      </c>
      <c r="O11" s="323">
        <v>0</v>
      </c>
      <c r="P11" s="323">
        <v>0</v>
      </c>
      <c r="Q11" s="323">
        <v>0</v>
      </c>
      <c r="R11" s="323">
        <v>1</v>
      </c>
      <c r="S11" s="323">
        <v>1</v>
      </c>
      <c r="T11" s="323">
        <v>0</v>
      </c>
      <c r="U11" s="323">
        <v>0</v>
      </c>
      <c r="V11" s="323">
        <v>0</v>
      </c>
      <c r="W11" s="323">
        <v>0</v>
      </c>
      <c r="X11" s="323">
        <v>0</v>
      </c>
      <c r="Y11" s="323">
        <v>0</v>
      </c>
      <c r="Z11" s="323">
        <v>0</v>
      </c>
      <c r="AA11" s="323">
        <v>0</v>
      </c>
      <c r="AB11" s="323">
        <v>0</v>
      </c>
      <c r="AC11" s="323">
        <v>0</v>
      </c>
      <c r="AD11" s="323">
        <v>0</v>
      </c>
      <c r="AE11" s="323">
        <v>0</v>
      </c>
      <c r="AF11" s="323">
        <v>2</v>
      </c>
      <c r="AG11" s="323">
        <v>5</v>
      </c>
      <c r="AH11" s="323">
        <v>0</v>
      </c>
      <c r="AI11" s="323">
        <v>0</v>
      </c>
      <c r="AJ11" s="323">
        <v>0</v>
      </c>
      <c r="AK11" s="323">
        <v>0</v>
      </c>
      <c r="AL11" s="323">
        <v>0</v>
      </c>
      <c r="AM11" s="323">
        <v>0</v>
      </c>
      <c r="AN11" s="323">
        <v>0</v>
      </c>
      <c r="AO11" s="323">
        <v>0</v>
      </c>
      <c r="AP11" s="323">
        <v>0</v>
      </c>
      <c r="AQ11" s="323">
        <v>0</v>
      </c>
      <c r="AR11" s="323">
        <v>0</v>
      </c>
      <c r="AS11" s="323">
        <v>0</v>
      </c>
      <c r="AT11" s="29">
        <v>0</v>
      </c>
      <c r="AU11" s="29">
        <v>5</v>
      </c>
      <c r="AV11" s="29">
        <v>0</v>
      </c>
      <c r="AW11" s="29">
        <v>0</v>
      </c>
      <c r="AX11" s="29">
        <v>0</v>
      </c>
      <c r="AY11" s="29">
        <v>0</v>
      </c>
      <c r="AZ11" s="29">
        <v>0</v>
      </c>
      <c r="BA11" s="29">
        <v>0</v>
      </c>
      <c r="BB11" s="29">
        <v>0</v>
      </c>
      <c r="BC11" s="29">
        <v>0</v>
      </c>
      <c r="BD11" s="29">
        <v>5</v>
      </c>
      <c r="BE11" s="29">
        <v>1</v>
      </c>
    </row>
    <row r="12" spans="1:57">
      <c r="B12" s="322" t="s">
        <v>1203</v>
      </c>
      <c r="C12" s="323">
        <v>15</v>
      </c>
      <c r="D12" s="323">
        <v>0</v>
      </c>
      <c r="E12" s="323">
        <v>0</v>
      </c>
      <c r="F12" s="323">
        <v>1</v>
      </c>
      <c r="G12" s="323">
        <v>0</v>
      </c>
      <c r="H12" s="323">
        <v>2</v>
      </c>
      <c r="I12" s="323">
        <v>1</v>
      </c>
      <c r="J12" s="323">
        <v>0</v>
      </c>
      <c r="K12" s="323">
        <v>0</v>
      </c>
      <c r="L12" s="323">
        <v>0</v>
      </c>
      <c r="M12" s="323">
        <v>2</v>
      </c>
      <c r="N12" s="323">
        <v>0</v>
      </c>
      <c r="O12" s="323">
        <v>0</v>
      </c>
      <c r="P12" s="323">
        <v>0</v>
      </c>
      <c r="Q12" s="323">
        <v>0</v>
      </c>
      <c r="R12" s="323">
        <v>5</v>
      </c>
      <c r="S12" s="323">
        <v>4</v>
      </c>
      <c r="T12" s="323">
        <v>0</v>
      </c>
      <c r="U12" s="323">
        <v>0</v>
      </c>
      <c r="V12" s="323">
        <v>0</v>
      </c>
      <c r="W12" s="323">
        <v>1</v>
      </c>
      <c r="X12" s="323">
        <v>0</v>
      </c>
      <c r="Y12" s="323">
        <v>0</v>
      </c>
      <c r="Z12" s="323">
        <v>0</v>
      </c>
      <c r="AA12" s="323">
        <v>0</v>
      </c>
      <c r="AB12" s="323">
        <v>0</v>
      </c>
      <c r="AC12" s="323">
        <v>0</v>
      </c>
      <c r="AD12" s="323">
        <v>0</v>
      </c>
      <c r="AE12" s="323">
        <v>0</v>
      </c>
      <c r="AF12" s="323">
        <v>0</v>
      </c>
      <c r="AG12" s="323">
        <v>7</v>
      </c>
      <c r="AH12" s="323">
        <v>0</v>
      </c>
      <c r="AI12" s="323">
        <v>0</v>
      </c>
      <c r="AJ12" s="323">
        <v>0</v>
      </c>
      <c r="AK12" s="323">
        <v>0</v>
      </c>
      <c r="AL12" s="323">
        <v>0</v>
      </c>
      <c r="AM12" s="323">
        <v>0</v>
      </c>
      <c r="AN12" s="323">
        <v>0</v>
      </c>
      <c r="AO12" s="323">
        <v>0</v>
      </c>
      <c r="AP12" s="323">
        <v>0</v>
      </c>
      <c r="AQ12" s="323">
        <v>0</v>
      </c>
      <c r="AR12" s="323">
        <v>0</v>
      </c>
      <c r="AS12" s="323">
        <v>0</v>
      </c>
      <c r="AT12" s="29">
        <v>0</v>
      </c>
      <c r="AU12" s="29">
        <v>7</v>
      </c>
      <c r="AV12" s="29">
        <v>0</v>
      </c>
      <c r="AW12" s="29">
        <v>0</v>
      </c>
      <c r="AX12" s="29">
        <v>0</v>
      </c>
      <c r="AY12" s="29">
        <v>0</v>
      </c>
      <c r="AZ12" s="29">
        <v>1</v>
      </c>
      <c r="BA12" s="29">
        <v>0</v>
      </c>
      <c r="BB12" s="29">
        <v>0</v>
      </c>
      <c r="BC12" s="29">
        <v>0</v>
      </c>
      <c r="BD12" s="29">
        <v>13</v>
      </c>
      <c r="BE12" s="29">
        <v>9</v>
      </c>
    </row>
    <row r="13" spans="1:57">
      <c r="B13" s="322" t="s">
        <v>1204</v>
      </c>
      <c r="C13" s="323">
        <v>13</v>
      </c>
      <c r="D13" s="323">
        <v>2</v>
      </c>
      <c r="E13" s="323">
        <v>6</v>
      </c>
      <c r="F13" s="323">
        <v>3</v>
      </c>
      <c r="G13" s="323">
        <v>5</v>
      </c>
      <c r="H13" s="323">
        <v>6</v>
      </c>
      <c r="I13" s="323">
        <v>8</v>
      </c>
      <c r="J13" s="323">
        <v>8</v>
      </c>
      <c r="K13" s="323">
        <v>6</v>
      </c>
      <c r="L13" s="323">
        <v>9</v>
      </c>
      <c r="M13" s="323">
        <v>8</v>
      </c>
      <c r="N13" s="323">
        <v>11</v>
      </c>
      <c r="O13" s="323">
        <v>2</v>
      </c>
      <c r="P13" s="323">
        <v>0</v>
      </c>
      <c r="Q13" s="323">
        <v>0</v>
      </c>
      <c r="R13" s="323">
        <v>0</v>
      </c>
      <c r="S13" s="323">
        <v>0</v>
      </c>
      <c r="T13" s="323">
        <v>0</v>
      </c>
      <c r="U13" s="323">
        <v>0</v>
      </c>
      <c r="V13" s="323">
        <v>1</v>
      </c>
      <c r="W13" s="323">
        <v>1</v>
      </c>
      <c r="X13" s="323">
        <v>1</v>
      </c>
      <c r="Y13" s="323">
        <v>1</v>
      </c>
      <c r="Z13" s="323">
        <v>0</v>
      </c>
      <c r="AA13" s="323">
        <v>1</v>
      </c>
      <c r="AB13" s="323">
        <v>1</v>
      </c>
      <c r="AC13" s="323">
        <v>1</v>
      </c>
      <c r="AD13" s="323">
        <v>0</v>
      </c>
      <c r="AE13" s="323">
        <v>0</v>
      </c>
      <c r="AF13" s="323">
        <v>0</v>
      </c>
      <c r="AG13" s="323">
        <v>0</v>
      </c>
      <c r="AH13" s="323">
        <v>0</v>
      </c>
      <c r="AI13" s="323">
        <v>0</v>
      </c>
      <c r="AJ13" s="323">
        <v>7</v>
      </c>
      <c r="AK13" s="323">
        <v>7</v>
      </c>
      <c r="AL13" s="323">
        <v>7</v>
      </c>
      <c r="AM13" s="323">
        <v>9</v>
      </c>
      <c r="AN13" s="323">
        <v>4</v>
      </c>
      <c r="AO13" s="323">
        <v>5</v>
      </c>
      <c r="AP13" s="323">
        <v>8</v>
      </c>
      <c r="AQ13" s="323">
        <v>8</v>
      </c>
      <c r="AR13" s="323">
        <v>7</v>
      </c>
      <c r="AS13" s="323">
        <v>8</v>
      </c>
      <c r="AT13" s="29">
        <v>10</v>
      </c>
      <c r="AU13" s="29">
        <v>10</v>
      </c>
      <c r="AV13" s="29">
        <v>10</v>
      </c>
      <c r="AW13" s="29">
        <v>9</v>
      </c>
      <c r="AX13" s="29">
        <v>9</v>
      </c>
      <c r="AY13" s="29">
        <v>8</v>
      </c>
      <c r="AZ13" s="29">
        <v>1</v>
      </c>
      <c r="BA13" s="29">
        <v>0</v>
      </c>
      <c r="BB13" s="29">
        <v>0</v>
      </c>
      <c r="BC13" s="29">
        <v>0</v>
      </c>
      <c r="BD13" s="29">
        <v>0</v>
      </c>
      <c r="BE13" s="29">
        <v>1</v>
      </c>
    </row>
    <row r="14" spans="1:57">
      <c r="B14" s="322" t="s">
        <v>1205</v>
      </c>
      <c r="C14" s="323">
        <v>10</v>
      </c>
      <c r="D14" s="323">
        <v>0</v>
      </c>
      <c r="E14" s="323">
        <v>0</v>
      </c>
      <c r="F14" s="323">
        <v>1</v>
      </c>
      <c r="G14" s="323">
        <v>1</v>
      </c>
      <c r="H14" s="323">
        <v>2</v>
      </c>
      <c r="I14" s="323">
        <v>3</v>
      </c>
      <c r="J14" s="323">
        <v>5</v>
      </c>
      <c r="K14" s="323">
        <v>6</v>
      </c>
      <c r="L14" s="323">
        <v>2</v>
      </c>
      <c r="M14" s="323">
        <v>1</v>
      </c>
      <c r="N14" s="323">
        <v>4</v>
      </c>
      <c r="O14" s="323">
        <v>1</v>
      </c>
      <c r="P14" s="323">
        <v>0</v>
      </c>
      <c r="Q14" s="323">
        <v>0</v>
      </c>
      <c r="R14" s="323">
        <v>0</v>
      </c>
      <c r="S14" s="323">
        <v>0</v>
      </c>
      <c r="T14" s="323">
        <v>0</v>
      </c>
      <c r="U14" s="323">
        <v>0</v>
      </c>
      <c r="V14" s="323">
        <v>0</v>
      </c>
      <c r="W14" s="323">
        <v>1</v>
      </c>
      <c r="X14" s="323">
        <v>1</v>
      </c>
      <c r="Y14" s="323">
        <v>0</v>
      </c>
      <c r="Z14" s="323">
        <v>0</v>
      </c>
      <c r="AA14" s="323">
        <v>0</v>
      </c>
      <c r="AB14" s="323">
        <v>1</v>
      </c>
      <c r="AC14" s="323">
        <v>0</v>
      </c>
      <c r="AD14" s="323">
        <v>0</v>
      </c>
      <c r="AE14" s="323">
        <v>0</v>
      </c>
      <c r="AF14" s="323">
        <v>0</v>
      </c>
      <c r="AG14" s="323">
        <v>0</v>
      </c>
      <c r="AH14" s="323">
        <v>0</v>
      </c>
      <c r="AI14" s="323">
        <v>0</v>
      </c>
      <c r="AJ14" s="323">
        <v>0</v>
      </c>
      <c r="AK14" s="323">
        <v>0</v>
      </c>
      <c r="AL14" s="323">
        <v>0</v>
      </c>
      <c r="AM14" s="323">
        <v>0</v>
      </c>
      <c r="AN14" s="323">
        <v>0</v>
      </c>
      <c r="AO14" s="323">
        <v>0</v>
      </c>
      <c r="AP14" s="323">
        <v>0</v>
      </c>
      <c r="AQ14" s="323">
        <v>0</v>
      </c>
      <c r="AR14" s="323">
        <v>0</v>
      </c>
      <c r="AS14" s="323">
        <v>0</v>
      </c>
      <c r="AT14" s="29">
        <v>0</v>
      </c>
      <c r="AU14" s="29">
        <v>0</v>
      </c>
      <c r="AV14" s="29">
        <v>2</v>
      </c>
      <c r="AW14" s="29">
        <v>2</v>
      </c>
      <c r="AX14" s="29">
        <v>4</v>
      </c>
      <c r="AY14" s="29">
        <v>2</v>
      </c>
      <c r="AZ14" s="29">
        <v>0</v>
      </c>
      <c r="BA14" s="29">
        <v>0</v>
      </c>
      <c r="BB14" s="29">
        <v>0</v>
      </c>
      <c r="BC14" s="29">
        <v>0</v>
      </c>
      <c r="BD14" s="29">
        <v>0</v>
      </c>
      <c r="BE14" s="29">
        <v>2</v>
      </c>
    </row>
    <row r="15" spans="1:57">
      <c r="B15" s="322" t="s">
        <v>1206</v>
      </c>
      <c r="C15" s="323">
        <v>20</v>
      </c>
      <c r="D15" s="323">
        <v>0</v>
      </c>
      <c r="E15" s="323">
        <v>0</v>
      </c>
      <c r="F15" s="323">
        <v>0</v>
      </c>
      <c r="G15" s="323">
        <v>3</v>
      </c>
      <c r="H15" s="323">
        <v>2</v>
      </c>
      <c r="I15" s="323">
        <v>7</v>
      </c>
      <c r="J15" s="323">
        <v>9</v>
      </c>
      <c r="K15" s="323">
        <v>13</v>
      </c>
      <c r="L15" s="323">
        <v>15</v>
      </c>
      <c r="M15" s="323">
        <v>12</v>
      </c>
      <c r="N15" s="323">
        <v>12</v>
      </c>
      <c r="O15" s="323">
        <v>10</v>
      </c>
      <c r="P15" s="323">
        <v>4</v>
      </c>
      <c r="Q15" s="323">
        <v>7</v>
      </c>
      <c r="R15" s="323">
        <v>7</v>
      </c>
      <c r="S15" s="323">
        <v>1</v>
      </c>
      <c r="T15" s="323">
        <v>1</v>
      </c>
      <c r="U15" s="323">
        <v>1</v>
      </c>
      <c r="V15" s="323">
        <v>1</v>
      </c>
      <c r="W15" s="323">
        <v>0</v>
      </c>
      <c r="X15" s="323">
        <v>1</v>
      </c>
      <c r="Y15" s="323">
        <v>1</v>
      </c>
      <c r="Z15" s="323">
        <v>0</v>
      </c>
      <c r="AA15" s="323">
        <v>0</v>
      </c>
      <c r="AB15" s="323">
        <v>0</v>
      </c>
      <c r="AC15" s="323">
        <v>0</v>
      </c>
      <c r="AD15" s="323">
        <v>0</v>
      </c>
      <c r="AE15" s="323">
        <v>0</v>
      </c>
      <c r="AF15" s="323">
        <v>0</v>
      </c>
      <c r="AG15" s="323">
        <v>1</v>
      </c>
      <c r="AH15" s="323">
        <v>1</v>
      </c>
      <c r="AI15" s="323">
        <v>1</v>
      </c>
      <c r="AJ15" s="323">
        <v>1</v>
      </c>
      <c r="AK15" s="323">
        <v>1</v>
      </c>
      <c r="AL15" s="323">
        <v>1</v>
      </c>
      <c r="AM15" s="323">
        <v>3</v>
      </c>
      <c r="AN15" s="323">
        <v>1</v>
      </c>
      <c r="AO15" s="323">
        <v>3</v>
      </c>
      <c r="AP15" s="323">
        <v>2</v>
      </c>
      <c r="AQ15" s="323">
        <v>1</v>
      </c>
      <c r="AR15" s="323">
        <v>1</v>
      </c>
      <c r="AS15" s="323">
        <v>3</v>
      </c>
      <c r="AT15" s="29">
        <v>10</v>
      </c>
      <c r="AU15" s="29">
        <v>14</v>
      </c>
      <c r="AV15" s="29">
        <v>11</v>
      </c>
      <c r="AW15" s="29">
        <v>10</v>
      </c>
      <c r="AX15" s="29">
        <v>8</v>
      </c>
      <c r="AY15" s="29">
        <v>3</v>
      </c>
      <c r="AZ15" s="29">
        <v>2</v>
      </c>
      <c r="BA15" s="29">
        <v>2</v>
      </c>
      <c r="BB15" s="29">
        <v>3</v>
      </c>
      <c r="BC15" s="29">
        <v>2</v>
      </c>
      <c r="BD15" s="29">
        <v>5</v>
      </c>
      <c r="BE15" s="29">
        <v>7</v>
      </c>
    </row>
    <row r="16" spans="1:57">
      <c r="B16" s="322" t="s">
        <v>1207</v>
      </c>
      <c r="C16" s="323">
        <v>25</v>
      </c>
      <c r="D16" s="323">
        <v>0</v>
      </c>
      <c r="E16" s="323">
        <v>0</v>
      </c>
      <c r="F16" s="323">
        <v>0</v>
      </c>
      <c r="G16" s="323">
        <v>2</v>
      </c>
      <c r="H16" s="323">
        <v>0</v>
      </c>
      <c r="I16" s="323">
        <v>7</v>
      </c>
      <c r="J16" s="323">
        <v>8</v>
      </c>
      <c r="K16" s="323">
        <v>8</v>
      </c>
      <c r="L16" s="323">
        <v>8</v>
      </c>
      <c r="M16" s="323">
        <v>6</v>
      </c>
      <c r="N16" s="323">
        <v>18</v>
      </c>
      <c r="O16" s="323">
        <v>12</v>
      </c>
      <c r="P16" s="323">
        <v>5</v>
      </c>
      <c r="Q16" s="323">
        <v>0</v>
      </c>
      <c r="R16" s="323">
        <v>3</v>
      </c>
      <c r="S16" s="323">
        <v>0</v>
      </c>
      <c r="T16" s="323">
        <v>0</v>
      </c>
      <c r="U16" s="323">
        <v>0</v>
      </c>
      <c r="V16" s="323">
        <v>0</v>
      </c>
      <c r="W16" s="323">
        <v>0</v>
      </c>
      <c r="X16" s="323">
        <v>0</v>
      </c>
      <c r="Y16" s="323">
        <v>0</v>
      </c>
      <c r="Z16" s="323">
        <v>0</v>
      </c>
      <c r="AA16" s="323">
        <v>0</v>
      </c>
      <c r="AB16" s="323">
        <v>1</v>
      </c>
      <c r="AC16" s="323">
        <v>0</v>
      </c>
      <c r="AD16" s="323">
        <v>0</v>
      </c>
      <c r="AE16" s="323">
        <v>0</v>
      </c>
      <c r="AF16" s="323">
        <v>0</v>
      </c>
      <c r="AG16" s="323">
        <v>0</v>
      </c>
      <c r="AH16" s="323">
        <v>0</v>
      </c>
      <c r="AI16" s="323">
        <v>0</v>
      </c>
      <c r="AJ16" s="323">
        <v>3</v>
      </c>
      <c r="AK16" s="323">
        <v>0</v>
      </c>
      <c r="AL16" s="323">
        <v>0</v>
      </c>
      <c r="AM16" s="323">
        <v>1</v>
      </c>
      <c r="AN16" s="323">
        <v>0</v>
      </c>
      <c r="AO16" s="323">
        <v>5</v>
      </c>
      <c r="AP16" s="323">
        <v>11</v>
      </c>
      <c r="AQ16" s="323">
        <v>0</v>
      </c>
      <c r="AR16" s="323">
        <v>0</v>
      </c>
      <c r="AS16" s="323">
        <v>0</v>
      </c>
      <c r="AT16" s="29">
        <v>1</v>
      </c>
      <c r="AU16" s="29">
        <v>0</v>
      </c>
      <c r="AV16" s="29">
        <v>0</v>
      </c>
      <c r="AW16" s="29">
        <v>2</v>
      </c>
      <c r="AX16" s="29">
        <v>17</v>
      </c>
      <c r="AY16" s="29">
        <v>17</v>
      </c>
      <c r="AZ16" s="29">
        <v>0</v>
      </c>
      <c r="BA16" s="29">
        <v>0</v>
      </c>
      <c r="BB16" s="29">
        <v>0</v>
      </c>
      <c r="BC16" s="29">
        <v>2</v>
      </c>
      <c r="BD16" s="29">
        <v>9</v>
      </c>
      <c r="BE16" s="29">
        <v>4</v>
      </c>
    </row>
    <row r="17" spans="2:57">
      <c r="B17" s="322" t="s">
        <v>1212</v>
      </c>
      <c r="C17" s="323">
        <v>4</v>
      </c>
      <c r="D17" s="323">
        <v>0</v>
      </c>
      <c r="E17" s="323">
        <v>0</v>
      </c>
      <c r="F17" s="323">
        <v>0</v>
      </c>
      <c r="G17" s="323">
        <v>0</v>
      </c>
      <c r="H17" s="323">
        <v>0</v>
      </c>
      <c r="I17" s="323">
        <v>0</v>
      </c>
      <c r="J17" s="323">
        <v>0</v>
      </c>
      <c r="K17" s="323">
        <v>0</v>
      </c>
      <c r="L17" s="323">
        <v>0</v>
      </c>
      <c r="M17" s="323">
        <v>0</v>
      </c>
      <c r="N17" s="323">
        <v>0</v>
      </c>
      <c r="O17" s="323">
        <v>0</v>
      </c>
      <c r="P17" s="323">
        <v>0</v>
      </c>
      <c r="Q17" s="323">
        <v>0</v>
      </c>
      <c r="R17" s="323">
        <v>0</v>
      </c>
      <c r="S17" s="323">
        <v>0</v>
      </c>
      <c r="T17" s="323">
        <v>0</v>
      </c>
      <c r="U17" s="323">
        <v>0</v>
      </c>
      <c r="V17" s="323">
        <v>0</v>
      </c>
      <c r="W17" s="323">
        <v>0</v>
      </c>
      <c r="X17" s="323">
        <v>0</v>
      </c>
      <c r="Y17" s="323">
        <v>0</v>
      </c>
      <c r="Z17" s="323">
        <v>0</v>
      </c>
      <c r="AA17" s="323">
        <v>0</v>
      </c>
      <c r="AB17" s="323">
        <v>0</v>
      </c>
      <c r="AC17" s="323">
        <v>0</v>
      </c>
      <c r="AD17" s="323">
        <v>1</v>
      </c>
      <c r="AE17" s="323">
        <v>0</v>
      </c>
      <c r="AF17" s="323">
        <v>0</v>
      </c>
      <c r="AG17" s="323">
        <v>0</v>
      </c>
      <c r="AH17" s="323">
        <v>0</v>
      </c>
      <c r="AI17" s="323">
        <v>0</v>
      </c>
      <c r="AJ17" s="323">
        <v>0</v>
      </c>
      <c r="AK17" s="323">
        <v>0</v>
      </c>
      <c r="AL17" s="323">
        <v>0</v>
      </c>
      <c r="AM17" s="323">
        <v>0</v>
      </c>
      <c r="AN17" s="323">
        <v>0</v>
      </c>
      <c r="AO17" s="323">
        <v>0</v>
      </c>
      <c r="AP17" s="323">
        <v>0</v>
      </c>
      <c r="AQ17" s="323">
        <v>0</v>
      </c>
      <c r="AR17" s="323">
        <v>0</v>
      </c>
      <c r="AS17" s="323">
        <v>0</v>
      </c>
      <c r="AT17" s="29">
        <v>0</v>
      </c>
      <c r="AU17" s="29">
        <v>0</v>
      </c>
      <c r="AV17" s="29">
        <v>0</v>
      </c>
      <c r="AW17" s="29">
        <v>0</v>
      </c>
      <c r="AX17" s="29">
        <v>0</v>
      </c>
      <c r="AY17" s="29">
        <v>0</v>
      </c>
      <c r="AZ17" s="29">
        <v>0</v>
      </c>
      <c r="BA17" s="29">
        <v>3</v>
      </c>
      <c r="BB17" s="29">
        <v>3</v>
      </c>
      <c r="BC17" s="29">
        <v>4</v>
      </c>
      <c r="BD17" s="29">
        <v>5</v>
      </c>
      <c r="BE17" s="29">
        <v>0</v>
      </c>
    </row>
    <row r="18" spans="2:57">
      <c r="B18" s="322" t="s">
        <v>1213</v>
      </c>
      <c r="C18" s="323">
        <v>13</v>
      </c>
      <c r="D18" s="323">
        <v>0</v>
      </c>
      <c r="E18" s="323">
        <v>0</v>
      </c>
      <c r="F18" s="323">
        <v>0</v>
      </c>
      <c r="G18" s="323">
        <v>0</v>
      </c>
      <c r="H18" s="323">
        <v>0</v>
      </c>
      <c r="I18" s="323">
        <v>0</v>
      </c>
      <c r="J18" s="323">
        <v>0</v>
      </c>
      <c r="K18" s="323">
        <v>0</v>
      </c>
      <c r="L18" s="323">
        <v>0</v>
      </c>
      <c r="M18" s="323">
        <v>0</v>
      </c>
      <c r="N18" s="323">
        <v>0</v>
      </c>
      <c r="O18" s="323">
        <v>2</v>
      </c>
      <c r="P18" s="323">
        <v>1</v>
      </c>
      <c r="Q18" s="323">
        <v>0</v>
      </c>
      <c r="R18" s="323">
        <v>0</v>
      </c>
      <c r="S18" s="323">
        <v>0</v>
      </c>
      <c r="T18" s="323">
        <v>0</v>
      </c>
      <c r="U18" s="323">
        <v>0</v>
      </c>
      <c r="V18" s="323">
        <v>0</v>
      </c>
      <c r="W18" s="323">
        <v>0</v>
      </c>
      <c r="X18" s="323">
        <v>0</v>
      </c>
      <c r="Y18" s="323">
        <v>0</v>
      </c>
      <c r="Z18" s="323">
        <v>0</v>
      </c>
      <c r="AA18" s="323">
        <v>0</v>
      </c>
      <c r="AB18" s="323">
        <v>0</v>
      </c>
      <c r="AC18" s="323">
        <v>1</v>
      </c>
      <c r="AD18" s="323">
        <v>1</v>
      </c>
      <c r="AE18" s="323">
        <v>1</v>
      </c>
      <c r="AF18" s="323">
        <v>0</v>
      </c>
      <c r="AG18" s="323">
        <v>0</v>
      </c>
      <c r="AH18" s="323">
        <v>1</v>
      </c>
      <c r="AI18" s="323">
        <v>1</v>
      </c>
      <c r="AJ18" s="323">
        <v>1</v>
      </c>
      <c r="AK18" s="323">
        <v>0</v>
      </c>
      <c r="AL18" s="323">
        <v>0</v>
      </c>
      <c r="AM18" s="323">
        <v>0</v>
      </c>
      <c r="AN18" s="323">
        <v>0</v>
      </c>
      <c r="AO18" s="323">
        <v>0</v>
      </c>
      <c r="AP18" s="323">
        <v>0</v>
      </c>
      <c r="AQ18" s="323">
        <v>0</v>
      </c>
      <c r="AR18" s="323">
        <v>0</v>
      </c>
      <c r="AS18" s="323">
        <v>0</v>
      </c>
      <c r="AT18" s="29">
        <v>0</v>
      </c>
      <c r="AU18" s="29">
        <v>0</v>
      </c>
      <c r="AV18" s="29">
        <v>0</v>
      </c>
      <c r="AW18" s="29">
        <v>0</v>
      </c>
      <c r="AX18" s="29">
        <v>0</v>
      </c>
      <c r="AY18" s="29">
        <v>0</v>
      </c>
      <c r="AZ18" s="29">
        <v>0</v>
      </c>
      <c r="BA18" s="29">
        <v>0</v>
      </c>
      <c r="BB18" s="29">
        <v>0</v>
      </c>
      <c r="BC18" s="29">
        <v>1</v>
      </c>
      <c r="BD18" s="29">
        <v>5</v>
      </c>
      <c r="BE18" s="29">
        <v>2</v>
      </c>
    </row>
    <row r="19" spans="2:57">
      <c r="B19" s="322" t="s">
        <v>1214</v>
      </c>
      <c r="C19" s="323">
        <v>18</v>
      </c>
      <c r="D19" s="323">
        <v>4</v>
      </c>
      <c r="E19" s="323">
        <v>2</v>
      </c>
      <c r="F19" s="323">
        <v>1</v>
      </c>
      <c r="G19" s="323">
        <v>2</v>
      </c>
      <c r="H19" s="323">
        <v>3</v>
      </c>
      <c r="I19" s="323">
        <v>8</v>
      </c>
      <c r="J19" s="323">
        <v>6</v>
      </c>
      <c r="K19" s="323">
        <v>6</v>
      </c>
      <c r="L19" s="323">
        <v>4</v>
      </c>
      <c r="M19" s="323">
        <v>5</v>
      </c>
      <c r="N19" s="323">
        <v>2</v>
      </c>
      <c r="O19" s="323">
        <v>0</v>
      </c>
      <c r="P19" s="323">
        <v>0</v>
      </c>
      <c r="Q19" s="323">
        <v>0</v>
      </c>
      <c r="R19" s="323">
        <v>1</v>
      </c>
      <c r="S19" s="323">
        <v>2</v>
      </c>
      <c r="T19" s="323">
        <v>2</v>
      </c>
      <c r="U19" s="323">
        <v>0</v>
      </c>
      <c r="V19" s="323">
        <v>1</v>
      </c>
      <c r="W19" s="323">
        <v>2</v>
      </c>
      <c r="X19" s="323">
        <v>1</v>
      </c>
      <c r="Y19" s="323">
        <v>2</v>
      </c>
      <c r="Z19" s="323">
        <v>1</v>
      </c>
      <c r="AA19" s="323">
        <v>0</v>
      </c>
      <c r="AB19" s="323">
        <v>0</v>
      </c>
      <c r="AC19" s="323">
        <v>0</v>
      </c>
      <c r="AD19" s="323">
        <v>0</v>
      </c>
      <c r="AE19" s="323">
        <v>0</v>
      </c>
      <c r="AF19" s="323">
        <v>4</v>
      </c>
      <c r="AG19" s="323">
        <v>8</v>
      </c>
      <c r="AH19" s="323">
        <v>9</v>
      </c>
      <c r="AI19" s="323">
        <v>8</v>
      </c>
      <c r="AJ19" s="323">
        <v>5</v>
      </c>
      <c r="AK19" s="323">
        <v>5</v>
      </c>
      <c r="AL19" s="323">
        <v>3</v>
      </c>
      <c r="AM19" s="323">
        <v>6</v>
      </c>
      <c r="AN19" s="323">
        <v>3</v>
      </c>
      <c r="AO19" s="323">
        <v>1</v>
      </c>
      <c r="AP19" s="323">
        <v>2</v>
      </c>
      <c r="AQ19" s="323">
        <v>1</v>
      </c>
      <c r="AR19" s="323">
        <v>4</v>
      </c>
      <c r="AS19" s="323">
        <v>5</v>
      </c>
      <c r="AT19" s="29">
        <v>5</v>
      </c>
      <c r="AU19" s="29">
        <v>5</v>
      </c>
      <c r="AV19" s="29">
        <v>10</v>
      </c>
      <c r="AW19" s="29">
        <v>6</v>
      </c>
      <c r="AX19" s="29">
        <v>5</v>
      </c>
      <c r="AY19" s="29">
        <v>9</v>
      </c>
      <c r="AZ19" s="29">
        <v>6</v>
      </c>
      <c r="BA19" s="29">
        <v>5</v>
      </c>
      <c r="BB19" s="29">
        <v>5</v>
      </c>
      <c r="BC19" s="29">
        <v>7</v>
      </c>
      <c r="BD19" s="29">
        <v>13</v>
      </c>
      <c r="BE19" s="29">
        <v>16</v>
      </c>
    </row>
    <row r="20" spans="2:57">
      <c r="B20" s="322" t="s">
        <v>912</v>
      </c>
      <c r="C20" s="323">
        <v>1</v>
      </c>
      <c r="D20" s="323"/>
      <c r="E20" s="323"/>
      <c r="F20" s="323"/>
      <c r="G20" s="323"/>
      <c r="H20" s="323"/>
      <c r="I20" s="323"/>
      <c r="J20" s="323"/>
      <c r="K20" s="323"/>
      <c r="L20" s="323">
        <v>0</v>
      </c>
      <c r="M20" s="323">
        <v>0</v>
      </c>
      <c r="N20" s="323">
        <v>1</v>
      </c>
      <c r="O20" s="323">
        <v>0</v>
      </c>
      <c r="P20" s="323">
        <v>0</v>
      </c>
      <c r="Q20" s="323">
        <v>0</v>
      </c>
      <c r="R20" s="323">
        <v>0</v>
      </c>
      <c r="S20" s="323">
        <v>0</v>
      </c>
      <c r="T20" s="323">
        <v>0</v>
      </c>
      <c r="U20" s="323">
        <v>0</v>
      </c>
      <c r="V20" s="323">
        <v>0</v>
      </c>
      <c r="W20" s="323">
        <v>0</v>
      </c>
      <c r="X20" s="323">
        <v>0</v>
      </c>
      <c r="Y20" s="323">
        <v>0</v>
      </c>
      <c r="Z20" s="323">
        <v>0</v>
      </c>
      <c r="AA20" s="323">
        <v>0</v>
      </c>
      <c r="AB20" s="323">
        <v>0</v>
      </c>
      <c r="AC20" s="323">
        <v>0</v>
      </c>
      <c r="AD20" s="323">
        <v>0</v>
      </c>
      <c r="AE20" s="323">
        <v>0</v>
      </c>
      <c r="AF20" s="323">
        <v>0</v>
      </c>
      <c r="AG20" s="323">
        <v>0</v>
      </c>
      <c r="AH20" s="323">
        <v>0</v>
      </c>
      <c r="AI20" s="323">
        <v>0</v>
      </c>
      <c r="AJ20" s="323">
        <v>0</v>
      </c>
      <c r="AK20" s="323">
        <v>0</v>
      </c>
      <c r="AL20" s="323">
        <v>1</v>
      </c>
      <c r="AM20" s="323">
        <v>0</v>
      </c>
      <c r="AN20" s="323">
        <v>0</v>
      </c>
      <c r="AO20" s="323">
        <v>0</v>
      </c>
      <c r="AP20" s="323">
        <v>1</v>
      </c>
      <c r="AQ20" s="323">
        <v>0</v>
      </c>
      <c r="AR20" s="323">
        <v>0</v>
      </c>
      <c r="AS20" s="323">
        <v>0</v>
      </c>
      <c r="AT20" s="29">
        <v>0</v>
      </c>
      <c r="AU20" s="29">
        <v>0</v>
      </c>
      <c r="AV20" s="29">
        <v>0</v>
      </c>
      <c r="AW20" s="29">
        <v>0</v>
      </c>
      <c r="AX20" s="29">
        <v>1</v>
      </c>
      <c r="AY20" s="29">
        <v>0</v>
      </c>
      <c r="AZ20" s="29">
        <v>0</v>
      </c>
      <c r="BA20" s="29">
        <v>0</v>
      </c>
      <c r="BB20" s="29">
        <v>0</v>
      </c>
      <c r="BC20" s="29">
        <v>0</v>
      </c>
      <c r="BD20" s="29">
        <v>0</v>
      </c>
      <c r="BE20" s="29">
        <v>0</v>
      </c>
    </row>
    <row r="21" spans="2:57">
      <c r="B21" s="322" t="s">
        <v>917</v>
      </c>
      <c r="C21" s="323">
        <v>1</v>
      </c>
      <c r="D21" s="323"/>
      <c r="E21" s="323"/>
      <c r="F21" s="323"/>
      <c r="G21" s="323"/>
      <c r="H21" s="323"/>
      <c r="I21" s="323"/>
      <c r="J21" s="323"/>
      <c r="K21" s="323"/>
      <c r="L21" s="323">
        <v>0</v>
      </c>
      <c r="M21" s="323">
        <v>0</v>
      </c>
      <c r="N21" s="323">
        <v>0</v>
      </c>
      <c r="O21" s="323">
        <v>0</v>
      </c>
      <c r="P21" s="323">
        <v>0</v>
      </c>
      <c r="Q21" s="323">
        <v>0</v>
      </c>
      <c r="R21" s="323">
        <v>0</v>
      </c>
      <c r="S21" s="323">
        <v>1</v>
      </c>
      <c r="T21" s="323">
        <v>1</v>
      </c>
      <c r="U21" s="323">
        <v>1</v>
      </c>
      <c r="V21" s="323">
        <v>0</v>
      </c>
      <c r="W21" s="323">
        <v>0</v>
      </c>
      <c r="X21" s="323">
        <v>0</v>
      </c>
      <c r="Y21" s="323">
        <v>0</v>
      </c>
      <c r="Z21" s="323">
        <v>0</v>
      </c>
      <c r="AA21" s="323">
        <v>1</v>
      </c>
      <c r="AB21" s="323">
        <v>0</v>
      </c>
      <c r="AC21" s="323">
        <v>0</v>
      </c>
      <c r="AD21" s="323">
        <v>1</v>
      </c>
      <c r="AE21" s="323">
        <v>0</v>
      </c>
      <c r="AF21" s="323">
        <v>0</v>
      </c>
      <c r="AG21" s="323">
        <v>0</v>
      </c>
      <c r="AH21" s="323">
        <v>0</v>
      </c>
      <c r="AI21" s="323">
        <v>0</v>
      </c>
      <c r="AJ21" s="323">
        <v>0</v>
      </c>
      <c r="AK21" s="323">
        <v>0</v>
      </c>
      <c r="AL21" s="323">
        <v>0</v>
      </c>
      <c r="AM21" s="323">
        <v>0</v>
      </c>
      <c r="AN21" s="323">
        <v>0</v>
      </c>
      <c r="AO21" s="323">
        <v>1</v>
      </c>
      <c r="AP21" s="323">
        <v>1</v>
      </c>
      <c r="AQ21" s="323">
        <v>1</v>
      </c>
      <c r="AR21" s="323">
        <v>0</v>
      </c>
      <c r="AS21" s="323">
        <v>0</v>
      </c>
      <c r="AT21" s="29">
        <v>0</v>
      </c>
      <c r="AU21" s="29">
        <v>0</v>
      </c>
      <c r="AV21" s="29">
        <v>0</v>
      </c>
      <c r="AW21" s="29">
        <v>0</v>
      </c>
      <c r="AX21" s="29">
        <v>1</v>
      </c>
      <c r="AY21" s="29">
        <v>1</v>
      </c>
      <c r="AZ21" s="29">
        <v>0</v>
      </c>
      <c r="BA21" s="29">
        <v>0</v>
      </c>
      <c r="BB21" s="29">
        <v>0</v>
      </c>
      <c r="BC21" s="29">
        <v>1</v>
      </c>
      <c r="BD21" s="29">
        <v>1</v>
      </c>
      <c r="BE21" s="29">
        <v>0</v>
      </c>
    </row>
    <row r="22" spans="2:57">
      <c r="B22" s="328" t="s">
        <v>1201</v>
      </c>
      <c r="C22" s="327"/>
      <c r="D22" s="327"/>
      <c r="E22" s="327"/>
      <c r="F22" s="327"/>
      <c r="G22" s="327"/>
      <c r="H22" s="327"/>
      <c r="I22" s="327"/>
      <c r="J22" s="327"/>
      <c r="K22" s="327"/>
      <c r="L22" s="327"/>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327"/>
      <c r="AM22" s="327"/>
      <c r="AN22" s="327"/>
      <c r="AO22" s="327"/>
      <c r="AP22" s="327"/>
      <c r="AQ22" s="327"/>
      <c r="AR22" s="327"/>
      <c r="AS22" s="327"/>
      <c r="AT22" s="29"/>
      <c r="AU22" s="29"/>
      <c r="AV22" s="29">
        <v>5</v>
      </c>
      <c r="AW22" s="29">
        <v>5</v>
      </c>
      <c r="AX22" s="29">
        <v>5</v>
      </c>
      <c r="AY22" s="29">
        <v>2</v>
      </c>
      <c r="AZ22" s="29">
        <v>0</v>
      </c>
      <c r="BA22" s="29">
        <v>0</v>
      </c>
      <c r="BB22" s="29">
        <v>0</v>
      </c>
      <c r="BC22" s="29">
        <v>0</v>
      </c>
      <c r="BD22" s="29">
        <v>0</v>
      </c>
      <c r="BE22" s="29">
        <v>0</v>
      </c>
    </row>
    <row r="23" spans="2:57">
      <c r="B23" s="328" t="s">
        <v>1384</v>
      </c>
      <c r="C23" s="323"/>
      <c r="D23" s="323"/>
      <c r="E23" s="323"/>
      <c r="F23" s="323"/>
      <c r="G23" s="323"/>
      <c r="H23" s="323"/>
      <c r="I23" s="323"/>
      <c r="J23" s="323"/>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3"/>
      <c r="AL23" s="323"/>
      <c r="AM23" s="323"/>
      <c r="AN23" s="323"/>
      <c r="AO23" s="323"/>
      <c r="AP23" s="323"/>
      <c r="AQ23" s="323"/>
      <c r="AR23" s="323"/>
      <c r="AS23" s="323"/>
      <c r="AT23" s="29"/>
      <c r="AU23" s="29"/>
      <c r="AV23" s="29">
        <v>2</v>
      </c>
      <c r="AW23" s="29">
        <v>0</v>
      </c>
      <c r="AX23" s="29">
        <v>1</v>
      </c>
      <c r="AY23" s="29">
        <v>0</v>
      </c>
      <c r="AZ23" s="29">
        <v>0</v>
      </c>
      <c r="BA23" s="29">
        <v>0</v>
      </c>
      <c r="BB23" s="29">
        <v>0</v>
      </c>
      <c r="BC23" s="29">
        <v>0</v>
      </c>
      <c r="BD23" s="29">
        <v>2</v>
      </c>
      <c r="BE23" s="29">
        <v>2</v>
      </c>
    </row>
    <row r="24" spans="2:57">
      <c r="B24" s="328" t="s">
        <v>1385</v>
      </c>
      <c r="C24" s="323"/>
      <c r="D24" s="323"/>
      <c r="E24" s="323"/>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3"/>
      <c r="AL24" s="323"/>
      <c r="AM24" s="323"/>
      <c r="AN24" s="323"/>
      <c r="AO24" s="323"/>
      <c r="AP24" s="323"/>
      <c r="AQ24" s="323"/>
      <c r="AR24" s="323"/>
      <c r="AS24" s="323"/>
      <c r="AT24" s="29"/>
      <c r="AU24" s="29"/>
      <c r="AV24" s="29"/>
      <c r="AW24" s="29">
        <v>7</v>
      </c>
      <c r="AX24" s="29">
        <v>7</v>
      </c>
      <c r="AY24" s="29">
        <v>3</v>
      </c>
      <c r="AZ24" s="29">
        <v>3</v>
      </c>
      <c r="BA24" s="29">
        <v>3</v>
      </c>
      <c r="BB24" s="29">
        <v>12</v>
      </c>
      <c r="BC24" s="29">
        <v>12</v>
      </c>
      <c r="BD24" s="29">
        <v>17</v>
      </c>
      <c r="BE24" s="29">
        <v>17</v>
      </c>
    </row>
    <row r="25" spans="2:57">
      <c r="B25" s="328" t="s">
        <v>1386</v>
      </c>
      <c r="C25" s="323"/>
      <c r="D25" s="323"/>
      <c r="E25" s="323"/>
      <c r="F25" s="323"/>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323"/>
      <c r="AP25" s="323"/>
      <c r="AQ25" s="323"/>
      <c r="AR25" s="323"/>
      <c r="AS25" s="323"/>
      <c r="AT25" s="29"/>
      <c r="AU25" s="29"/>
      <c r="AV25" s="29"/>
      <c r="AW25" s="29"/>
      <c r="AX25" s="29"/>
      <c r="AY25" s="29"/>
      <c r="AZ25" s="29"/>
      <c r="BA25" s="29"/>
      <c r="BB25" s="29"/>
      <c r="BC25" s="29">
        <v>11</v>
      </c>
      <c r="BD25" s="29">
        <v>15</v>
      </c>
      <c r="BE25" s="29">
        <v>11</v>
      </c>
    </row>
    <row r="26" spans="2:57">
      <c r="B26" s="328" t="s">
        <v>1210</v>
      </c>
      <c r="C26" s="323"/>
      <c r="D26" s="323"/>
      <c r="E26" s="323"/>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3"/>
      <c r="AM26" s="323"/>
      <c r="AN26" s="323"/>
      <c r="AO26" s="323"/>
      <c r="AP26" s="323"/>
      <c r="AQ26" s="323"/>
      <c r="AR26" s="323"/>
      <c r="AS26" s="323"/>
      <c r="AT26" s="29"/>
      <c r="AU26" s="29"/>
      <c r="AV26" s="29"/>
      <c r="AW26" s="29"/>
      <c r="AX26" s="29"/>
      <c r="AY26" s="29"/>
      <c r="AZ26" s="29"/>
      <c r="BA26" s="29"/>
      <c r="BB26" s="29"/>
      <c r="BC26" s="29">
        <v>0</v>
      </c>
      <c r="BD26" s="29">
        <v>0</v>
      </c>
      <c r="BE26" s="29"/>
    </row>
    <row r="27" spans="2:57">
      <c r="B27" s="328" t="s">
        <v>1211</v>
      </c>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323"/>
      <c r="AP27" s="323"/>
      <c r="AQ27" s="323"/>
      <c r="AR27" s="323"/>
      <c r="AS27" s="323"/>
      <c r="AT27" s="29"/>
      <c r="AU27" s="29"/>
      <c r="AV27" s="29"/>
      <c r="AW27" s="29"/>
      <c r="AX27" s="29"/>
      <c r="AY27" s="29"/>
      <c r="AZ27" s="29"/>
      <c r="BA27" s="29"/>
      <c r="BB27" s="29"/>
      <c r="BC27" s="29">
        <v>2</v>
      </c>
      <c r="BD27" s="29">
        <v>3</v>
      </c>
      <c r="BE27" s="29">
        <v>1</v>
      </c>
    </row>
    <row r="28" spans="2:57">
      <c r="B28" s="322" t="s">
        <v>1387</v>
      </c>
      <c r="C28" s="323">
        <v>131</v>
      </c>
      <c r="D28" s="323">
        <v>6</v>
      </c>
      <c r="E28" s="323">
        <v>8</v>
      </c>
      <c r="F28" s="323">
        <v>6</v>
      </c>
      <c r="G28" s="323">
        <v>13</v>
      </c>
      <c r="H28" s="323">
        <v>18</v>
      </c>
      <c r="I28" s="323">
        <v>34</v>
      </c>
      <c r="J28" s="323">
        <v>36</v>
      </c>
      <c r="K28" s="323">
        <v>39</v>
      </c>
      <c r="L28" s="323">
        <v>38</v>
      </c>
      <c r="M28" s="323">
        <v>35</v>
      </c>
      <c r="N28" s="323">
        <v>48</v>
      </c>
      <c r="O28" s="323">
        <v>27</v>
      </c>
      <c r="P28" s="323">
        <v>10</v>
      </c>
      <c r="Q28" s="323">
        <v>7</v>
      </c>
      <c r="R28" s="323">
        <v>17</v>
      </c>
      <c r="S28" s="323">
        <v>9</v>
      </c>
      <c r="T28" s="323">
        <v>4</v>
      </c>
      <c r="U28" s="323">
        <v>2</v>
      </c>
      <c r="V28" s="323">
        <v>3</v>
      </c>
      <c r="W28" s="323">
        <v>5</v>
      </c>
      <c r="X28" s="323">
        <v>4</v>
      </c>
      <c r="Y28" s="323">
        <v>4</v>
      </c>
      <c r="Z28" s="323">
        <v>1</v>
      </c>
      <c r="AA28" s="323">
        <v>2</v>
      </c>
      <c r="AB28" s="323">
        <v>4</v>
      </c>
      <c r="AC28" s="323">
        <v>2</v>
      </c>
      <c r="AD28" s="323">
        <v>3</v>
      </c>
      <c r="AE28" s="323">
        <v>1</v>
      </c>
      <c r="AF28" s="323">
        <v>6</v>
      </c>
      <c r="AG28" s="323">
        <v>21</v>
      </c>
      <c r="AH28" s="323">
        <v>11</v>
      </c>
      <c r="AI28" s="323">
        <v>10</v>
      </c>
      <c r="AJ28" s="323">
        <v>17</v>
      </c>
      <c r="AK28" s="323">
        <v>13</v>
      </c>
      <c r="AL28" s="323">
        <v>12</v>
      </c>
      <c r="AM28" s="323">
        <v>19</v>
      </c>
      <c r="AN28" s="323">
        <v>8</v>
      </c>
      <c r="AO28" s="323">
        <v>17</v>
      </c>
      <c r="AP28" s="323">
        <v>31</v>
      </c>
      <c r="AQ28" s="323">
        <v>14</v>
      </c>
      <c r="AR28" s="323">
        <v>17</v>
      </c>
      <c r="AS28" s="323">
        <v>21</v>
      </c>
      <c r="AT28" s="29">
        <v>32</v>
      </c>
      <c r="AU28" s="29">
        <v>47</v>
      </c>
      <c r="AV28" s="29">
        <v>39</v>
      </c>
      <c r="AW28" s="29">
        <v>35</v>
      </c>
      <c r="AX28" s="29">
        <v>51</v>
      </c>
      <c r="AY28" s="29">
        <v>45</v>
      </c>
      <c r="AZ28" s="29">
        <v>13</v>
      </c>
      <c r="BA28" s="29">
        <v>10</v>
      </c>
      <c r="BB28" s="29">
        <v>11</v>
      </c>
      <c r="BC28" s="29">
        <v>17</v>
      </c>
      <c r="BD28" s="29">
        <v>56</v>
      </c>
      <c r="BE28" s="29">
        <v>42</v>
      </c>
    </row>
    <row r="31" spans="2:57">
      <c r="B31" s="33" t="s">
        <v>1379</v>
      </c>
      <c r="L31" s="157"/>
      <c r="M31" s="157"/>
      <c r="N31" s="157"/>
      <c r="O31" s="157"/>
      <c r="P31" s="157"/>
      <c r="Q31" s="157"/>
    </row>
    <row r="32" spans="2:57">
      <c r="B32" s="324" t="s">
        <v>1380</v>
      </c>
    </row>
    <row r="33" spans="2:57">
      <c r="B33" s="262" t="s">
        <v>1190</v>
      </c>
      <c r="C33" s="262" t="s">
        <v>1381</v>
      </c>
      <c r="D33" s="321">
        <v>43435</v>
      </c>
      <c r="E33" s="321">
        <v>43466</v>
      </c>
      <c r="F33" s="321">
        <v>43497</v>
      </c>
      <c r="G33" s="321">
        <v>43525</v>
      </c>
      <c r="H33" s="321">
        <v>43556</v>
      </c>
      <c r="I33" s="321">
        <v>43586</v>
      </c>
      <c r="J33" s="321">
        <v>43617</v>
      </c>
      <c r="K33" s="321">
        <v>43647</v>
      </c>
      <c r="L33" s="321">
        <v>43678</v>
      </c>
      <c r="M33" s="321">
        <v>43709</v>
      </c>
      <c r="N33" s="321">
        <v>43739</v>
      </c>
      <c r="O33" s="321">
        <v>43770</v>
      </c>
      <c r="P33" s="321">
        <v>43800</v>
      </c>
      <c r="Q33" s="321">
        <v>43831</v>
      </c>
      <c r="R33" s="321">
        <v>43862</v>
      </c>
      <c r="S33" s="321">
        <v>43891</v>
      </c>
      <c r="T33" s="321">
        <v>43922</v>
      </c>
      <c r="U33" s="321">
        <v>43952</v>
      </c>
      <c r="V33" s="321">
        <v>43983</v>
      </c>
      <c r="W33" s="321">
        <v>44013</v>
      </c>
      <c r="X33" s="321">
        <v>44044</v>
      </c>
      <c r="Y33" s="321">
        <v>44075</v>
      </c>
      <c r="Z33" s="321">
        <v>44105</v>
      </c>
      <c r="AA33" s="321">
        <v>44136</v>
      </c>
      <c r="AB33" s="321">
        <v>44166</v>
      </c>
      <c r="AC33" s="321">
        <v>44197</v>
      </c>
      <c r="AD33" s="321">
        <v>44228</v>
      </c>
      <c r="AE33" s="321">
        <v>44256</v>
      </c>
      <c r="AF33" s="321">
        <v>44287</v>
      </c>
      <c r="AG33" s="321">
        <v>44317</v>
      </c>
      <c r="AH33" s="321">
        <v>44348</v>
      </c>
      <c r="AI33" s="321">
        <v>44378</v>
      </c>
      <c r="AJ33" s="321">
        <v>44409</v>
      </c>
      <c r="AK33" s="321">
        <v>44440</v>
      </c>
      <c r="AL33" s="321">
        <v>44470</v>
      </c>
      <c r="AM33" s="321">
        <v>44501</v>
      </c>
      <c r="AN33" s="321">
        <v>44531</v>
      </c>
      <c r="AO33" s="321">
        <v>44562</v>
      </c>
      <c r="AP33" s="321">
        <v>44593</v>
      </c>
      <c r="AQ33" s="321">
        <v>44621</v>
      </c>
      <c r="AR33" s="321">
        <v>44652</v>
      </c>
      <c r="AS33" s="321">
        <v>44682</v>
      </c>
      <c r="AT33" s="321">
        <v>44713</v>
      </c>
      <c r="AU33" s="321">
        <v>44743</v>
      </c>
      <c r="AV33" s="321">
        <v>44774</v>
      </c>
      <c r="AW33" s="321">
        <v>44805</v>
      </c>
      <c r="AX33" s="321">
        <v>44835</v>
      </c>
      <c r="AY33" s="321">
        <v>44866</v>
      </c>
      <c r="AZ33" s="321">
        <v>44896</v>
      </c>
      <c r="BA33" s="321">
        <v>44927</v>
      </c>
      <c r="BB33" s="321">
        <v>44958</v>
      </c>
      <c r="BC33" s="321">
        <v>44986</v>
      </c>
      <c r="BD33" s="321">
        <v>45017</v>
      </c>
      <c r="BE33" s="321">
        <v>45047</v>
      </c>
    </row>
    <row r="34" spans="2:57">
      <c r="B34" s="322" t="s">
        <v>1200</v>
      </c>
      <c r="C34" s="323">
        <v>6</v>
      </c>
      <c r="D34" s="323">
        <v>0</v>
      </c>
      <c r="E34" s="323">
        <v>0</v>
      </c>
      <c r="F34" s="323">
        <v>0</v>
      </c>
      <c r="G34" s="323">
        <v>0</v>
      </c>
      <c r="H34" s="323">
        <v>0</v>
      </c>
      <c r="I34" s="323">
        <v>0</v>
      </c>
      <c r="J34" s="323">
        <v>0</v>
      </c>
      <c r="K34" s="323">
        <v>0</v>
      </c>
      <c r="L34" s="323">
        <v>0</v>
      </c>
      <c r="M34" s="323">
        <v>1</v>
      </c>
      <c r="N34" s="323">
        <v>1</v>
      </c>
      <c r="O34" s="323">
        <v>0</v>
      </c>
      <c r="P34" s="323">
        <v>0</v>
      </c>
      <c r="Q34" s="323">
        <v>0</v>
      </c>
      <c r="R34" s="323">
        <v>0</v>
      </c>
      <c r="S34" s="323">
        <v>0</v>
      </c>
      <c r="T34" s="323">
        <v>0</v>
      </c>
      <c r="U34" s="323">
        <v>0</v>
      </c>
      <c r="V34" s="323">
        <v>0</v>
      </c>
      <c r="W34" s="323">
        <v>0</v>
      </c>
      <c r="X34" s="323">
        <v>0</v>
      </c>
      <c r="Y34" s="323">
        <v>1</v>
      </c>
      <c r="Z34" s="323">
        <v>0</v>
      </c>
      <c r="AA34" s="323">
        <v>0</v>
      </c>
      <c r="AB34" s="323">
        <v>1</v>
      </c>
      <c r="AC34" s="323">
        <v>0</v>
      </c>
      <c r="AD34" s="323">
        <v>0</v>
      </c>
      <c r="AE34" s="323">
        <v>0</v>
      </c>
      <c r="AF34" s="323">
        <v>0</v>
      </c>
      <c r="AG34" s="323">
        <v>0</v>
      </c>
      <c r="AH34" s="323">
        <v>0</v>
      </c>
      <c r="AI34" s="323">
        <v>0</v>
      </c>
      <c r="AJ34" s="323">
        <v>0</v>
      </c>
      <c r="AK34" s="323">
        <v>1</v>
      </c>
      <c r="AL34" s="323">
        <v>1</v>
      </c>
      <c r="AM34" s="323">
        <v>1</v>
      </c>
      <c r="AN34" s="323">
        <v>1</v>
      </c>
      <c r="AO34" s="323">
        <v>1</v>
      </c>
      <c r="AP34" s="323">
        <v>1</v>
      </c>
      <c r="AQ34" s="323">
        <v>1</v>
      </c>
      <c r="AR34" s="323">
        <v>1</v>
      </c>
      <c r="AS34" s="323">
        <v>1</v>
      </c>
      <c r="AT34" s="29">
        <v>2</v>
      </c>
      <c r="AU34" s="29">
        <v>2</v>
      </c>
      <c r="AV34" s="29">
        <v>2</v>
      </c>
      <c r="AW34" s="29">
        <v>1</v>
      </c>
      <c r="AX34" s="29">
        <v>1</v>
      </c>
      <c r="AY34" s="29">
        <v>1</v>
      </c>
      <c r="AZ34" s="29">
        <v>0</v>
      </c>
      <c r="BA34" s="29">
        <v>0</v>
      </c>
      <c r="BB34" s="29">
        <v>0</v>
      </c>
      <c r="BC34" s="29">
        <v>0</v>
      </c>
      <c r="BD34" s="29">
        <v>0</v>
      </c>
      <c r="BE34" s="29">
        <v>0</v>
      </c>
    </row>
    <row r="35" spans="2:57">
      <c r="B35" s="322" t="s">
        <v>1383</v>
      </c>
      <c r="C35" s="323">
        <v>4</v>
      </c>
      <c r="D35" s="323">
        <v>0</v>
      </c>
      <c r="E35" s="323">
        <v>0</v>
      </c>
      <c r="F35" s="323">
        <v>0</v>
      </c>
      <c r="G35" s="323">
        <v>0</v>
      </c>
      <c r="H35" s="323">
        <v>0</v>
      </c>
      <c r="I35" s="323">
        <v>0</v>
      </c>
      <c r="J35" s="323">
        <v>0</v>
      </c>
      <c r="K35" s="323">
        <v>0</v>
      </c>
      <c r="L35" s="323">
        <v>0</v>
      </c>
      <c r="M35" s="323">
        <v>0</v>
      </c>
      <c r="N35" s="323">
        <v>0</v>
      </c>
      <c r="O35" s="323">
        <v>0</v>
      </c>
      <c r="P35" s="323">
        <v>0</v>
      </c>
      <c r="Q35" s="323">
        <v>0</v>
      </c>
      <c r="R35" s="323">
        <v>0</v>
      </c>
      <c r="S35" s="323">
        <v>0</v>
      </c>
      <c r="T35" s="323">
        <v>0</v>
      </c>
      <c r="U35" s="323">
        <v>0</v>
      </c>
      <c r="V35" s="323">
        <v>0</v>
      </c>
      <c r="W35" s="323">
        <v>0</v>
      </c>
      <c r="X35" s="323">
        <v>0</v>
      </c>
      <c r="Y35" s="323">
        <v>0</v>
      </c>
      <c r="Z35" s="323">
        <v>0</v>
      </c>
      <c r="AA35" s="323">
        <v>0</v>
      </c>
      <c r="AB35" s="323">
        <v>0</v>
      </c>
      <c r="AC35" s="323">
        <v>0</v>
      </c>
      <c r="AD35" s="323">
        <v>0</v>
      </c>
      <c r="AE35" s="323">
        <v>0</v>
      </c>
      <c r="AF35" s="323">
        <v>0</v>
      </c>
      <c r="AG35" s="323">
        <v>0</v>
      </c>
      <c r="AH35" s="323">
        <v>0</v>
      </c>
      <c r="AI35" s="323">
        <v>0</v>
      </c>
      <c r="AJ35" s="323">
        <v>0</v>
      </c>
      <c r="AK35" s="323">
        <v>0</v>
      </c>
      <c r="AL35" s="323">
        <v>0</v>
      </c>
      <c r="AM35" s="323">
        <v>0</v>
      </c>
      <c r="AN35" s="323">
        <v>0</v>
      </c>
      <c r="AO35" s="323">
        <v>0</v>
      </c>
      <c r="AP35" s="323">
        <v>0</v>
      </c>
      <c r="AQ35" s="323">
        <v>0</v>
      </c>
      <c r="AR35" s="323">
        <v>0</v>
      </c>
      <c r="AS35" s="323">
        <v>0</v>
      </c>
      <c r="AT35" s="29">
        <v>0</v>
      </c>
      <c r="AU35" s="29">
        <v>0</v>
      </c>
      <c r="AV35" s="29">
        <v>0</v>
      </c>
      <c r="AW35" s="29">
        <v>0</v>
      </c>
      <c r="AX35" s="29">
        <v>0</v>
      </c>
      <c r="AY35" s="29">
        <v>0</v>
      </c>
      <c r="AZ35" s="29">
        <v>0</v>
      </c>
      <c r="BA35" s="29">
        <v>0</v>
      </c>
      <c r="BB35" s="29">
        <v>0</v>
      </c>
      <c r="BC35" s="29">
        <v>0</v>
      </c>
      <c r="BD35" s="29">
        <v>0</v>
      </c>
      <c r="BE35" s="29">
        <v>0</v>
      </c>
    </row>
    <row r="36" spans="2:57">
      <c r="B36" s="322" t="s">
        <v>1203</v>
      </c>
      <c r="C36" s="323">
        <v>4</v>
      </c>
      <c r="D36" s="323">
        <v>0</v>
      </c>
      <c r="E36" s="323">
        <v>0</v>
      </c>
      <c r="F36" s="323">
        <v>0</v>
      </c>
      <c r="G36" s="323">
        <v>0</v>
      </c>
      <c r="H36" s="323">
        <v>0</v>
      </c>
      <c r="I36" s="323">
        <v>0</v>
      </c>
      <c r="J36" s="323">
        <v>0</v>
      </c>
      <c r="K36" s="323">
        <v>0</v>
      </c>
      <c r="L36" s="323">
        <v>0</v>
      </c>
      <c r="M36" s="323">
        <v>0</v>
      </c>
      <c r="N36" s="323">
        <v>0</v>
      </c>
      <c r="O36" s="323">
        <v>0</v>
      </c>
      <c r="P36" s="323">
        <v>0</v>
      </c>
      <c r="Q36" s="323">
        <v>0</v>
      </c>
      <c r="R36" s="323">
        <v>0</v>
      </c>
      <c r="S36" s="323">
        <v>0</v>
      </c>
      <c r="T36" s="323">
        <v>0</v>
      </c>
      <c r="U36" s="323">
        <v>0</v>
      </c>
      <c r="V36" s="323">
        <v>0</v>
      </c>
      <c r="W36" s="323">
        <v>0</v>
      </c>
      <c r="X36" s="323">
        <v>0</v>
      </c>
      <c r="Y36" s="323">
        <v>0</v>
      </c>
      <c r="Z36" s="323">
        <v>0</v>
      </c>
      <c r="AA36" s="323">
        <v>0</v>
      </c>
      <c r="AB36" s="323">
        <v>0</v>
      </c>
      <c r="AC36" s="323">
        <v>0</v>
      </c>
      <c r="AD36" s="323">
        <v>0</v>
      </c>
      <c r="AE36" s="323">
        <v>0</v>
      </c>
      <c r="AF36" s="323">
        <v>0</v>
      </c>
      <c r="AG36" s="323">
        <v>0</v>
      </c>
      <c r="AH36" s="323">
        <v>0</v>
      </c>
      <c r="AI36" s="323">
        <v>0</v>
      </c>
      <c r="AJ36" s="323">
        <v>0</v>
      </c>
      <c r="AK36" s="323">
        <v>0</v>
      </c>
      <c r="AL36" s="323">
        <v>0</v>
      </c>
      <c r="AM36" s="323">
        <v>0</v>
      </c>
      <c r="AN36" s="323">
        <v>0</v>
      </c>
      <c r="AO36" s="323">
        <v>0</v>
      </c>
      <c r="AP36" s="323">
        <v>0</v>
      </c>
      <c r="AQ36" s="323">
        <v>0</v>
      </c>
      <c r="AR36" s="323">
        <v>0</v>
      </c>
      <c r="AS36" s="323">
        <v>0</v>
      </c>
      <c r="AT36" s="29">
        <v>0</v>
      </c>
      <c r="AU36" s="29">
        <v>0</v>
      </c>
      <c r="AV36" s="29">
        <v>0</v>
      </c>
      <c r="AW36" s="29">
        <v>0</v>
      </c>
      <c r="AX36" s="29">
        <v>0</v>
      </c>
      <c r="AY36" s="29">
        <v>0</v>
      </c>
      <c r="AZ36" s="29">
        <v>0</v>
      </c>
      <c r="BA36" s="29">
        <v>0</v>
      </c>
      <c r="BB36" s="29">
        <v>0</v>
      </c>
      <c r="BC36" s="29">
        <v>0</v>
      </c>
      <c r="BD36" s="29">
        <v>0</v>
      </c>
      <c r="BE36" s="29">
        <v>0</v>
      </c>
    </row>
    <row r="37" spans="2:57">
      <c r="B37" s="322" t="s">
        <v>1204</v>
      </c>
      <c r="C37" s="323">
        <v>17</v>
      </c>
      <c r="D37" s="323">
        <v>1</v>
      </c>
      <c r="E37" s="323">
        <v>1</v>
      </c>
      <c r="F37" s="323">
        <v>2</v>
      </c>
      <c r="G37" s="323">
        <v>2</v>
      </c>
      <c r="H37" s="323">
        <v>2</v>
      </c>
      <c r="I37" s="323">
        <v>1</v>
      </c>
      <c r="J37" s="323">
        <v>1</v>
      </c>
      <c r="K37" s="323">
        <v>1</v>
      </c>
      <c r="L37" s="323">
        <v>3</v>
      </c>
      <c r="M37" s="323">
        <v>3</v>
      </c>
      <c r="N37" s="323">
        <v>1</v>
      </c>
      <c r="O37" s="323">
        <v>1</v>
      </c>
      <c r="P37" s="323">
        <v>0</v>
      </c>
      <c r="Q37" s="323">
        <v>0</v>
      </c>
      <c r="R37" s="323">
        <v>0</v>
      </c>
      <c r="S37" s="323">
        <v>0</v>
      </c>
      <c r="T37" s="323">
        <v>0</v>
      </c>
      <c r="U37" s="323">
        <v>0</v>
      </c>
      <c r="V37" s="323">
        <v>0</v>
      </c>
      <c r="W37" s="323">
        <v>0</v>
      </c>
      <c r="X37" s="323">
        <v>0</v>
      </c>
      <c r="Y37" s="323">
        <v>1</v>
      </c>
      <c r="Z37" s="323">
        <v>1</v>
      </c>
      <c r="AA37" s="323">
        <v>2</v>
      </c>
      <c r="AB37" s="323">
        <v>0</v>
      </c>
      <c r="AC37" s="323">
        <v>0</v>
      </c>
      <c r="AD37" s="323">
        <v>0</v>
      </c>
      <c r="AE37" s="323">
        <v>0</v>
      </c>
      <c r="AF37" s="323">
        <v>0</v>
      </c>
      <c r="AG37" s="323">
        <v>0</v>
      </c>
      <c r="AH37" s="323">
        <v>0</v>
      </c>
      <c r="AI37" s="323">
        <v>0</v>
      </c>
      <c r="AJ37" s="323">
        <v>3</v>
      </c>
      <c r="AK37" s="323">
        <v>3</v>
      </c>
      <c r="AL37" s="323">
        <v>1</v>
      </c>
      <c r="AM37" s="323">
        <v>2</v>
      </c>
      <c r="AN37" s="323">
        <v>1</v>
      </c>
      <c r="AO37" s="323">
        <v>2</v>
      </c>
      <c r="AP37" s="323">
        <v>5</v>
      </c>
      <c r="AQ37" s="323">
        <v>3</v>
      </c>
      <c r="AR37" s="323">
        <v>2</v>
      </c>
      <c r="AS37" s="323">
        <v>3</v>
      </c>
      <c r="AT37" s="29">
        <v>3</v>
      </c>
      <c r="AU37" s="29">
        <v>4</v>
      </c>
      <c r="AV37" s="29">
        <v>3</v>
      </c>
      <c r="AW37" s="29">
        <v>4</v>
      </c>
      <c r="AX37" s="29">
        <v>2</v>
      </c>
      <c r="AY37" s="29">
        <v>4</v>
      </c>
      <c r="AZ37" s="29">
        <v>2</v>
      </c>
      <c r="BA37" s="29">
        <v>0</v>
      </c>
      <c r="BB37" s="29">
        <v>0</v>
      </c>
      <c r="BC37" s="29">
        <v>0</v>
      </c>
      <c r="BD37" s="29">
        <v>1</v>
      </c>
      <c r="BE37" s="29">
        <v>3</v>
      </c>
    </row>
    <row r="38" spans="2:57">
      <c r="B38" s="322" t="s">
        <v>1205</v>
      </c>
      <c r="C38" s="323">
        <v>17</v>
      </c>
      <c r="D38" s="323">
        <v>0</v>
      </c>
      <c r="E38" s="323">
        <v>0</v>
      </c>
      <c r="F38" s="323">
        <v>0</v>
      </c>
      <c r="G38" s="323">
        <v>2</v>
      </c>
      <c r="H38" s="323">
        <v>2</v>
      </c>
      <c r="I38" s="323">
        <v>2</v>
      </c>
      <c r="J38" s="323">
        <v>1</v>
      </c>
      <c r="K38" s="323">
        <v>1</v>
      </c>
      <c r="L38" s="323">
        <v>0</v>
      </c>
      <c r="M38" s="323">
        <v>1</v>
      </c>
      <c r="N38" s="323">
        <v>2</v>
      </c>
      <c r="O38" s="323">
        <v>2</v>
      </c>
      <c r="P38" s="323">
        <v>0</v>
      </c>
      <c r="Q38" s="323">
        <v>1</v>
      </c>
      <c r="R38" s="323">
        <v>1</v>
      </c>
      <c r="S38" s="323">
        <v>1</v>
      </c>
      <c r="T38" s="323">
        <v>0</v>
      </c>
      <c r="U38" s="323">
        <v>0</v>
      </c>
      <c r="V38" s="323">
        <v>0</v>
      </c>
      <c r="W38" s="323">
        <v>0</v>
      </c>
      <c r="X38" s="323">
        <v>0</v>
      </c>
      <c r="Y38" s="323">
        <v>0</v>
      </c>
      <c r="Z38" s="323">
        <v>0</v>
      </c>
      <c r="AA38" s="323">
        <v>0</v>
      </c>
      <c r="AB38" s="323">
        <v>0</v>
      </c>
      <c r="AC38" s="323">
        <v>0</v>
      </c>
      <c r="AD38" s="323">
        <v>0</v>
      </c>
      <c r="AE38" s="323">
        <v>0</v>
      </c>
      <c r="AF38" s="323">
        <v>0</v>
      </c>
      <c r="AG38" s="323">
        <v>0</v>
      </c>
      <c r="AH38" s="323">
        <v>0</v>
      </c>
      <c r="AI38" s="323">
        <v>1</v>
      </c>
      <c r="AJ38" s="323">
        <v>1</v>
      </c>
      <c r="AK38" s="323">
        <v>1</v>
      </c>
      <c r="AL38" s="323">
        <v>0</v>
      </c>
      <c r="AM38" s="323">
        <v>0</v>
      </c>
      <c r="AN38" s="323">
        <v>0</v>
      </c>
      <c r="AO38" s="323">
        <v>1</v>
      </c>
      <c r="AP38" s="323">
        <v>2</v>
      </c>
      <c r="AQ38" s="323">
        <v>0</v>
      </c>
      <c r="AR38" s="323">
        <v>1</v>
      </c>
      <c r="AS38" s="323">
        <v>0</v>
      </c>
      <c r="AT38" s="29">
        <v>0</v>
      </c>
      <c r="AU38" s="29">
        <v>0</v>
      </c>
      <c r="AV38" s="29">
        <v>1</v>
      </c>
      <c r="AW38" s="29">
        <v>2</v>
      </c>
      <c r="AX38" s="29">
        <v>0</v>
      </c>
      <c r="AY38" s="29">
        <v>0</v>
      </c>
      <c r="AZ38" s="29">
        <v>0</v>
      </c>
      <c r="BA38" s="29">
        <v>0</v>
      </c>
      <c r="BB38" s="29">
        <v>0</v>
      </c>
      <c r="BC38" s="29">
        <v>1</v>
      </c>
      <c r="BD38" s="29">
        <v>1</v>
      </c>
      <c r="BE38" s="29">
        <v>1</v>
      </c>
    </row>
    <row r="39" spans="2:57">
      <c r="B39" s="322" t="s">
        <v>1206</v>
      </c>
      <c r="C39" s="323">
        <v>21</v>
      </c>
      <c r="D39" s="323">
        <v>3</v>
      </c>
      <c r="E39" s="323">
        <v>4</v>
      </c>
      <c r="F39" s="323">
        <v>4</v>
      </c>
      <c r="G39" s="323">
        <v>4</v>
      </c>
      <c r="H39" s="323">
        <v>4</v>
      </c>
      <c r="I39" s="323">
        <v>4</v>
      </c>
      <c r="J39" s="323">
        <v>4</v>
      </c>
      <c r="K39" s="323">
        <v>5</v>
      </c>
      <c r="L39" s="323">
        <v>5</v>
      </c>
      <c r="M39" s="323">
        <v>5</v>
      </c>
      <c r="N39" s="323">
        <v>3</v>
      </c>
      <c r="O39" s="323">
        <v>3</v>
      </c>
      <c r="P39" s="323">
        <v>3</v>
      </c>
      <c r="Q39" s="323">
        <v>4</v>
      </c>
      <c r="R39" s="323">
        <v>4</v>
      </c>
      <c r="S39" s="323">
        <v>4</v>
      </c>
      <c r="T39" s="323">
        <v>3</v>
      </c>
      <c r="U39" s="323">
        <v>3</v>
      </c>
      <c r="V39" s="323">
        <v>3</v>
      </c>
      <c r="W39" s="323">
        <v>4</v>
      </c>
      <c r="X39" s="323">
        <v>4</v>
      </c>
      <c r="Y39" s="323">
        <v>4</v>
      </c>
      <c r="Z39" s="323">
        <v>3</v>
      </c>
      <c r="AA39" s="323">
        <v>3</v>
      </c>
      <c r="AB39" s="323">
        <v>2</v>
      </c>
      <c r="AC39" s="323">
        <v>2</v>
      </c>
      <c r="AD39" s="323">
        <v>3</v>
      </c>
      <c r="AE39" s="323">
        <v>4</v>
      </c>
      <c r="AF39" s="323">
        <v>4</v>
      </c>
      <c r="AG39" s="323">
        <v>3</v>
      </c>
      <c r="AH39" s="323">
        <v>3</v>
      </c>
      <c r="AI39" s="323">
        <v>2</v>
      </c>
      <c r="AJ39" s="323">
        <v>2</v>
      </c>
      <c r="AK39" s="323">
        <v>3</v>
      </c>
      <c r="AL39" s="323">
        <v>3</v>
      </c>
      <c r="AM39" s="323">
        <v>4</v>
      </c>
      <c r="AN39" s="323">
        <v>4</v>
      </c>
      <c r="AO39" s="323">
        <v>4</v>
      </c>
      <c r="AP39" s="323">
        <v>4</v>
      </c>
      <c r="AQ39" s="323">
        <v>5</v>
      </c>
      <c r="AR39" s="323">
        <v>4</v>
      </c>
      <c r="AS39" s="323">
        <v>4</v>
      </c>
      <c r="AT39" s="29">
        <v>3</v>
      </c>
      <c r="AU39" s="29">
        <v>3</v>
      </c>
      <c r="AV39" s="29">
        <v>4</v>
      </c>
      <c r="AW39" s="29">
        <v>5</v>
      </c>
      <c r="AX39" s="29">
        <v>6</v>
      </c>
      <c r="AY39" s="29">
        <v>5</v>
      </c>
      <c r="AZ39" s="29">
        <v>4</v>
      </c>
      <c r="BA39" s="29">
        <v>2</v>
      </c>
      <c r="BB39" s="29">
        <v>3</v>
      </c>
      <c r="BC39" s="29">
        <v>3</v>
      </c>
      <c r="BD39" s="29">
        <v>4</v>
      </c>
      <c r="BE39" s="29">
        <v>4</v>
      </c>
    </row>
    <row r="40" spans="2:57">
      <c r="B40" s="322" t="s">
        <v>1207</v>
      </c>
      <c r="C40" s="323">
        <v>23</v>
      </c>
      <c r="D40" s="323">
        <v>1</v>
      </c>
      <c r="E40" s="323">
        <v>1</v>
      </c>
      <c r="F40" s="323">
        <v>1</v>
      </c>
      <c r="G40" s="323">
        <v>1</v>
      </c>
      <c r="H40" s="323">
        <v>1</v>
      </c>
      <c r="I40" s="323">
        <v>4</v>
      </c>
      <c r="J40" s="323">
        <v>4</v>
      </c>
      <c r="K40" s="323">
        <v>6</v>
      </c>
      <c r="L40" s="323">
        <v>6</v>
      </c>
      <c r="M40" s="323">
        <v>6</v>
      </c>
      <c r="N40" s="323">
        <v>8</v>
      </c>
      <c r="O40" s="323">
        <v>7</v>
      </c>
      <c r="P40" s="323">
        <v>7</v>
      </c>
      <c r="Q40" s="323">
        <v>6</v>
      </c>
      <c r="R40" s="323">
        <v>5</v>
      </c>
      <c r="S40" s="323">
        <v>5</v>
      </c>
      <c r="T40" s="323">
        <v>4</v>
      </c>
      <c r="U40" s="323">
        <v>4</v>
      </c>
      <c r="V40" s="323">
        <v>4</v>
      </c>
      <c r="W40" s="323">
        <v>4</v>
      </c>
      <c r="X40" s="323">
        <v>5</v>
      </c>
      <c r="Y40" s="323">
        <v>6</v>
      </c>
      <c r="Z40" s="323">
        <v>8</v>
      </c>
      <c r="AA40" s="323">
        <v>5</v>
      </c>
      <c r="AB40" s="323">
        <v>6</v>
      </c>
      <c r="AC40" s="323">
        <v>6</v>
      </c>
      <c r="AD40" s="323">
        <v>6</v>
      </c>
      <c r="AE40" s="323">
        <v>7</v>
      </c>
      <c r="AF40" s="323">
        <v>7</v>
      </c>
      <c r="AG40" s="323">
        <v>8</v>
      </c>
      <c r="AH40" s="323">
        <v>8</v>
      </c>
      <c r="AI40" s="323">
        <v>9</v>
      </c>
      <c r="AJ40" s="323">
        <v>9</v>
      </c>
      <c r="AK40" s="323">
        <v>9</v>
      </c>
      <c r="AL40" s="323">
        <v>6</v>
      </c>
      <c r="AM40" s="323">
        <v>6</v>
      </c>
      <c r="AN40" s="323">
        <v>10</v>
      </c>
      <c r="AO40" s="323">
        <v>10</v>
      </c>
      <c r="AP40" s="323">
        <v>11</v>
      </c>
      <c r="AQ40" s="323">
        <v>7</v>
      </c>
      <c r="AR40" s="323">
        <v>7</v>
      </c>
      <c r="AS40" s="323">
        <v>8</v>
      </c>
      <c r="AT40" s="29">
        <v>9</v>
      </c>
      <c r="AU40" s="29">
        <v>11</v>
      </c>
      <c r="AV40" s="29">
        <v>13</v>
      </c>
      <c r="AW40" s="29">
        <v>13</v>
      </c>
      <c r="AX40" s="29">
        <v>15</v>
      </c>
      <c r="AY40" s="29">
        <v>9</v>
      </c>
      <c r="AZ40" s="29">
        <v>6</v>
      </c>
      <c r="BA40" s="29">
        <v>5</v>
      </c>
      <c r="BB40" s="29">
        <v>5</v>
      </c>
      <c r="BC40" s="29">
        <v>5</v>
      </c>
      <c r="BD40" s="29">
        <v>10</v>
      </c>
      <c r="BE40" s="29">
        <v>12</v>
      </c>
    </row>
    <row r="41" spans="2:57">
      <c r="B41" s="322" t="s">
        <v>1212</v>
      </c>
      <c r="C41" s="323">
        <v>4</v>
      </c>
      <c r="D41" s="323">
        <v>0</v>
      </c>
      <c r="E41" s="323">
        <v>0</v>
      </c>
      <c r="F41" s="323">
        <v>0</v>
      </c>
      <c r="G41" s="323">
        <v>0</v>
      </c>
      <c r="H41" s="323">
        <v>0</v>
      </c>
      <c r="I41" s="323">
        <v>0</v>
      </c>
      <c r="J41" s="323">
        <v>0</v>
      </c>
      <c r="K41" s="323">
        <v>1</v>
      </c>
      <c r="L41" s="323">
        <v>1</v>
      </c>
      <c r="M41" s="323">
        <v>1</v>
      </c>
      <c r="N41" s="323">
        <v>1</v>
      </c>
      <c r="O41" s="323">
        <v>1</v>
      </c>
      <c r="P41" s="323">
        <v>1</v>
      </c>
      <c r="Q41" s="323">
        <v>0</v>
      </c>
      <c r="R41" s="323">
        <v>0</v>
      </c>
      <c r="S41" s="323">
        <v>0</v>
      </c>
      <c r="T41" s="323">
        <v>0</v>
      </c>
      <c r="U41" s="323">
        <v>0</v>
      </c>
      <c r="V41" s="323">
        <v>0</v>
      </c>
      <c r="W41" s="323">
        <v>0</v>
      </c>
      <c r="X41" s="323">
        <v>0</v>
      </c>
      <c r="Y41" s="323">
        <v>0</v>
      </c>
      <c r="Z41" s="323">
        <v>0</v>
      </c>
      <c r="AA41" s="323">
        <v>0</v>
      </c>
      <c r="AB41" s="323">
        <v>0</v>
      </c>
      <c r="AC41" s="323">
        <v>0</v>
      </c>
      <c r="AD41" s="323">
        <v>0</v>
      </c>
      <c r="AE41" s="323">
        <v>0</v>
      </c>
      <c r="AF41" s="323">
        <v>0</v>
      </c>
      <c r="AG41" s="323">
        <v>0</v>
      </c>
      <c r="AH41" s="323">
        <v>0</v>
      </c>
      <c r="AI41" s="323">
        <v>0</v>
      </c>
      <c r="AJ41" s="323">
        <v>0</v>
      </c>
      <c r="AK41" s="323">
        <v>0</v>
      </c>
      <c r="AL41" s="323">
        <v>0</v>
      </c>
      <c r="AM41" s="323">
        <v>0</v>
      </c>
      <c r="AN41" s="323">
        <v>0</v>
      </c>
      <c r="AO41" s="323">
        <v>0</v>
      </c>
      <c r="AP41" s="323">
        <v>0</v>
      </c>
      <c r="AQ41" s="323">
        <v>0</v>
      </c>
      <c r="AR41" s="323">
        <v>0</v>
      </c>
      <c r="AS41" s="323">
        <v>0</v>
      </c>
      <c r="AT41" s="29">
        <v>0</v>
      </c>
      <c r="AU41" s="29">
        <v>0</v>
      </c>
      <c r="AV41" s="29">
        <v>0</v>
      </c>
      <c r="AW41" s="29">
        <v>0</v>
      </c>
      <c r="AX41" s="29">
        <v>0</v>
      </c>
      <c r="AY41" s="29">
        <v>0</v>
      </c>
      <c r="AZ41" s="29">
        <v>0</v>
      </c>
      <c r="BA41" s="29">
        <v>0</v>
      </c>
      <c r="BB41" s="29">
        <v>2</v>
      </c>
      <c r="BC41" s="29">
        <v>2</v>
      </c>
      <c r="BD41" s="29">
        <v>2</v>
      </c>
      <c r="BE41" s="29">
        <v>2</v>
      </c>
    </row>
    <row r="42" spans="2:57">
      <c r="B42" s="322" t="s">
        <v>1213</v>
      </c>
      <c r="C42" s="323">
        <v>9</v>
      </c>
      <c r="D42" s="323">
        <v>0</v>
      </c>
      <c r="E42" s="323">
        <v>1</v>
      </c>
      <c r="F42" s="323">
        <v>1</v>
      </c>
      <c r="G42" s="323">
        <v>3</v>
      </c>
      <c r="H42" s="323">
        <v>3</v>
      </c>
      <c r="I42" s="323">
        <v>2</v>
      </c>
      <c r="J42" s="323">
        <v>2</v>
      </c>
      <c r="K42" s="323">
        <v>0</v>
      </c>
      <c r="L42" s="323">
        <v>0</v>
      </c>
      <c r="M42" s="323">
        <v>0</v>
      </c>
      <c r="N42" s="323">
        <v>0</v>
      </c>
      <c r="O42" s="323">
        <v>1</v>
      </c>
      <c r="P42" s="323">
        <v>1</v>
      </c>
      <c r="Q42" s="323">
        <v>1</v>
      </c>
      <c r="R42" s="323">
        <v>0</v>
      </c>
      <c r="S42" s="323">
        <v>0</v>
      </c>
      <c r="T42" s="323">
        <v>0</v>
      </c>
      <c r="U42" s="323">
        <v>0</v>
      </c>
      <c r="V42" s="323">
        <v>0</v>
      </c>
      <c r="W42" s="323">
        <v>0</v>
      </c>
      <c r="X42" s="323">
        <v>0</v>
      </c>
      <c r="Y42" s="323">
        <v>0</v>
      </c>
      <c r="Z42" s="323">
        <v>0</v>
      </c>
      <c r="AA42" s="323">
        <v>0</v>
      </c>
      <c r="AB42" s="323">
        <v>0</v>
      </c>
      <c r="AC42" s="323">
        <v>0</v>
      </c>
      <c r="AD42" s="323">
        <v>0</v>
      </c>
      <c r="AE42" s="323">
        <v>0</v>
      </c>
      <c r="AF42" s="323">
        <v>0</v>
      </c>
      <c r="AG42" s="323">
        <v>1</v>
      </c>
      <c r="AH42" s="323">
        <v>1</v>
      </c>
      <c r="AI42" s="323">
        <v>1</v>
      </c>
      <c r="AJ42" s="323">
        <v>1</v>
      </c>
      <c r="AK42" s="323">
        <v>1</v>
      </c>
      <c r="AL42" s="323">
        <v>1</v>
      </c>
      <c r="AM42" s="323">
        <v>1</v>
      </c>
      <c r="AN42" s="323">
        <v>1</v>
      </c>
      <c r="AO42" s="323">
        <v>1</v>
      </c>
      <c r="AP42" s="323">
        <v>1</v>
      </c>
      <c r="AQ42" s="323">
        <v>1</v>
      </c>
      <c r="AR42" s="323">
        <v>0</v>
      </c>
      <c r="AS42" s="323">
        <v>0</v>
      </c>
      <c r="AT42" s="29">
        <v>0</v>
      </c>
      <c r="AU42" s="29">
        <v>0</v>
      </c>
      <c r="AV42" s="29">
        <v>0</v>
      </c>
      <c r="AW42" s="29">
        <v>0</v>
      </c>
      <c r="AX42" s="29">
        <v>0</v>
      </c>
      <c r="AY42" s="29">
        <v>0</v>
      </c>
      <c r="AZ42" s="29">
        <v>0</v>
      </c>
      <c r="BA42" s="29">
        <v>0</v>
      </c>
      <c r="BB42" s="29">
        <v>0</v>
      </c>
      <c r="BC42" s="29">
        <v>0</v>
      </c>
      <c r="BD42" s="29">
        <v>0</v>
      </c>
      <c r="BE42" s="29">
        <v>0</v>
      </c>
    </row>
    <row r="43" spans="2:57">
      <c r="B43" s="322" t="s">
        <v>1214</v>
      </c>
      <c r="C43" s="323">
        <v>21</v>
      </c>
      <c r="D43" s="323">
        <v>2</v>
      </c>
      <c r="E43" s="323">
        <v>1</v>
      </c>
      <c r="F43" s="323">
        <v>0</v>
      </c>
      <c r="G43" s="323">
        <v>2</v>
      </c>
      <c r="H43" s="323">
        <v>2</v>
      </c>
      <c r="I43" s="323">
        <v>1</v>
      </c>
      <c r="J43" s="323">
        <v>1</v>
      </c>
      <c r="K43" s="323">
        <v>1</v>
      </c>
      <c r="L43" s="323">
        <v>3</v>
      </c>
      <c r="M43" s="323">
        <v>2</v>
      </c>
      <c r="N43" s="323">
        <v>4</v>
      </c>
      <c r="O43" s="323">
        <v>0</v>
      </c>
      <c r="P43" s="323">
        <v>0</v>
      </c>
      <c r="Q43" s="323">
        <v>0</v>
      </c>
      <c r="R43" s="323">
        <v>0</v>
      </c>
      <c r="S43" s="323">
        <v>0</v>
      </c>
      <c r="T43" s="323">
        <v>0</v>
      </c>
      <c r="U43" s="323">
        <v>0</v>
      </c>
      <c r="V43" s="323">
        <v>0</v>
      </c>
      <c r="W43" s="323">
        <v>0</v>
      </c>
      <c r="X43" s="323">
        <v>0</v>
      </c>
      <c r="Y43" s="323">
        <v>1</v>
      </c>
      <c r="Z43" s="323">
        <v>0</v>
      </c>
      <c r="AA43" s="323">
        <v>1</v>
      </c>
      <c r="AB43" s="323">
        <v>0</v>
      </c>
      <c r="AC43" s="323">
        <v>0</v>
      </c>
      <c r="AD43" s="323">
        <v>0</v>
      </c>
      <c r="AE43" s="323">
        <v>0</v>
      </c>
      <c r="AF43" s="323">
        <v>1</v>
      </c>
      <c r="AG43" s="323">
        <v>2</v>
      </c>
      <c r="AH43" s="323">
        <v>1</v>
      </c>
      <c r="AI43" s="323">
        <v>1</v>
      </c>
      <c r="AJ43" s="323">
        <v>0</v>
      </c>
      <c r="AK43" s="323">
        <v>2</v>
      </c>
      <c r="AL43" s="323">
        <v>3</v>
      </c>
      <c r="AM43" s="323">
        <v>5</v>
      </c>
      <c r="AN43" s="323">
        <v>4</v>
      </c>
      <c r="AO43" s="323">
        <v>1</v>
      </c>
      <c r="AP43" s="323">
        <v>3</v>
      </c>
      <c r="AQ43" s="323">
        <v>1</v>
      </c>
      <c r="AR43" s="323">
        <v>1</v>
      </c>
      <c r="AS43" s="323">
        <v>0</v>
      </c>
      <c r="AT43" s="29">
        <v>2</v>
      </c>
      <c r="AU43" s="29">
        <v>2</v>
      </c>
      <c r="AV43" s="29">
        <v>2</v>
      </c>
      <c r="AW43" s="29">
        <v>2</v>
      </c>
      <c r="AX43" s="29">
        <v>3</v>
      </c>
      <c r="AY43" s="29">
        <v>3</v>
      </c>
      <c r="AZ43" s="29">
        <v>3</v>
      </c>
      <c r="BA43" s="29">
        <v>2</v>
      </c>
      <c r="BB43" s="29">
        <v>3</v>
      </c>
      <c r="BC43" s="29">
        <v>6</v>
      </c>
      <c r="BD43" s="29">
        <v>5</v>
      </c>
      <c r="BE43" s="29">
        <v>5</v>
      </c>
    </row>
    <row r="44" spans="2:57">
      <c r="B44" s="322" t="s">
        <v>912</v>
      </c>
      <c r="C44" s="323">
        <v>1</v>
      </c>
      <c r="D44" s="323"/>
      <c r="E44" s="323"/>
      <c r="F44" s="323"/>
      <c r="G44" s="323"/>
      <c r="H44" s="323"/>
      <c r="I44" s="323"/>
      <c r="J44" s="323"/>
      <c r="K44" s="323"/>
      <c r="L44" s="323">
        <v>0</v>
      </c>
      <c r="M44" s="323">
        <v>0</v>
      </c>
      <c r="N44" s="323">
        <v>0</v>
      </c>
      <c r="O44" s="323">
        <v>0</v>
      </c>
      <c r="P44" s="323">
        <v>0</v>
      </c>
      <c r="Q44" s="323">
        <v>0</v>
      </c>
      <c r="R44" s="323">
        <v>0</v>
      </c>
      <c r="S44" s="323">
        <v>0</v>
      </c>
      <c r="T44" s="323">
        <v>0</v>
      </c>
      <c r="U44" s="323">
        <v>0</v>
      </c>
      <c r="V44" s="323">
        <v>0</v>
      </c>
      <c r="W44" s="323">
        <v>0</v>
      </c>
      <c r="X44" s="323">
        <v>0</v>
      </c>
      <c r="Y44" s="323">
        <v>0</v>
      </c>
      <c r="Z44" s="323">
        <v>0</v>
      </c>
      <c r="AA44" s="323">
        <v>0</v>
      </c>
      <c r="AB44" s="323">
        <v>0</v>
      </c>
      <c r="AC44" s="323">
        <v>0</v>
      </c>
      <c r="AD44" s="323">
        <v>0</v>
      </c>
      <c r="AE44" s="323">
        <v>0</v>
      </c>
      <c r="AF44" s="323">
        <v>0</v>
      </c>
      <c r="AG44" s="323">
        <v>0</v>
      </c>
      <c r="AH44" s="323">
        <v>0</v>
      </c>
      <c r="AI44" s="323">
        <v>0</v>
      </c>
      <c r="AJ44" s="323">
        <v>0</v>
      </c>
      <c r="AK44" s="323">
        <v>0</v>
      </c>
      <c r="AL44" s="323">
        <v>0</v>
      </c>
      <c r="AM44" s="323">
        <v>0</v>
      </c>
      <c r="AN44" s="323">
        <v>0</v>
      </c>
      <c r="AO44" s="323">
        <v>0</v>
      </c>
      <c r="AP44" s="323">
        <v>0</v>
      </c>
      <c r="AQ44" s="323">
        <v>0</v>
      </c>
      <c r="AR44" s="323">
        <v>0</v>
      </c>
      <c r="AS44" s="323">
        <v>0</v>
      </c>
      <c r="AT44" s="29">
        <v>0</v>
      </c>
      <c r="AU44" s="29">
        <v>0</v>
      </c>
      <c r="AV44" s="29">
        <v>0</v>
      </c>
      <c r="AW44" s="29">
        <v>0</v>
      </c>
      <c r="AX44" s="29">
        <v>0</v>
      </c>
      <c r="AY44" s="29">
        <v>0</v>
      </c>
      <c r="AZ44" s="29">
        <v>0</v>
      </c>
      <c r="BA44" s="29">
        <v>0</v>
      </c>
      <c r="BB44" s="29">
        <v>0</v>
      </c>
      <c r="BC44" s="29">
        <v>0</v>
      </c>
      <c r="BD44" s="29">
        <v>0</v>
      </c>
      <c r="BE44" s="29">
        <v>0</v>
      </c>
    </row>
    <row r="45" spans="2:57">
      <c r="B45" s="322" t="s">
        <v>917</v>
      </c>
      <c r="C45" s="323">
        <v>1</v>
      </c>
      <c r="D45" s="323"/>
      <c r="E45" s="323"/>
      <c r="F45" s="323"/>
      <c r="G45" s="323"/>
      <c r="H45" s="323"/>
      <c r="I45" s="323"/>
      <c r="J45" s="323"/>
      <c r="K45" s="323"/>
      <c r="L45" s="323">
        <v>0</v>
      </c>
      <c r="M45" s="323">
        <v>0</v>
      </c>
      <c r="N45" s="323">
        <v>0</v>
      </c>
      <c r="O45" s="323">
        <v>0</v>
      </c>
      <c r="P45" s="323">
        <v>0</v>
      </c>
      <c r="Q45" s="323">
        <v>0</v>
      </c>
      <c r="R45" s="323">
        <v>0</v>
      </c>
      <c r="S45" s="323">
        <v>0</v>
      </c>
      <c r="T45" s="323">
        <v>0</v>
      </c>
      <c r="U45" s="323">
        <v>0</v>
      </c>
      <c r="V45" s="323">
        <v>0</v>
      </c>
      <c r="W45" s="323">
        <v>0</v>
      </c>
      <c r="X45" s="323">
        <v>0</v>
      </c>
      <c r="Y45" s="323">
        <v>0</v>
      </c>
      <c r="Z45" s="323">
        <v>0</v>
      </c>
      <c r="AA45" s="323">
        <v>0</v>
      </c>
      <c r="AB45" s="323">
        <v>0</v>
      </c>
      <c r="AC45" s="323">
        <v>0</v>
      </c>
      <c r="AD45" s="323">
        <v>0</v>
      </c>
      <c r="AE45" s="323">
        <v>0</v>
      </c>
      <c r="AF45" s="323">
        <v>0</v>
      </c>
      <c r="AG45" s="323">
        <v>0</v>
      </c>
      <c r="AH45" s="323">
        <v>0</v>
      </c>
      <c r="AI45" s="323">
        <v>0</v>
      </c>
      <c r="AJ45" s="323">
        <v>0</v>
      </c>
      <c r="AK45" s="323">
        <v>0</v>
      </c>
      <c r="AL45" s="323">
        <v>0</v>
      </c>
      <c r="AM45" s="323">
        <v>0</v>
      </c>
      <c r="AN45" s="323">
        <v>0</v>
      </c>
      <c r="AO45" s="323">
        <v>0</v>
      </c>
      <c r="AP45" s="323">
        <v>0</v>
      </c>
      <c r="AQ45" s="323">
        <v>0</v>
      </c>
      <c r="AR45" s="323">
        <v>0</v>
      </c>
      <c r="AS45" s="323">
        <v>0</v>
      </c>
      <c r="AT45" s="29">
        <v>0</v>
      </c>
      <c r="AU45" s="29">
        <v>0</v>
      </c>
      <c r="AV45" s="29">
        <v>0</v>
      </c>
      <c r="AW45" s="29">
        <v>0</v>
      </c>
      <c r="AX45" s="29">
        <v>0</v>
      </c>
      <c r="AY45" s="29">
        <v>0</v>
      </c>
      <c r="AZ45" s="29">
        <v>0</v>
      </c>
      <c r="BA45" s="29">
        <v>0</v>
      </c>
      <c r="BB45" s="29">
        <v>0</v>
      </c>
      <c r="BC45" s="29">
        <v>0</v>
      </c>
      <c r="BD45" s="29">
        <v>0</v>
      </c>
      <c r="BE45" s="29">
        <v>0</v>
      </c>
    </row>
    <row r="46" spans="2:57">
      <c r="B46" s="328" t="s">
        <v>1201</v>
      </c>
      <c r="C46" s="323"/>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3"/>
      <c r="AQ46" s="323"/>
      <c r="AR46" s="323"/>
      <c r="AS46" s="323"/>
      <c r="AT46" s="29"/>
      <c r="AU46" s="29"/>
      <c r="AV46" s="29">
        <v>0</v>
      </c>
      <c r="AW46" s="29">
        <v>0</v>
      </c>
      <c r="AX46" s="29">
        <v>0</v>
      </c>
      <c r="AY46" s="29">
        <v>0</v>
      </c>
      <c r="AZ46" s="29">
        <v>0</v>
      </c>
      <c r="BA46" s="29">
        <v>0</v>
      </c>
      <c r="BB46" s="29">
        <v>0</v>
      </c>
      <c r="BC46" s="29">
        <v>0</v>
      </c>
      <c r="BD46" s="29">
        <v>0</v>
      </c>
      <c r="BE46" s="29">
        <v>0</v>
      </c>
    </row>
    <row r="47" spans="2:57">
      <c r="B47" s="328" t="s">
        <v>1384</v>
      </c>
      <c r="C47" s="323"/>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323"/>
      <c r="AP47" s="323"/>
      <c r="AQ47" s="323"/>
      <c r="AR47" s="323"/>
      <c r="AS47" s="323"/>
      <c r="AT47" s="29"/>
      <c r="AU47" s="29"/>
      <c r="AV47" s="29">
        <v>2</v>
      </c>
      <c r="AW47" s="29">
        <v>0</v>
      </c>
      <c r="AX47" s="29">
        <v>1</v>
      </c>
      <c r="AY47" s="29">
        <v>0</v>
      </c>
      <c r="AZ47" s="29">
        <v>0</v>
      </c>
      <c r="BA47" s="29">
        <v>0</v>
      </c>
      <c r="BB47" s="29">
        <v>0</v>
      </c>
      <c r="BC47" s="29">
        <v>0</v>
      </c>
      <c r="BD47" s="29">
        <v>0</v>
      </c>
      <c r="BE47" s="29">
        <v>0</v>
      </c>
    </row>
    <row r="48" spans="2:57">
      <c r="B48" s="328" t="s">
        <v>1385</v>
      </c>
      <c r="C48" s="323"/>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3"/>
      <c r="AP48" s="323"/>
      <c r="AQ48" s="323"/>
      <c r="AR48" s="323"/>
      <c r="AS48" s="323"/>
      <c r="AT48" s="29"/>
      <c r="AU48" s="29"/>
      <c r="AV48" s="29"/>
      <c r="AW48" s="29">
        <v>9</v>
      </c>
      <c r="AX48" s="29">
        <v>9</v>
      </c>
      <c r="AY48" s="29">
        <v>13</v>
      </c>
      <c r="AZ48" s="29">
        <v>13</v>
      </c>
      <c r="BA48" s="29">
        <v>13</v>
      </c>
      <c r="BB48" s="29">
        <v>13</v>
      </c>
      <c r="BC48" s="29">
        <v>13</v>
      </c>
      <c r="BD48" s="29">
        <v>13</v>
      </c>
      <c r="BE48" s="29">
        <v>13</v>
      </c>
    </row>
    <row r="49" spans="2:57">
      <c r="B49" s="328" t="s">
        <v>1386</v>
      </c>
      <c r="C49" s="323"/>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3"/>
      <c r="AL49" s="323"/>
      <c r="AM49" s="323"/>
      <c r="AN49" s="323"/>
      <c r="AO49" s="323"/>
      <c r="AP49" s="323"/>
      <c r="AQ49" s="323"/>
      <c r="AR49" s="323"/>
      <c r="AS49" s="323"/>
      <c r="AT49" s="29"/>
      <c r="AU49" s="29"/>
      <c r="AV49" s="29"/>
      <c r="AW49" s="29"/>
      <c r="AX49" s="29"/>
      <c r="AY49" s="29"/>
      <c r="AZ49" s="29"/>
      <c r="BA49" s="29"/>
      <c r="BB49" s="29"/>
      <c r="BC49" s="29">
        <v>2</v>
      </c>
      <c r="BD49" s="29">
        <v>4</v>
      </c>
      <c r="BE49" s="29">
        <v>7</v>
      </c>
    </row>
    <row r="50" spans="2:57">
      <c r="B50" s="328" t="s">
        <v>1210</v>
      </c>
      <c r="C50" s="323"/>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23"/>
      <c r="AE50" s="323"/>
      <c r="AF50" s="323"/>
      <c r="AG50" s="323"/>
      <c r="AH50" s="323"/>
      <c r="AI50" s="323"/>
      <c r="AJ50" s="323"/>
      <c r="AK50" s="323"/>
      <c r="AL50" s="323"/>
      <c r="AM50" s="323"/>
      <c r="AN50" s="323"/>
      <c r="AO50" s="323"/>
      <c r="AP50" s="323"/>
      <c r="AQ50" s="323"/>
      <c r="AR50" s="323"/>
      <c r="AS50" s="323"/>
      <c r="AT50" s="29"/>
      <c r="AU50" s="29"/>
      <c r="AV50" s="29"/>
      <c r="AW50" s="29"/>
      <c r="AX50" s="29"/>
      <c r="AY50" s="29"/>
      <c r="AZ50" s="29"/>
      <c r="BA50" s="29"/>
      <c r="BB50" s="29"/>
      <c r="BC50" s="29">
        <v>1</v>
      </c>
      <c r="BD50" s="29">
        <v>2</v>
      </c>
      <c r="BE50" s="29">
        <v>2</v>
      </c>
    </row>
    <row r="51" spans="2:57">
      <c r="B51" s="328" t="s">
        <v>1211</v>
      </c>
      <c r="C51" s="323"/>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3"/>
      <c r="AN51" s="323"/>
      <c r="AO51" s="323"/>
      <c r="AP51" s="323"/>
      <c r="AQ51" s="323"/>
      <c r="AR51" s="323"/>
      <c r="AS51" s="323"/>
      <c r="AT51" s="29"/>
      <c r="AU51" s="29"/>
      <c r="AV51" s="29"/>
      <c r="AW51" s="29"/>
      <c r="AX51" s="29"/>
      <c r="AY51" s="29"/>
      <c r="AZ51" s="29"/>
      <c r="BA51" s="29"/>
      <c r="BB51" s="29"/>
      <c r="BC51" s="29">
        <v>0</v>
      </c>
      <c r="BD51" s="29">
        <v>1</v>
      </c>
      <c r="BE51" s="29">
        <v>1</v>
      </c>
    </row>
    <row r="52" spans="2:57">
      <c r="B52" s="322" t="s">
        <v>1387</v>
      </c>
      <c r="C52" s="323">
        <v>128</v>
      </c>
      <c r="D52" s="323">
        <v>7</v>
      </c>
      <c r="E52" s="323">
        <v>8</v>
      </c>
      <c r="F52" s="323">
        <v>8</v>
      </c>
      <c r="G52" s="323">
        <v>14</v>
      </c>
      <c r="H52" s="323">
        <v>14</v>
      </c>
      <c r="I52" s="323">
        <v>14</v>
      </c>
      <c r="J52" s="323">
        <v>13</v>
      </c>
      <c r="K52" s="323">
        <v>15</v>
      </c>
      <c r="L52" s="323">
        <v>18</v>
      </c>
      <c r="M52" s="323">
        <v>19</v>
      </c>
      <c r="N52" s="323">
        <v>20</v>
      </c>
      <c r="O52" s="323">
        <v>15</v>
      </c>
      <c r="P52" s="323">
        <v>12</v>
      </c>
      <c r="Q52" s="323">
        <v>12</v>
      </c>
      <c r="R52" s="323">
        <v>10</v>
      </c>
      <c r="S52" s="323">
        <v>10</v>
      </c>
      <c r="T52" s="323">
        <v>7</v>
      </c>
      <c r="U52" s="323">
        <v>7</v>
      </c>
      <c r="V52" s="323">
        <v>7</v>
      </c>
      <c r="W52" s="323">
        <v>8</v>
      </c>
      <c r="X52" s="323">
        <v>9</v>
      </c>
      <c r="Y52" s="323">
        <v>13</v>
      </c>
      <c r="Z52" s="323">
        <v>12</v>
      </c>
      <c r="AA52" s="323">
        <v>11</v>
      </c>
      <c r="AB52" s="323">
        <v>9</v>
      </c>
      <c r="AC52" s="323">
        <v>8</v>
      </c>
      <c r="AD52" s="323">
        <v>9</v>
      </c>
      <c r="AE52" s="323">
        <v>11</v>
      </c>
      <c r="AF52" s="323">
        <v>12</v>
      </c>
      <c r="AG52" s="323">
        <v>14</v>
      </c>
      <c r="AH52" s="323">
        <v>13</v>
      </c>
      <c r="AI52" s="323">
        <v>14</v>
      </c>
      <c r="AJ52" s="323">
        <v>16</v>
      </c>
      <c r="AK52" s="323">
        <v>20</v>
      </c>
      <c r="AL52" s="323">
        <v>15</v>
      </c>
      <c r="AM52" s="323">
        <v>19</v>
      </c>
      <c r="AN52" s="323">
        <v>21</v>
      </c>
      <c r="AO52" s="323">
        <v>20</v>
      </c>
      <c r="AP52" s="323">
        <v>27</v>
      </c>
      <c r="AQ52" s="323">
        <v>18</v>
      </c>
      <c r="AR52" s="323">
        <v>16</v>
      </c>
      <c r="AS52" s="323">
        <v>16</v>
      </c>
      <c r="AT52" s="29">
        <v>19</v>
      </c>
      <c r="AU52" s="29">
        <v>22</v>
      </c>
      <c r="AV52" s="29">
        <v>25</v>
      </c>
      <c r="AW52" s="29">
        <v>27</v>
      </c>
      <c r="AX52" s="29">
        <v>27</v>
      </c>
      <c r="AY52" s="29">
        <v>22</v>
      </c>
      <c r="AZ52" s="29">
        <v>15</v>
      </c>
      <c r="BA52" s="29">
        <v>9</v>
      </c>
      <c r="BB52" s="29">
        <v>13</v>
      </c>
      <c r="BC52" s="29">
        <v>17</v>
      </c>
      <c r="BD52" s="29">
        <v>23</v>
      </c>
      <c r="BE52" s="29">
        <v>27</v>
      </c>
    </row>
    <row r="53" spans="2:57">
      <c r="B53" s="325"/>
      <c r="C53" s="326"/>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26"/>
      <c r="AD53" s="326"/>
      <c r="AE53" s="326"/>
      <c r="AF53" s="326"/>
      <c r="AG53" s="326"/>
      <c r="AH53" s="326"/>
      <c r="AI53" s="326"/>
      <c r="AJ53" s="326"/>
      <c r="AK53" s="326"/>
      <c r="AL53" s="326"/>
      <c r="AM53" s="326"/>
      <c r="AN53" s="326"/>
      <c r="AO53" s="326"/>
      <c r="AP53" s="326"/>
      <c r="AQ53" s="326"/>
      <c r="AR53" s="326"/>
      <c r="AS53" s="326"/>
    </row>
    <row r="54" spans="2:57">
      <c r="B54" s="325"/>
      <c r="C54" s="326"/>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6"/>
      <c r="AQ54" s="326"/>
      <c r="AR54" s="326"/>
      <c r="AS54" s="326"/>
    </row>
    <row r="55" spans="2:57">
      <c r="B55" s="324" t="s">
        <v>1382</v>
      </c>
      <c r="L55" s="157"/>
      <c r="M55" s="157"/>
      <c r="N55" s="157"/>
      <c r="O55" s="157"/>
      <c r="P55" s="157"/>
      <c r="Q55" s="157"/>
    </row>
    <row r="56" spans="2:57">
      <c r="B56" s="262" t="s">
        <v>1190</v>
      </c>
      <c r="C56" s="262" t="s">
        <v>1381</v>
      </c>
      <c r="D56" s="321">
        <v>43435</v>
      </c>
      <c r="E56" s="321">
        <v>43466</v>
      </c>
      <c r="F56" s="321">
        <v>43497</v>
      </c>
      <c r="G56" s="321">
        <v>43525</v>
      </c>
      <c r="H56" s="321">
        <v>43556</v>
      </c>
      <c r="I56" s="321">
        <v>43586</v>
      </c>
      <c r="J56" s="321">
        <v>43617</v>
      </c>
      <c r="K56" s="321">
        <v>43647</v>
      </c>
      <c r="L56" s="321">
        <v>43678</v>
      </c>
      <c r="M56" s="321">
        <v>43709</v>
      </c>
      <c r="N56" s="321">
        <v>43739</v>
      </c>
      <c r="O56" s="321">
        <v>43770</v>
      </c>
      <c r="P56" s="321">
        <v>43800</v>
      </c>
      <c r="Q56" s="321">
        <v>43831</v>
      </c>
      <c r="R56" s="321">
        <v>43862</v>
      </c>
      <c r="S56" s="321">
        <v>43891</v>
      </c>
      <c r="T56" s="321">
        <v>43922</v>
      </c>
      <c r="U56" s="321">
        <v>43952</v>
      </c>
      <c r="V56" s="321">
        <v>43983</v>
      </c>
      <c r="W56" s="321">
        <v>44013</v>
      </c>
      <c r="X56" s="321">
        <v>44044</v>
      </c>
      <c r="Y56" s="321">
        <v>44075</v>
      </c>
      <c r="Z56" s="321">
        <v>44105</v>
      </c>
      <c r="AA56" s="321">
        <v>44136</v>
      </c>
      <c r="AB56" s="321">
        <v>44166</v>
      </c>
      <c r="AC56" s="321">
        <v>44197</v>
      </c>
      <c r="AD56" s="321">
        <v>44228</v>
      </c>
      <c r="AE56" s="321">
        <v>44256</v>
      </c>
      <c r="AF56" s="321">
        <v>44287</v>
      </c>
      <c r="AG56" s="321">
        <v>44317</v>
      </c>
      <c r="AH56" s="321">
        <v>44348</v>
      </c>
      <c r="AI56" s="321">
        <v>44378</v>
      </c>
      <c r="AJ56" s="321">
        <v>44409</v>
      </c>
      <c r="AK56" s="321">
        <v>44440</v>
      </c>
      <c r="AL56" s="321">
        <v>44470</v>
      </c>
      <c r="AM56" s="321">
        <v>44501</v>
      </c>
      <c r="AN56" s="321">
        <v>44531</v>
      </c>
      <c r="AO56" s="321">
        <v>44562</v>
      </c>
      <c r="AP56" s="321">
        <v>44593</v>
      </c>
      <c r="AQ56" s="321">
        <v>44621</v>
      </c>
      <c r="AR56" s="321">
        <v>44652</v>
      </c>
      <c r="AS56" s="321">
        <v>44682</v>
      </c>
      <c r="AT56" s="321">
        <v>44713</v>
      </c>
      <c r="AU56" s="321">
        <v>44743</v>
      </c>
      <c r="AV56" s="321">
        <v>44774</v>
      </c>
      <c r="AW56" s="321">
        <v>44805</v>
      </c>
      <c r="AX56" s="321">
        <v>44835</v>
      </c>
      <c r="AY56" s="321">
        <v>44866</v>
      </c>
      <c r="AZ56" s="321">
        <v>44896</v>
      </c>
      <c r="BA56" s="321">
        <v>44927</v>
      </c>
      <c r="BB56" s="321">
        <v>44958</v>
      </c>
      <c r="BC56" s="321">
        <v>44986</v>
      </c>
      <c r="BD56" s="321">
        <v>45017</v>
      </c>
      <c r="BE56" s="321">
        <v>45047</v>
      </c>
    </row>
    <row r="57" spans="2:57">
      <c r="B57" s="322" t="s">
        <v>1200</v>
      </c>
      <c r="C57" s="323">
        <v>6</v>
      </c>
      <c r="D57" s="323">
        <v>0</v>
      </c>
      <c r="E57" s="323">
        <v>0</v>
      </c>
      <c r="F57" s="323">
        <v>0</v>
      </c>
      <c r="G57" s="323">
        <v>0</v>
      </c>
      <c r="H57" s="323">
        <v>0</v>
      </c>
      <c r="I57" s="323">
        <v>0</v>
      </c>
      <c r="J57" s="323">
        <v>0</v>
      </c>
      <c r="K57" s="323">
        <v>0</v>
      </c>
      <c r="L57" s="323">
        <v>0</v>
      </c>
      <c r="M57" s="323">
        <v>0</v>
      </c>
      <c r="N57" s="323">
        <v>0</v>
      </c>
      <c r="O57" s="323">
        <v>0</v>
      </c>
      <c r="P57" s="323">
        <v>0</v>
      </c>
      <c r="Q57" s="323">
        <v>0</v>
      </c>
      <c r="R57" s="323">
        <v>0</v>
      </c>
      <c r="S57" s="323">
        <v>0</v>
      </c>
      <c r="T57" s="323">
        <v>0</v>
      </c>
      <c r="U57" s="323">
        <v>0</v>
      </c>
      <c r="V57" s="323">
        <v>0</v>
      </c>
      <c r="W57" s="323">
        <v>0</v>
      </c>
      <c r="X57" s="323">
        <v>0</v>
      </c>
      <c r="Y57" s="323">
        <v>0</v>
      </c>
      <c r="Z57" s="323">
        <v>1</v>
      </c>
      <c r="AA57" s="323">
        <v>1</v>
      </c>
      <c r="AB57" s="323">
        <v>0</v>
      </c>
      <c r="AC57" s="323">
        <v>0</v>
      </c>
      <c r="AD57" s="323">
        <v>0</v>
      </c>
      <c r="AE57" s="323">
        <v>0</v>
      </c>
      <c r="AF57" s="323">
        <v>0</v>
      </c>
      <c r="AG57" s="323">
        <v>0</v>
      </c>
      <c r="AH57" s="323">
        <v>0</v>
      </c>
      <c r="AI57" s="323">
        <v>0</v>
      </c>
      <c r="AJ57" s="323">
        <v>0</v>
      </c>
      <c r="AK57" s="323">
        <v>0</v>
      </c>
      <c r="AL57" s="323">
        <v>0</v>
      </c>
      <c r="AM57" s="323">
        <v>0</v>
      </c>
      <c r="AN57" s="323">
        <v>0</v>
      </c>
      <c r="AO57" s="323">
        <v>0</v>
      </c>
      <c r="AP57" s="323">
        <v>0</v>
      </c>
      <c r="AQ57" s="323">
        <v>0</v>
      </c>
      <c r="AR57" s="323">
        <v>0</v>
      </c>
      <c r="AS57" s="323">
        <v>0</v>
      </c>
      <c r="AT57" s="29">
        <v>0</v>
      </c>
      <c r="AU57" s="29">
        <v>0</v>
      </c>
      <c r="AV57" s="29">
        <v>0</v>
      </c>
      <c r="AW57" s="29">
        <v>1</v>
      </c>
      <c r="AX57" s="29">
        <v>1</v>
      </c>
      <c r="AY57" s="29">
        <v>0</v>
      </c>
      <c r="AZ57" s="29">
        <v>0</v>
      </c>
      <c r="BA57" s="29">
        <v>0</v>
      </c>
      <c r="BB57" s="29">
        <v>0</v>
      </c>
      <c r="BC57" s="29">
        <v>0</v>
      </c>
      <c r="BD57" s="29">
        <v>0</v>
      </c>
      <c r="BE57" s="29">
        <v>0</v>
      </c>
    </row>
    <row r="58" spans="2:57">
      <c r="B58" s="322" t="s">
        <v>1383</v>
      </c>
      <c r="C58" s="323">
        <v>4</v>
      </c>
      <c r="D58" s="323">
        <v>0</v>
      </c>
      <c r="E58" s="323">
        <v>0</v>
      </c>
      <c r="F58" s="323">
        <v>0</v>
      </c>
      <c r="G58" s="323">
        <v>0</v>
      </c>
      <c r="H58" s="323">
        <v>0</v>
      </c>
      <c r="I58" s="323">
        <v>0</v>
      </c>
      <c r="J58" s="323">
        <v>0</v>
      </c>
      <c r="K58" s="323">
        <v>0</v>
      </c>
      <c r="L58" s="323">
        <v>0</v>
      </c>
      <c r="M58" s="323">
        <v>0</v>
      </c>
      <c r="N58" s="323">
        <v>0</v>
      </c>
      <c r="O58" s="323">
        <v>0</v>
      </c>
      <c r="P58" s="323">
        <v>0</v>
      </c>
      <c r="Q58" s="323">
        <v>0</v>
      </c>
      <c r="R58" s="323">
        <v>0</v>
      </c>
      <c r="S58" s="323">
        <v>0</v>
      </c>
      <c r="T58" s="323">
        <v>0</v>
      </c>
      <c r="U58" s="323">
        <v>0</v>
      </c>
      <c r="V58" s="323">
        <v>0</v>
      </c>
      <c r="W58" s="323">
        <v>0</v>
      </c>
      <c r="X58" s="323">
        <v>0</v>
      </c>
      <c r="Y58" s="323">
        <v>0</v>
      </c>
      <c r="Z58" s="323">
        <v>0</v>
      </c>
      <c r="AA58" s="323">
        <v>0</v>
      </c>
      <c r="AB58" s="323">
        <v>0</v>
      </c>
      <c r="AC58" s="323">
        <v>0</v>
      </c>
      <c r="AD58" s="323">
        <v>0</v>
      </c>
      <c r="AE58" s="323">
        <v>0</v>
      </c>
      <c r="AF58" s="323">
        <v>0</v>
      </c>
      <c r="AG58" s="323">
        <v>0</v>
      </c>
      <c r="AH58" s="323">
        <v>0</v>
      </c>
      <c r="AI58" s="323">
        <v>0</v>
      </c>
      <c r="AJ58" s="323">
        <v>0</v>
      </c>
      <c r="AK58" s="323">
        <v>0</v>
      </c>
      <c r="AL58" s="323">
        <v>0</v>
      </c>
      <c r="AM58" s="323">
        <v>0</v>
      </c>
      <c r="AN58" s="323">
        <v>0</v>
      </c>
      <c r="AO58" s="323">
        <v>0</v>
      </c>
      <c r="AP58" s="323">
        <v>0</v>
      </c>
      <c r="AQ58" s="323">
        <v>0</v>
      </c>
      <c r="AR58" s="323">
        <v>0</v>
      </c>
      <c r="AS58" s="323">
        <v>0</v>
      </c>
      <c r="AT58" s="29">
        <v>0</v>
      </c>
      <c r="AU58" s="29">
        <v>0</v>
      </c>
      <c r="AV58" s="29">
        <v>0</v>
      </c>
      <c r="AW58" s="29">
        <v>0</v>
      </c>
      <c r="AX58" s="29">
        <v>0</v>
      </c>
      <c r="AY58" s="29">
        <v>0</v>
      </c>
      <c r="AZ58" s="29">
        <v>0</v>
      </c>
      <c r="BA58" s="29">
        <v>0</v>
      </c>
      <c r="BB58" s="29">
        <v>0</v>
      </c>
      <c r="BC58" s="29">
        <v>0</v>
      </c>
      <c r="BD58" s="29">
        <v>0</v>
      </c>
      <c r="BE58" s="29">
        <v>0</v>
      </c>
    </row>
    <row r="59" spans="2:57">
      <c r="B59" s="322" t="s">
        <v>1203</v>
      </c>
      <c r="C59" s="323">
        <v>4</v>
      </c>
      <c r="D59" s="323">
        <v>0</v>
      </c>
      <c r="E59" s="323">
        <v>0</v>
      </c>
      <c r="F59" s="323">
        <v>0</v>
      </c>
      <c r="G59" s="323">
        <v>0</v>
      </c>
      <c r="H59" s="323">
        <v>0</v>
      </c>
      <c r="I59" s="323">
        <v>0</v>
      </c>
      <c r="J59" s="323">
        <v>0</v>
      </c>
      <c r="K59" s="323">
        <v>0</v>
      </c>
      <c r="L59" s="323">
        <v>0</v>
      </c>
      <c r="M59" s="323">
        <v>0</v>
      </c>
      <c r="N59" s="323">
        <v>0</v>
      </c>
      <c r="O59" s="323">
        <v>0</v>
      </c>
      <c r="P59" s="323">
        <v>0</v>
      </c>
      <c r="Q59" s="323">
        <v>0</v>
      </c>
      <c r="R59" s="323">
        <v>0</v>
      </c>
      <c r="S59" s="323">
        <v>0</v>
      </c>
      <c r="T59" s="323">
        <v>0</v>
      </c>
      <c r="U59" s="323">
        <v>0</v>
      </c>
      <c r="V59" s="323">
        <v>0</v>
      </c>
      <c r="W59" s="323">
        <v>0</v>
      </c>
      <c r="X59" s="323">
        <v>0</v>
      </c>
      <c r="Y59" s="323">
        <v>0</v>
      </c>
      <c r="Z59" s="323">
        <v>0</v>
      </c>
      <c r="AA59" s="323">
        <v>0</v>
      </c>
      <c r="AB59" s="323">
        <v>0</v>
      </c>
      <c r="AC59" s="323">
        <v>0</v>
      </c>
      <c r="AD59" s="323">
        <v>0</v>
      </c>
      <c r="AE59" s="323">
        <v>0</v>
      </c>
      <c r="AF59" s="323">
        <v>0</v>
      </c>
      <c r="AG59" s="323">
        <v>0</v>
      </c>
      <c r="AH59" s="323">
        <v>0</v>
      </c>
      <c r="AI59" s="323">
        <v>0</v>
      </c>
      <c r="AJ59" s="323">
        <v>0</v>
      </c>
      <c r="AK59" s="323">
        <v>0</v>
      </c>
      <c r="AL59" s="323">
        <v>0</v>
      </c>
      <c r="AM59" s="323">
        <v>0</v>
      </c>
      <c r="AN59" s="323">
        <v>0</v>
      </c>
      <c r="AO59" s="323">
        <v>0</v>
      </c>
      <c r="AP59" s="323">
        <v>0</v>
      </c>
      <c r="AQ59" s="323">
        <v>0</v>
      </c>
      <c r="AR59" s="323">
        <v>0</v>
      </c>
      <c r="AS59" s="323">
        <v>0</v>
      </c>
      <c r="AT59" s="29">
        <v>0</v>
      </c>
      <c r="AU59" s="29">
        <v>0</v>
      </c>
      <c r="AV59" s="29">
        <v>0</v>
      </c>
      <c r="AW59" s="29">
        <v>0</v>
      </c>
      <c r="AX59" s="29">
        <v>0</v>
      </c>
      <c r="AY59" s="29">
        <v>0</v>
      </c>
      <c r="AZ59" s="29">
        <v>0</v>
      </c>
      <c r="BA59" s="29">
        <v>0</v>
      </c>
      <c r="BB59" s="29">
        <v>0</v>
      </c>
      <c r="BC59" s="29">
        <v>0</v>
      </c>
      <c r="BD59" s="29">
        <v>0</v>
      </c>
      <c r="BE59" s="29">
        <v>0</v>
      </c>
    </row>
    <row r="60" spans="2:57">
      <c r="B60" s="322" t="s">
        <v>1204</v>
      </c>
      <c r="C60" s="323">
        <v>17</v>
      </c>
      <c r="D60" s="323">
        <v>0</v>
      </c>
      <c r="E60" s="323">
        <v>0</v>
      </c>
      <c r="F60" s="323">
        <v>0</v>
      </c>
      <c r="G60" s="323">
        <v>0</v>
      </c>
      <c r="H60" s="323">
        <v>0</v>
      </c>
      <c r="I60" s="323">
        <v>2</v>
      </c>
      <c r="J60" s="323">
        <v>2</v>
      </c>
      <c r="K60" s="323">
        <v>2</v>
      </c>
      <c r="L60" s="323">
        <v>3</v>
      </c>
      <c r="M60" s="323">
        <v>2</v>
      </c>
      <c r="N60" s="323">
        <v>4</v>
      </c>
      <c r="O60" s="323">
        <v>1</v>
      </c>
      <c r="P60" s="323">
        <v>0</v>
      </c>
      <c r="Q60" s="323">
        <v>0</v>
      </c>
      <c r="R60" s="323">
        <v>0</v>
      </c>
      <c r="S60" s="323">
        <v>0</v>
      </c>
      <c r="T60" s="323">
        <v>0</v>
      </c>
      <c r="U60" s="323">
        <v>0</v>
      </c>
      <c r="V60" s="323">
        <v>1</v>
      </c>
      <c r="W60" s="323">
        <v>1</v>
      </c>
      <c r="X60" s="323">
        <v>1</v>
      </c>
      <c r="Y60" s="323">
        <v>0</v>
      </c>
      <c r="Z60" s="323">
        <v>0</v>
      </c>
      <c r="AA60" s="323">
        <v>0</v>
      </c>
      <c r="AB60" s="323">
        <v>0</v>
      </c>
      <c r="AC60" s="323">
        <v>0</v>
      </c>
      <c r="AD60" s="323">
        <v>0</v>
      </c>
      <c r="AE60" s="323">
        <v>0</v>
      </c>
      <c r="AF60" s="323">
        <v>0</v>
      </c>
      <c r="AG60" s="323">
        <v>0</v>
      </c>
      <c r="AH60" s="323">
        <v>0</v>
      </c>
      <c r="AI60" s="323">
        <v>0</v>
      </c>
      <c r="AJ60" s="323">
        <v>1</v>
      </c>
      <c r="AK60" s="323">
        <v>1</v>
      </c>
      <c r="AL60" s="323">
        <v>3</v>
      </c>
      <c r="AM60" s="323">
        <v>2</v>
      </c>
      <c r="AN60" s="323">
        <v>0</v>
      </c>
      <c r="AO60" s="323">
        <v>0</v>
      </c>
      <c r="AP60" s="323">
        <v>0</v>
      </c>
      <c r="AQ60" s="323">
        <v>0</v>
      </c>
      <c r="AR60" s="323">
        <v>0</v>
      </c>
      <c r="AS60" s="323">
        <v>1</v>
      </c>
      <c r="AT60" s="29">
        <v>2</v>
      </c>
      <c r="AU60" s="29">
        <v>3</v>
      </c>
      <c r="AV60" s="29">
        <v>4</v>
      </c>
      <c r="AW60" s="29">
        <v>2</v>
      </c>
      <c r="AX60" s="29">
        <v>3</v>
      </c>
      <c r="AY60" s="29">
        <v>1</v>
      </c>
      <c r="AZ60" s="29">
        <v>1</v>
      </c>
      <c r="BA60" s="29">
        <v>0</v>
      </c>
      <c r="BB60" s="29">
        <v>0</v>
      </c>
      <c r="BC60" s="29">
        <v>0</v>
      </c>
      <c r="BD60" s="29">
        <v>0</v>
      </c>
      <c r="BE60" s="29">
        <v>0</v>
      </c>
    </row>
    <row r="61" spans="2:57">
      <c r="B61" s="322" t="s">
        <v>1205</v>
      </c>
      <c r="C61" s="323">
        <v>17</v>
      </c>
      <c r="D61" s="323">
        <v>0</v>
      </c>
      <c r="E61" s="323">
        <v>0</v>
      </c>
      <c r="F61" s="323">
        <v>0</v>
      </c>
      <c r="G61" s="323">
        <v>0</v>
      </c>
      <c r="H61" s="323">
        <v>0</v>
      </c>
      <c r="I61" s="323">
        <v>0</v>
      </c>
      <c r="J61" s="323">
        <v>0</v>
      </c>
      <c r="K61" s="323">
        <v>0</v>
      </c>
      <c r="L61" s="323">
        <v>0</v>
      </c>
      <c r="M61" s="323">
        <v>0</v>
      </c>
      <c r="N61" s="323">
        <v>0</v>
      </c>
      <c r="O61" s="323">
        <v>1</v>
      </c>
      <c r="P61" s="323">
        <v>0</v>
      </c>
      <c r="Q61" s="323">
        <v>0</v>
      </c>
      <c r="R61" s="323">
        <v>0</v>
      </c>
      <c r="S61" s="323">
        <v>0</v>
      </c>
      <c r="T61" s="323">
        <v>0</v>
      </c>
      <c r="U61" s="323">
        <v>0</v>
      </c>
      <c r="V61" s="323">
        <v>0</v>
      </c>
      <c r="W61" s="323">
        <v>0</v>
      </c>
      <c r="X61" s="323">
        <v>0</v>
      </c>
      <c r="Y61" s="323">
        <v>0</v>
      </c>
      <c r="Z61" s="323">
        <v>0</v>
      </c>
      <c r="AA61" s="323">
        <v>0</v>
      </c>
      <c r="AB61" s="323">
        <v>0</v>
      </c>
      <c r="AC61" s="323">
        <v>0</v>
      </c>
      <c r="AD61" s="323">
        <v>0</v>
      </c>
      <c r="AE61" s="323">
        <v>0</v>
      </c>
      <c r="AF61" s="323">
        <v>0</v>
      </c>
      <c r="AG61" s="323">
        <v>0</v>
      </c>
      <c r="AH61" s="323">
        <v>0</v>
      </c>
      <c r="AI61" s="323">
        <v>0</v>
      </c>
      <c r="AJ61" s="323">
        <v>0</v>
      </c>
      <c r="AK61" s="323">
        <v>0</v>
      </c>
      <c r="AL61" s="323">
        <v>0</v>
      </c>
      <c r="AM61" s="323">
        <v>0</v>
      </c>
      <c r="AN61" s="323">
        <v>0</v>
      </c>
      <c r="AO61" s="323">
        <v>0</v>
      </c>
      <c r="AP61" s="323">
        <v>0</v>
      </c>
      <c r="AQ61" s="323">
        <v>0</v>
      </c>
      <c r="AR61" s="323">
        <v>0</v>
      </c>
      <c r="AS61" s="323">
        <v>0</v>
      </c>
      <c r="AT61" s="29">
        <v>0</v>
      </c>
      <c r="AU61" s="29">
        <v>0</v>
      </c>
      <c r="AV61" s="29">
        <v>0</v>
      </c>
      <c r="AW61" s="29">
        <v>0</v>
      </c>
      <c r="AX61" s="29">
        <v>0</v>
      </c>
      <c r="AY61" s="29">
        <v>0</v>
      </c>
      <c r="AZ61" s="29">
        <v>0</v>
      </c>
      <c r="BA61" s="29">
        <v>0</v>
      </c>
      <c r="BB61" s="29">
        <v>0</v>
      </c>
      <c r="BC61" s="29">
        <v>0</v>
      </c>
      <c r="BD61" s="29">
        <v>0</v>
      </c>
      <c r="BE61" s="29">
        <v>1</v>
      </c>
    </row>
    <row r="62" spans="2:57">
      <c r="B62" s="322" t="s">
        <v>1206</v>
      </c>
      <c r="C62" s="323">
        <v>21</v>
      </c>
      <c r="D62" s="323">
        <v>1</v>
      </c>
      <c r="E62" s="323">
        <v>0</v>
      </c>
      <c r="F62" s="323">
        <v>0</v>
      </c>
      <c r="G62" s="323">
        <v>0</v>
      </c>
      <c r="H62" s="323">
        <v>0</v>
      </c>
      <c r="I62" s="323">
        <v>0</v>
      </c>
      <c r="J62" s="323">
        <v>1</v>
      </c>
      <c r="K62" s="323">
        <v>1</v>
      </c>
      <c r="L62" s="323">
        <v>3</v>
      </c>
      <c r="M62" s="323">
        <v>3</v>
      </c>
      <c r="N62" s="323">
        <v>4</v>
      </c>
      <c r="O62" s="323">
        <v>4</v>
      </c>
      <c r="P62" s="323">
        <v>4</v>
      </c>
      <c r="Q62" s="323">
        <v>3</v>
      </c>
      <c r="R62" s="323">
        <v>3</v>
      </c>
      <c r="S62" s="323">
        <v>3</v>
      </c>
      <c r="T62" s="323">
        <v>3</v>
      </c>
      <c r="U62" s="323">
        <v>3</v>
      </c>
      <c r="V62" s="323">
        <v>3</v>
      </c>
      <c r="W62" s="323">
        <v>3</v>
      </c>
      <c r="X62" s="323">
        <v>3</v>
      </c>
      <c r="Y62" s="323">
        <v>4</v>
      </c>
      <c r="Z62" s="323">
        <v>6</v>
      </c>
      <c r="AA62" s="323">
        <v>6</v>
      </c>
      <c r="AB62" s="323">
        <v>6</v>
      </c>
      <c r="AC62" s="323">
        <v>6</v>
      </c>
      <c r="AD62" s="323">
        <v>4</v>
      </c>
      <c r="AE62" s="323">
        <v>3</v>
      </c>
      <c r="AF62" s="323">
        <v>3</v>
      </c>
      <c r="AG62" s="323">
        <v>3</v>
      </c>
      <c r="AH62" s="323">
        <v>3</v>
      </c>
      <c r="AI62" s="323">
        <v>4</v>
      </c>
      <c r="AJ62" s="323">
        <v>5</v>
      </c>
      <c r="AK62" s="323">
        <v>5</v>
      </c>
      <c r="AL62" s="323">
        <v>5</v>
      </c>
      <c r="AM62" s="323">
        <v>5</v>
      </c>
      <c r="AN62" s="323">
        <v>5</v>
      </c>
      <c r="AO62" s="323">
        <v>5</v>
      </c>
      <c r="AP62" s="323">
        <v>5</v>
      </c>
      <c r="AQ62" s="323">
        <v>5</v>
      </c>
      <c r="AR62" s="323">
        <v>5</v>
      </c>
      <c r="AS62" s="323">
        <v>5</v>
      </c>
      <c r="AT62" s="29">
        <v>6</v>
      </c>
      <c r="AU62" s="29">
        <v>7</v>
      </c>
      <c r="AV62" s="29">
        <v>7</v>
      </c>
      <c r="AW62" s="29">
        <v>7</v>
      </c>
      <c r="AX62" s="29">
        <v>7</v>
      </c>
      <c r="AY62" s="29">
        <v>8</v>
      </c>
      <c r="AZ62" s="29">
        <v>9</v>
      </c>
      <c r="BA62" s="29">
        <v>7</v>
      </c>
      <c r="BB62" s="29">
        <v>6</v>
      </c>
      <c r="BC62" s="29">
        <v>6</v>
      </c>
      <c r="BD62" s="29">
        <v>6</v>
      </c>
      <c r="BE62" s="29">
        <v>7</v>
      </c>
    </row>
    <row r="63" spans="2:57">
      <c r="B63" s="322" t="s">
        <v>1207</v>
      </c>
      <c r="C63" s="323">
        <v>23</v>
      </c>
      <c r="D63" s="323">
        <v>0</v>
      </c>
      <c r="E63" s="323">
        <v>0</v>
      </c>
      <c r="F63" s="323">
        <v>0</v>
      </c>
      <c r="G63" s="323">
        <v>0</v>
      </c>
      <c r="H63" s="323">
        <v>0</v>
      </c>
      <c r="I63" s="323">
        <v>0</v>
      </c>
      <c r="J63" s="323">
        <v>0</v>
      </c>
      <c r="K63" s="323">
        <v>0</v>
      </c>
      <c r="L63" s="323">
        <v>0</v>
      </c>
      <c r="M63" s="323">
        <v>0</v>
      </c>
      <c r="N63" s="323">
        <v>1</v>
      </c>
      <c r="O63" s="323">
        <v>2</v>
      </c>
      <c r="P63" s="323">
        <v>1</v>
      </c>
      <c r="Q63" s="323">
        <v>0</v>
      </c>
      <c r="R63" s="323">
        <v>0</v>
      </c>
      <c r="S63" s="323">
        <v>0</v>
      </c>
      <c r="T63" s="323">
        <v>0</v>
      </c>
      <c r="U63" s="323">
        <v>0</v>
      </c>
      <c r="V63" s="323">
        <v>0</v>
      </c>
      <c r="W63" s="323">
        <v>1</v>
      </c>
      <c r="X63" s="323">
        <v>1</v>
      </c>
      <c r="Y63" s="323">
        <v>1</v>
      </c>
      <c r="Z63" s="323">
        <v>2</v>
      </c>
      <c r="AA63" s="323">
        <v>8</v>
      </c>
      <c r="AB63" s="323">
        <v>4</v>
      </c>
      <c r="AC63" s="323">
        <v>3</v>
      </c>
      <c r="AD63" s="323">
        <v>0</v>
      </c>
      <c r="AE63" s="323">
        <v>0</v>
      </c>
      <c r="AF63" s="323">
        <v>0</v>
      </c>
      <c r="AG63" s="323">
        <v>0</v>
      </c>
      <c r="AH63" s="323">
        <v>0</v>
      </c>
      <c r="AI63" s="323">
        <v>1</v>
      </c>
      <c r="AJ63" s="323">
        <v>2</v>
      </c>
      <c r="AK63" s="323">
        <v>3</v>
      </c>
      <c r="AL63" s="323">
        <v>10</v>
      </c>
      <c r="AM63" s="323">
        <v>10</v>
      </c>
      <c r="AN63" s="323">
        <v>7</v>
      </c>
      <c r="AO63" s="323">
        <v>7</v>
      </c>
      <c r="AP63" s="323">
        <v>7</v>
      </c>
      <c r="AQ63" s="323">
        <v>8</v>
      </c>
      <c r="AR63" s="323">
        <v>6</v>
      </c>
      <c r="AS63" s="323">
        <v>3</v>
      </c>
      <c r="AT63" s="29">
        <v>3</v>
      </c>
      <c r="AU63" s="29">
        <v>3</v>
      </c>
      <c r="AV63" s="29">
        <v>3</v>
      </c>
      <c r="AW63" s="29">
        <v>4</v>
      </c>
      <c r="AX63" s="29">
        <v>4</v>
      </c>
      <c r="AY63" s="29">
        <v>12</v>
      </c>
      <c r="AZ63" s="29">
        <v>8</v>
      </c>
      <c r="BA63" s="29">
        <v>8</v>
      </c>
      <c r="BB63" s="29">
        <v>8</v>
      </c>
      <c r="BC63" s="29">
        <v>8</v>
      </c>
      <c r="BD63" s="29">
        <v>5</v>
      </c>
      <c r="BE63" s="29">
        <v>5</v>
      </c>
    </row>
    <row r="64" spans="2:57">
      <c r="B64" s="322" t="s">
        <v>1212</v>
      </c>
      <c r="C64" s="323">
        <v>4</v>
      </c>
      <c r="D64" s="323">
        <v>0</v>
      </c>
      <c r="E64" s="323">
        <v>0</v>
      </c>
      <c r="F64" s="323">
        <v>0</v>
      </c>
      <c r="G64" s="323">
        <v>0</v>
      </c>
      <c r="H64" s="323">
        <v>0</v>
      </c>
      <c r="I64" s="323">
        <v>0</v>
      </c>
      <c r="J64" s="323">
        <v>0</v>
      </c>
      <c r="K64" s="323">
        <v>0</v>
      </c>
      <c r="L64" s="323">
        <v>0</v>
      </c>
      <c r="M64" s="323">
        <v>0</v>
      </c>
      <c r="N64" s="323">
        <v>0</v>
      </c>
      <c r="O64" s="323">
        <v>0</v>
      </c>
      <c r="P64" s="323">
        <v>0</v>
      </c>
      <c r="Q64" s="323">
        <v>0</v>
      </c>
      <c r="R64" s="323">
        <v>0</v>
      </c>
      <c r="S64" s="323">
        <v>0</v>
      </c>
      <c r="T64" s="323">
        <v>0</v>
      </c>
      <c r="U64" s="323">
        <v>0</v>
      </c>
      <c r="V64" s="323">
        <v>0</v>
      </c>
      <c r="W64" s="323">
        <v>0</v>
      </c>
      <c r="X64" s="323">
        <v>0</v>
      </c>
      <c r="Y64" s="323">
        <v>0</v>
      </c>
      <c r="Z64" s="323">
        <v>0</v>
      </c>
      <c r="AA64" s="323">
        <v>0</v>
      </c>
      <c r="AB64" s="323">
        <v>0</v>
      </c>
      <c r="AC64" s="323">
        <v>0</v>
      </c>
      <c r="AD64" s="323">
        <v>0</v>
      </c>
      <c r="AE64" s="323">
        <v>0</v>
      </c>
      <c r="AF64" s="323">
        <v>0</v>
      </c>
      <c r="AG64" s="323">
        <v>0</v>
      </c>
      <c r="AH64" s="323">
        <v>0</v>
      </c>
      <c r="AI64" s="323">
        <v>0</v>
      </c>
      <c r="AJ64" s="323">
        <v>0</v>
      </c>
      <c r="AK64" s="323">
        <v>0</v>
      </c>
      <c r="AL64" s="323">
        <v>0</v>
      </c>
      <c r="AM64" s="323">
        <v>0</v>
      </c>
      <c r="AN64" s="323">
        <v>0</v>
      </c>
      <c r="AO64" s="323">
        <v>0</v>
      </c>
      <c r="AP64" s="323">
        <v>0</v>
      </c>
      <c r="AQ64" s="323">
        <v>0</v>
      </c>
      <c r="AR64" s="323">
        <v>0</v>
      </c>
      <c r="AS64" s="323">
        <v>0</v>
      </c>
      <c r="AT64" s="29">
        <v>0</v>
      </c>
      <c r="AU64" s="29">
        <v>0</v>
      </c>
      <c r="AV64" s="29">
        <v>0</v>
      </c>
      <c r="AW64" s="29">
        <v>0</v>
      </c>
      <c r="AX64" s="29">
        <v>0</v>
      </c>
      <c r="AY64" s="29">
        <v>0</v>
      </c>
      <c r="AZ64" s="29">
        <v>0</v>
      </c>
      <c r="BA64" s="29">
        <v>0</v>
      </c>
      <c r="BB64" s="29">
        <v>0</v>
      </c>
      <c r="BC64" s="29">
        <v>0</v>
      </c>
      <c r="BD64" s="29">
        <v>1</v>
      </c>
      <c r="BE64" s="29">
        <v>1</v>
      </c>
    </row>
    <row r="65" spans="2:57">
      <c r="B65" s="322" t="s">
        <v>1213</v>
      </c>
      <c r="C65" s="323">
        <v>9</v>
      </c>
      <c r="D65" s="323">
        <v>1</v>
      </c>
      <c r="E65" s="323">
        <v>0</v>
      </c>
      <c r="F65" s="323">
        <v>0</v>
      </c>
      <c r="G65" s="323">
        <v>0</v>
      </c>
      <c r="H65" s="323">
        <v>0</v>
      </c>
      <c r="I65" s="323">
        <v>0</v>
      </c>
      <c r="J65" s="323">
        <v>0</v>
      </c>
      <c r="K65" s="323">
        <v>0</v>
      </c>
      <c r="L65" s="323">
        <v>0</v>
      </c>
      <c r="M65" s="323">
        <v>0</v>
      </c>
      <c r="N65" s="323">
        <v>0</v>
      </c>
      <c r="O65" s="323">
        <v>0</v>
      </c>
      <c r="P65" s="323">
        <v>0</v>
      </c>
      <c r="Q65" s="323">
        <v>0</v>
      </c>
      <c r="R65" s="323">
        <v>0</v>
      </c>
      <c r="S65" s="323">
        <v>0</v>
      </c>
      <c r="T65" s="323">
        <v>0</v>
      </c>
      <c r="U65" s="323">
        <v>0</v>
      </c>
      <c r="V65" s="323">
        <v>0</v>
      </c>
      <c r="W65" s="323">
        <v>0</v>
      </c>
      <c r="X65" s="323">
        <v>0</v>
      </c>
      <c r="Y65" s="323">
        <v>0</v>
      </c>
      <c r="Z65" s="323">
        <v>0</v>
      </c>
      <c r="AA65" s="323">
        <v>0</v>
      </c>
      <c r="AB65" s="323">
        <v>0</v>
      </c>
      <c r="AC65" s="323">
        <v>0</v>
      </c>
      <c r="AD65" s="323">
        <v>0</v>
      </c>
      <c r="AE65" s="323">
        <v>0</v>
      </c>
      <c r="AF65" s="323">
        <v>0</v>
      </c>
      <c r="AG65" s="323">
        <v>0</v>
      </c>
      <c r="AH65" s="323">
        <v>0</v>
      </c>
      <c r="AI65" s="323">
        <v>0</v>
      </c>
      <c r="AJ65" s="323">
        <v>0</v>
      </c>
      <c r="AK65" s="323">
        <v>0</v>
      </c>
      <c r="AL65" s="323">
        <v>0</v>
      </c>
      <c r="AM65" s="323">
        <v>0</v>
      </c>
      <c r="AN65" s="323">
        <v>0</v>
      </c>
      <c r="AO65" s="323">
        <v>0</v>
      </c>
      <c r="AP65" s="323">
        <v>0</v>
      </c>
      <c r="AQ65" s="323">
        <v>0</v>
      </c>
      <c r="AR65" s="323">
        <v>0</v>
      </c>
      <c r="AS65" s="323">
        <v>0</v>
      </c>
      <c r="AT65" s="29">
        <v>0</v>
      </c>
      <c r="AU65" s="29">
        <v>0</v>
      </c>
      <c r="AV65" s="29">
        <v>0</v>
      </c>
      <c r="AW65" s="29">
        <v>0</v>
      </c>
      <c r="AX65" s="29">
        <v>0</v>
      </c>
      <c r="AY65" s="29">
        <v>0</v>
      </c>
      <c r="AZ65" s="29">
        <v>0</v>
      </c>
      <c r="BA65" s="29">
        <v>0</v>
      </c>
      <c r="BB65" s="29">
        <v>0</v>
      </c>
      <c r="BC65" s="29">
        <v>0</v>
      </c>
      <c r="BD65" s="29">
        <v>0</v>
      </c>
      <c r="BE65" s="29">
        <v>0</v>
      </c>
    </row>
    <row r="66" spans="2:57">
      <c r="B66" s="322" t="s">
        <v>1214</v>
      </c>
      <c r="C66" s="323">
        <v>21</v>
      </c>
      <c r="D66" s="323">
        <v>0</v>
      </c>
      <c r="E66" s="323">
        <v>0</v>
      </c>
      <c r="F66" s="323">
        <v>0</v>
      </c>
      <c r="G66" s="323">
        <v>0</v>
      </c>
      <c r="H66" s="323">
        <v>0</v>
      </c>
      <c r="I66" s="323">
        <v>0</v>
      </c>
      <c r="J66" s="323">
        <v>0</v>
      </c>
      <c r="K66" s="323">
        <v>0</v>
      </c>
      <c r="L66" s="323">
        <v>0</v>
      </c>
      <c r="M66" s="323">
        <v>1</v>
      </c>
      <c r="N66" s="323">
        <v>0</v>
      </c>
      <c r="O66" s="323">
        <v>0</v>
      </c>
      <c r="P66" s="323">
        <v>0</v>
      </c>
      <c r="Q66" s="323">
        <v>0</v>
      </c>
      <c r="R66" s="323">
        <v>0</v>
      </c>
      <c r="S66" s="323">
        <v>0</v>
      </c>
      <c r="T66" s="323">
        <v>0</v>
      </c>
      <c r="U66" s="323">
        <v>0</v>
      </c>
      <c r="V66" s="323">
        <v>0</v>
      </c>
      <c r="W66" s="323">
        <v>0</v>
      </c>
      <c r="X66" s="323">
        <v>0</v>
      </c>
      <c r="Y66" s="323">
        <v>0</v>
      </c>
      <c r="Z66" s="323">
        <v>0</v>
      </c>
      <c r="AA66" s="323">
        <v>0</v>
      </c>
      <c r="AB66" s="323">
        <v>0</v>
      </c>
      <c r="AC66" s="323">
        <v>0</v>
      </c>
      <c r="AD66" s="323">
        <v>0</v>
      </c>
      <c r="AE66" s="323">
        <v>0</v>
      </c>
      <c r="AF66" s="323">
        <v>0</v>
      </c>
      <c r="AG66" s="323">
        <v>0</v>
      </c>
      <c r="AH66" s="323">
        <v>0</v>
      </c>
      <c r="AI66" s="323">
        <v>0</v>
      </c>
      <c r="AJ66" s="323">
        <v>1</v>
      </c>
      <c r="AK66" s="323">
        <v>0</v>
      </c>
      <c r="AL66" s="323">
        <v>1</v>
      </c>
      <c r="AM66" s="323">
        <v>1</v>
      </c>
      <c r="AN66" s="323">
        <v>0</v>
      </c>
      <c r="AO66" s="323">
        <v>0</v>
      </c>
      <c r="AP66" s="323">
        <v>0</v>
      </c>
      <c r="AQ66" s="323">
        <v>0</v>
      </c>
      <c r="AR66" s="323">
        <v>0</v>
      </c>
      <c r="AS66" s="323">
        <v>1</v>
      </c>
      <c r="AT66" s="29">
        <v>2</v>
      </c>
      <c r="AU66" s="29">
        <v>3</v>
      </c>
      <c r="AV66" s="29">
        <v>3</v>
      </c>
      <c r="AW66" s="29">
        <v>3</v>
      </c>
      <c r="AX66" s="29">
        <v>3</v>
      </c>
      <c r="AY66" s="29">
        <v>3</v>
      </c>
      <c r="AZ66" s="29">
        <v>3</v>
      </c>
      <c r="BA66" s="29">
        <v>1</v>
      </c>
      <c r="BB66" s="29">
        <v>1</v>
      </c>
      <c r="BC66" s="29">
        <v>1</v>
      </c>
      <c r="BD66" s="29">
        <v>5</v>
      </c>
      <c r="BE66" s="29">
        <v>6</v>
      </c>
    </row>
    <row r="67" spans="2:57">
      <c r="B67" s="322" t="s">
        <v>912</v>
      </c>
      <c r="C67" s="323">
        <v>1</v>
      </c>
      <c r="D67" s="323"/>
      <c r="E67" s="323"/>
      <c r="F67" s="323"/>
      <c r="G67" s="323"/>
      <c r="H67" s="323"/>
      <c r="I67" s="323"/>
      <c r="J67" s="323"/>
      <c r="K67" s="323"/>
      <c r="L67" s="323">
        <v>0</v>
      </c>
      <c r="M67" s="323">
        <v>0</v>
      </c>
      <c r="N67" s="323">
        <v>0</v>
      </c>
      <c r="O67" s="323">
        <v>0</v>
      </c>
      <c r="P67" s="323">
        <v>0</v>
      </c>
      <c r="Q67" s="323">
        <v>0</v>
      </c>
      <c r="R67" s="323">
        <v>0</v>
      </c>
      <c r="S67" s="323">
        <v>0</v>
      </c>
      <c r="T67" s="323">
        <v>0</v>
      </c>
      <c r="U67" s="323">
        <v>0</v>
      </c>
      <c r="V67" s="323">
        <v>0</v>
      </c>
      <c r="W67" s="323">
        <v>0</v>
      </c>
      <c r="X67" s="323">
        <v>0</v>
      </c>
      <c r="Y67" s="323">
        <v>0</v>
      </c>
      <c r="Z67" s="323">
        <v>0</v>
      </c>
      <c r="AA67" s="323">
        <v>0</v>
      </c>
      <c r="AB67" s="323">
        <v>0</v>
      </c>
      <c r="AC67" s="323">
        <v>0</v>
      </c>
      <c r="AD67" s="323">
        <v>0</v>
      </c>
      <c r="AE67" s="323">
        <v>0</v>
      </c>
      <c r="AF67" s="323">
        <v>0</v>
      </c>
      <c r="AG67" s="323">
        <v>0</v>
      </c>
      <c r="AH67" s="323">
        <v>0</v>
      </c>
      <c r="AI67" s="323">
        <v>0</v>
      </c>
      <c r="AJ67" s="323">
        <v>0</v>
      </c>
      <c r="AK67" s="323">
        <v>0</v>
      </c>
      <c r="AL67" s="323">
        <v>0</v>
      </c>
      <c r="AM67" s="323">
        <v>0</v>
      </c>
      <c r="AN67" s="323">
        <v>0</v>
      </c>
      <c r="AO67" s="323">
        <v>0</v>
      </c>
      <c r="AP67" s="323">
        <v>0</v>
      </c>
      <c r="AQ67" s="323">
        <v>0</v>
      </c>
      <c r="AR67" s="323">
        <v>0</v>
      </c>
      <c r="AS67" s="323">
        <v>0</v>
      </c>
      <c r="AT67" s="29">
        <v>0</v>
      </c>
      <c r="AU67" s="29">
        <v>0</v>
      </c>
      <c r="AV67" s="29">
        <v>0</v>
      </c>
      <c r="AW67" s="29">
        <v>0</v>
      </c>
      <c r="AX67" s="29">
        <v>0</v>
      </c>
      <c r="AY67" s="29">
        <v>0</v>
      </c>
      <c r="AZ67" s="29">
        <v>0</v>
      </c>
      <c r="BA67" s="29">
        <v>0</v>
      </c>
      <c r="BB67" s="29">
        <v>0</v>
      </c>
      <c r="BC67" s="29">
        <v>0</v>
      </c>
      <c r="BD67" s="29">
        <v>0</v>
      </c>
      <c r="BE67" s="29">
        <v>0</v>
      </c>
    </row>
    <row r="68" spans="2:57">
      <c r="B68" s="322" t="s">
        <v>917</v>
      </c>
      <c r="C68" s="323">
        <v>1</v>
      </c>
      <c r="D68" s="323"/>
      <c r="E68" s="323"/>
      <c r="F68" s="323"/>
      <c r="G68" s="323"/>
      <c r="H68" s="323"/>
      <c r="I68" s="323"/>
      <c r="J68" s="323"/>
      <c r="K68" s="323"/>
      <c r="L68" s="323">
        <v>0</v>
      </c>
      <c r="M68" s="323">
        <v>0</v>
      </c>
      <c r="N68" s="323">
        <v>0</v>
      </c>
      <c r="O68" s="323">
        <v>0</v>
      </c>
      <c r="P68" s="323">
        <v>0</v>
      </c>
      <c r="Q68" s="323">
        <v>0</v>
      </c>
      <c r="R68" s="323">
        <v>0</v>
      </c>
      <c r="S68" s="323">
        <v>0</v>
      </c>
      <c r="T68" s="323">
        <v>0</v>
      </c>
      <c r="U68" s="323">
        <v>0</v>
      </c>
      <c r="V68" s="323">
        <v>0</v>
      </c>
      <c r="W68" s="323">
        <v>0</v>
      </c>
      <c r="X68" s="323">
        <v>0</v>
      </c>
      <c r="Y68" s="323">
        <v>0</v>
      </c>
      <c r="Z68" s="323">
        <v>0</v>
      </c>
      <c r="AA68" s="323">
        <v>0</v>
      </c>
      <c r="AB68" s="323">
        <v>0</v>
      </c>
      <c r="AC68" s="323">
        <v>0</v>
      </c>
      <c r="AD68" s="323">
        <v>0</v>
      </c>
      <c r="AE68" s="323">
        <v>0</v>
      </c>
      <c r="AF68" s="323">
        <v>0</v>
      </c>
      <c r="AG68" s="323">
        <v>0</v>
      </c>
      <c r="AH68" s="323">
        <v>0</v>
      </c>
      <c r="AI68" s="323">
        <v>0</v>
      </c>
      <c r="AJ68" s="323">
        <v>0</v>
      </c>
      <c r="AK68" s="323">
        <v>0</v>
      </c>
      <c r="AL68" s="323">
        <v>0</v>
      </c>
      <c r="AM68" s="323">
        <v>0</v>
      </c>
      <c r="AN68" s="323">
        <v>0</v>
      </c>
      <c r="AO68" s="323">
        <v>0</v>
      </c>
      <c r="AP68" s="323">
        <v>0</v>
      </c>
      <c r="AQ68" s="323">
        <v>0</v>
      </c>
      <c r="AR68" s="323">
        <v>0</v>
      </c>
      <c r="AS68" s="323">
        <v>0</v>
      </c>
      <c r="AT68" s="29">
        <v>0</v>
      </c>
      <c r="AU68" s="29">
        <v>0</v>
      </c>
      <c r="AV68" s="29">
        <v>0</v>
      </c>
      <c r="AW68" s="29">
        <v>0</v>
      </c>
      <c r="AX68" s="29">
        <v>0</v>
      </c>
      <c r="AY68" s="29">
        <v>0</v>
      </c>
      <c r="AZ68" s="29">
        <v>0</v>
      </c>
      <c r="BA68" s="29">
        <v>0</v>
      </c>
      <c r="BB68" s="29">
        <v>0</v>
      </c>
      <c r="BC68" s="29">
        <v>0</v>
      </c>
      <c r="BD68" s="29">
        <v>0</v>
      </c>
      <c r="BE68" s="29">
        <v>0</v>
      </c>
    </row>
    <row r="69" spans="2:57">
      <c r="B69" s="328" t="s">
        <v>1201</v>
      </c>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323"/>
      <c r="AH69" s="323"/>
      <c r="AI69" s="323"/>
      <c r="AJ69" s="323"/>
      <c r="AK69" s="323"/>
      <c r="AL69" s="323"/>
      <c r="AM69" s="323"/>
      <c r="AN69" s="323"/>
      <c r="AO69" s="323"/>
      <c r="AP69" s="323"/>
      <c r="AQ69" s="323"/>
      <c r="AR69" s="323"/>
      <c r="AS69" s="323"/>
      <c r="AT69" s="29"/>
      <c r="AU69" s="29"/>
      <c r="AV69" s="29">
        <v>0</v>
      </c>
      <c r="AW69" s="29">
        <v>0</v>
      </c>
      <c r="AX69" s="29">
        <v>0</v>
      </c>
      <c r="AY69" s="29">
        <v>0</v>
      </c>
      <c r="AZ69" s="29">
        <v>0</v>
      </c>
      <c r="BA69" s="29">
        <v>0</v>
      </c>
      <c r="BB69" s="29">
        <v>0</v>
      </c>
      <c r="BC69" s="29">
        <v>0</v>
      </c>
      <c r="BD69" s="29">
        <v>0</v>
      </c>
      <c r="BE69" s="29">
        <v>0</v>
      </c>
    </row>
    <row r="70" spans="2:57">
      <c r="B70" s="328" t="s">
        <v>1384</v>
      </c>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v>0</v>
      </c>
      <c r="AW70" s="29">
        <v>0</v>
      </c>
      <c r="AX70" s="29">
        <v>0</v>
      </c>
      <c r="AY70" s="29">
        <v>0</v>
      </c>
      <c r="AZ70" s="29">
        <v>0</v>
      </c>
      <c r="BA70" s="29">
        <v>0</v>
      </c>
      <c r="BB70" s="29">
        <v>0</v>
      </c>
      <c r="BC70" s="29">
        <v>0</v>
      </c>
      <c r="BD70" s="29">
        <v>0</v>
      </c>
      <c r="BE70" s="29">
        <v>0</v>
      </c>
    </row>
    <row r="71" spans="2:57">
      <c r="B71" s="328" t="s">
        <v>1385</v>
      </c>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v>0</v>
      </c>
      <c r="AX71" s="29">
        <v>0</v>
      </c>
      <c r="AY71" s="29">
        <v>0</v>
      </c>
      <c r="AZ71" s="29">
        <v>0</v>
      </c>
      <c r="BA71" s="29">
        <v>0</v>
      </c>
      <c r="BB71" s="29">
        <v>0</v>
      </c>
      <c r="BC71" s="29">
        <v>0</v>
      </c>
      <c r="BD71" s="29">
        <v>0</v>
      </c>
      <c r="BE71" s="29">
        <v>0</v>
      </c>
    </row>
    <row r="72" spans="2:57">
      <c r="B72" s="328" t="s">
        <v>1386</v>
      </c>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v>3</v>
      </c>
      <c r="BD72" s="29">
        <v>9</v>
      </c>
      <c r="BE72" s="29">
        <v>4</v>
      </c>
    </row>
    <row r="73" spans="2:57">
      <c r="B73" s="328" t="s">
        <v>1210</v>
      </c>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v>1</v>
      </c>
      <c r="BD73" s="29">
        <v>1</v>
      </c>
      <c r="BE73" s="29">
        <v>1</v>
      </c>
    </row>
    <row r="74" spans="2:57">
      <c r="B74" s="328" t="s">
        <v>1211</v>
      </c>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v>1</v>
      </c>
      <c r="BD74" s="29">
        <v>1</v>
      </c>
      <c r="BE74" s="29">
        <v>1</v>
      </c>
    </row>
    <row r="75" spans="2:57">
      <c r="B75" s="44" t="s">
        <v>1387</v>
      </c>
      <c r="C75" s="29">
        <v>128</v>
      </c>
      <c r="D75" s="29">
        <v>2</v>
      </c>
      <c r="E75" s="29">
        <v>0</v>
      </c>
      <c r="F75" s="29">
        <v>0</v>
      </c>
      <c r="G75" s="29">
        <v>0</v>
      </c>
      <c r="H75" s="29">
        <v>0</v>
      </c>
      <c r="I75" s="29">
        <v>2</v>
      </c>
      <c r="J75" s="29">
        <v>3</v>
      </c>
      <c r="K75" s="29">
        <v>3</v>
      </c>
      <c r="L75" s="29">
        <v>6</v>
      </c>
      <c r="M75" s="29">
        <v>6</v>
      </c>
      <c r="N75" s="29">
        <v>9</v>
      </c>
      <c r="O75" s="29">
        <v>8</v>
      </c>
      <c r="P75" s="29">
        <v>5</v>
      </c>
      <c r="Q75" s="29">
        <v>3</v>
      </c>
      <c r="R75" s="29">
        <v>3</v>
      </c>
      <c r="S75" s="29">
        <v>3</v>
      </c>
      <c r="T75" s="29">
        <v>3</v>
      </c>
      <c r="U75" s="29">
        <v>3</v>
      </c>
      <c r="V75" s="29">
        <v>4</v>
      </c>
      <c r="W75" s="29">
        <v>5</v>
      </c>
      <c r="X75" s="29">
        <v>5</v>
      </c>
      <c r="Y75" s="29">
        <v>5</v>
      </c>
      <c r="Z75" s="29">
        <v>9</v>
      </c>
      <c r="AA75" s="29">
        <v>15</v>
      </c>
      <c r="AB75" s="29">
        <v>10</v>
      </c>
      <c r="AC75" s="29">
        <v>9</v>
      </c>
      <c r="AD75" s="29">
        <v>4</v>
      </c>
      <c r="AE75" s="29">
        <v>3</v>
      </c>
      <c r="AF75" s="29">
        <v>3</v>
      </c>
      <c r="AG75" s="29">
        <v>3</v>
      </c>
      <c r="AH75" s="29">
        <v>3</v>
      </c>
      <c r="AI75" s="29">
        <v>5</v>
      </c>
      <c r="AJ75" s="29">
        <v>9</v>
      </c>
      <c r="AK75" s="29">
        <v>9</v>
      </c>
      <c r="AL75" s="29">
        <v>19</v>
      </c>
      <c r="AM75" s="29">
        <v>18</v>
      </c>
      <c r="AN75" s="29">
        <v>12</v>
      </c>
      <c r="AO75" s="29">
        <v>12</v>
      </c>
      <c r="AP75" s="29">
        <v>12</v>
      </c>
      <c r="AQ75" s="29">
        <v>13</v>
      </c>
      <c r="AR75" s="29">
        <v>11</v>
      </c>
      <c r="AS75" s="29">
        <v>10</v>
      </c>
      <c r="AT75" s="29">
        <v>13</v>
      </c>
      <c r="AU75" s="29">
        <v>16</v>
      </c>
      <c r="AV75" s="29">
        <v>17</v>
      </c>
      <c r="AW75" s="29">
        <v>17</v>
      </c>
      <c r="AX75" s="29">
        <v>18</v>
      </c>
      <c r="AY75" s="29">
        <v>24</v>
      </c>
      <c r="AZ75" s="29">
        <v>21</v>
      </c>
      <c r="BA75" s="29">
        <v>16</v>
      </c>
      <c r="BB75" s="29">
        <v>15</v>
      </c>
      <c r="BC75" s="29">
        <v>15</v>
      </c>
      <c r="BD75" s="29">
        <v>17</v>
      </c>
      <c r="BE75" s="29">
        <v>20</v>
      </c>
    </row>
    <row r="78" spans="2:57">
      <c r="B78" s="60" t="s">
        <v>11</v>
      </c>
    </row>
    <row r="79" spans="2:57">
      <c r="B79" s="152" t="s">
        <v>1388</v>
      </c>
    </row>
  </sheetData>
  <hyperlinks>
    <hyperlink ref="A1" location="Indice!A1" display="Regresar &lt;-"/>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1:M58"/>
  <sheetViews>
    <sheetView workbookViewId="0"/>
  </sheetViews>
  <sheetFormatPr baseColWidth="10" defaultRowHeight="15"/>
  <cols>
    <col min="1" max="1" width="11.42578125" style="60"/>
    <col min="2" max="2" width="47.28515625" style="60" customWidth="1"/>
    <col min="3" max="16384" width="11.42578125" style="60"/>
  </cols>
  <sheetData>
    <row r="1" spans="1:13">
      <c r="A1" s="1" t="s">
        <v>246</v>
      </c>
    </row>
    <row r="2" spans="1:13" ht="21">
      <c r="B2" s="2" t="s">
        <v>1389</v>
      </c>
    </row>
    <row r="3" spans="1:13" ht="21">
      <c r="B3" s="14" t="s">
        <v>1390</v>
      </c>
    </row>
    <row r="4" spans="1:13" ht="21">
      <c r="B4" s="14"/>
    </row>
    <row r="5" spans="1:13" ht="15.75">
      <c r="B5" s="19" t="s">
        <v>2094</v>
      </c>
    </row>
    <row r="8" spans="1:13">
      <c r="B8" s="33" t="s">
        <v>1391</v>
      </c>
    </row>
    <row r="9" spans="1:13">
      <c r="B9" s="262" t="s">
        <v>1392</v>
      </c>
      <c r="C9" s="276">
        <v>2011</v>
      </c>
      <c r="D9" s="276">
        <v>2012</v>
      </c>
      <c r="E9" s="276">
        <v>2013</v>
      </c>
      <c r="F9" s="276">
        <v>2014</v>
      </c>
      <c r="G9" s="276">
        <v>2015</v>
      </c>
      <c r="H9" s="276">
        <v>2016</v>
      </c>
      <c r="I9" s="276">
        <v>2017</v>
      </c>
      <c r="J9" s="276">
        <v>2018</v>
      </c>
      <c r="K9" s="276">
        <v>2019</v>
      </c>
      <c r="L9" s="276">
        <v>2020</v>
      </c>
      <c r="M9" s="276">
        <v>2021</v>
      </c>
    </row>
    <row r="10" spans="1:13">
      <c r="B10" s="329" t="s">
        <v>1393</v>
      </c>
      <c r="C10" s="330">
        <v>31345</v>
      </c>
      <c r="D10" s="330">
        <v>26798</v>
      </c>
      <c r="E10" s="330">
        <v>32400</v>
      </c>
      <c r="F10" s="330">
        <v>38393</v>
      </c>
      <c r="G10" s="330">
        <v>36437</v>
      </c>
      <c r="H10" s="330">
        <v>38919</v>
      </c>
      <c r="I10" s="330">
        <v>37999</v>
      </c>
      <c r="J10" s="330">
        <v>38095</v>
      </c>
      <c r="K10" s="330">
        <v>34103</v>
      </c>
      <c r="L10" s="330">
        <v>37950</v>
      </c>
      <c r="M10" s="330">
        <v>41613</v>
      </c>
    </row>
    <row r="11" spans="1:13">
      <c r="B11" s="329" t="s">
        <v>1394</v>
      </c>
      <c r="C11" s="330">
        <v>13835</v>
      </c>
      <c r="D11" s="330">
        <v>13985</v>
      </c>
      <c r="E11" s="330">
        <v>14719</v>
      </c>
      <c r="F11" s="330">
        <v>14909</v>
      </c>
      <c r="G11" s="330">
        <v>15586</v>
      </c>
      <c r="H11" s="330">
        <v>15225</v>
      </c>
      <c r="I11" s="330">
        <v>16077</v>
      </c>
      <c r="J11" s="330">
        <v>16592</v>
      </c>
      <c r="K11" s="330">
        <v>17023</v>
      </c>
      <c r="L11" s="330">
        <v>20199</v>
      </c>
      <c r="M11" s="330">
        <v>18388</v>
      </c>
    </row>
    <row r="12" spans="1:13">
      <c r="B12" s="329" t="s">
        <v>1395</v>
      </c>
      <c r="C12" s="330">
        <v>8146</v>
      </c>
      <c r="D12" s="330">
        <v>7704</v>
      </c>
      <c r="E12" s="330">
        <v>6909</v>
      </c>
      <c r="F12" s="330">
        <v>7609</v>
      </c>
      <c r="G12" s="330">
        <v>6758</v>
      </c>
      <c r="H12" s="330">
        <v>7599</v>
      </c>
      <c r="I12" s="330">
        <v>6663</v>
      </c>
      <c r="J12" s="330">
        <v>6625</v>
      </c>
      <c r="K12" s="330">
        <v>7812</v>
      </c>
      <c r="L12" s="330">
        <v>8381</v>
      </c>
      <c r="M12" s="330">
        <v>9961</v>
      </c>
    </row>
    <row r="13" spans="1:13">
      <c r="B13" s="329" t="s">
        <v>1396</v>
      </c>
      <c r="C13" s="330">
        <v>19872</v>
      </c>
      <c r="D13" s="330">
        <v>15072</v>
      </c>
      <c r="E13" s="330">
        <v>17519</v>
      </c>
      <c r="F13" s="330">
        <v>18015</v>
      </c>
      <c r="G13" s="330">
        <v>18517</v>
      </c>
      <c r="H13" s="330">
        <v>15309</v>
      </c>
      <c r="I13" s="330">
        <v>11379</v>
      </c>
      <c r="J13" s="330">
        <v>11971</v>
      </c>
      <c r="K13" s="330">
        <v>16459</v>
      </c>
      <c r="L13" s="330">
        <v>9685</v>
      </c>
      <c r="M13" s="330">
        <v>6486</v>
      </c>
    </row>
    <row r="14" spans="1:13">
      <c r="B14" s="329" t="s">
        <v>196</v>
      </c>
      <c r="C14" s="330">
        <v>73198</v>
      </c>
      <c r="D14" s="330">
        <v>63559</v>
      </c>
      <c r="E14" s="330">
        <v>71547</v>
      </c>
      <c r="F14" s="330">
        <v>78926</v>
      </c>
      <c r="G14" s="330">
        <v>77298</v>
      </c>
      <c r="H14" s="330">
        <v>77052</v>
      </c>
      <c r="I14" s="330">
        <v>72118</v>
      </c>
      <c r="J14" s="330">
        <v>73283</v>
      </c>
      <c r="K14" s="330">
        <v>75397</v>
      </c>
      <c r="L14" s="330">
        <v>76024</v>
      </c>
      <c r="M14" s="330">
        <v>76448</v>
      </c>
    </row>
    <row r="16" spans="1:13">
      <c r="B16" s="33"/>
      <c r="C16" s="33"/>
      <c r="D16" s="33"/>
      <c r="E16" s="33"/>
      <c r="F16" s="33"/>
      <c r="G16" s="33"/>
      <c r="H16" s="33"/>
      <c r="I16" s="33"/>
      <c r="J16" s="33"/>
      <c r="K16" s="33"/>
      <c r="L16" s="33"/>
      <c r="M16" s="33"/>
    </row>
    <row r="17" spans="2:13">
      <c r="B17" s="60" t="s">
        <v>11</v>
      </c>
      <c r="C17" s="33"/>
      <c r="D17" s="33"/>
      <c r="E17" s="33"/>
      <c r="F17" s="33"/>
      <c r="G17" s="33"/>
      <c r="H17" s="33"/>
      <c r="I17" s="33"/>
      <c r="J17" s="33"/>
      <c r="K17" s="33"/>
      <c r="L17" s="33"/>
      <c r="M17" s="33"/>
    </row>
    <row r="18" spans="2:13">
      <c r="B18" s="152" t="s">
        <v>1398</v>
      </c>
      <c r="C18" s="33"/>
      <c r="D18" s="33"/>
      <c r="E18" s="33"/>
      <c r="F18" s="33"/>
      <c r="G18" s="33"/>
      <c r="H18" s="33"/>
      <c r="I18" s="33"/>
      <c r="J18" s="33"/>
      <c r="K18" s="33"/>
      <c r="L18" s="33"/>
      <c r="M18" s="33"/>
    </row>
    <row r="19" spans="2:13">
      <c r="B19" s="33"/>
      <c r="C19" s="33"/>
      <c r="D19" s="33"/>
      <c r="E19" s="33"/>
      <c r="F19" s="33"/>
      <c r="G19" s="33"/>
      <c r="H19" s="33"/>
      <c r="I19" s="33"/>
      <c r="J19" s="33"/>
      <c r="K19" s="33"/>
      <c r="L19" s="33"/>
      <c r="M19" s="33"/>
    </row>
    <row r="20" spans="2:13">
      <c r="B20" s="33"/>
      <c r="C20" s="33"/>
      <c r="D20" s="33"/>
      <c r="E20" s="33"/>
      <c r="F20" s="33"/>
      <c r="G20" s="33"/>
      <c r="H20" s="33"/>
      <c r="I20" s="33"/>
      <c r="J20" s="33"/>
      <c r="K20" s="33"/>
      <c r="L20" s="33"/>
      <c r="M20" s="33"/>
    </row>
    <row r="21" spans="2:13">
      <c r="B21" s="33"/>
      <c r="C21" s="33"/>
      <c r="D21" s="33"/>
      <c r="E21" s="33"/>
      <c r="F21" s="33"/>
      <c r="G21" s="33"/>
      <c r="H21" s="33"/>
      <c r="I21" s="33"/>
      <c r="J21" s="33"/>
      <c r="K21" s="33"/>
      <c r="L21" s="33"/>
      <c r="M21" s="33"/>
    </row>
    <row r="22" spans="2:13">
      <c r="B22" s="33"/>
      <c r="C22" s="33"/>
      <c r="D22" s="33"/>
      <c r="E22" s="33"/>
      <c r="F22" s="33"/>
      <c r="G22" s="33"/>
      <c r="H22" s="33"/>
      <c r="I22" s="33"/>
      <c r="J22" s="33"/>
      <c r="K22" s="33"/>
      <c r="L22" s="33"/>
      <c r="M22" s="33"/>
    </row>
    <row r="23" spans="2:13">
      <c r="B23" s="33"/>
      <c r="C23" s="33"/>
      <c r="D23" s="33"/>
      <c r="E23" s="33"/>
      <c r="F23" s="33"/>
      <c r="G23" s="33"/>
      <c r="H23" s="33"/>
      <c r="I23" s="33"/>
      <c r="J23" s="33"/>
      <c r="K23" s="33"/>
      <c r="L23" s="33"/>
      <c r="M23" s="33"/>
    </row>
    <row r="24" spans="2:13">
      <c r="B24" s="33"/>
      <c r="C24" s="33"/>
      <c r="D24" s="33"/>
      <c r="E24" s="33"/>
      <c r="F24" s="33"/>
      <c r="G24" s="33"/>
      <c r="H24" s="33"/>
      <c r="I24" s="33"/>
      <c r="J24" s="33"/>
      <c r="K24" s="33"/>
      <c r="L24" s="33"/>
      <c r="M24" s="33"/>
    </row>
    <row r="25" spans="2:13">
      <c r="B25" s="33"/>
      <c r="C25" s="33"/>
      <c r="D25" s="33"/>
      <c r="E25" s="33"/>
      <c r="F25" s="33"/>
      <c r="G25" s="33"/>
      <c r="H25" s="33"/>
      <c r="I25" s="33"/>
      <c r="J25" s="33"/>
      <c r="K25" s="33"/>
      <c r="L25" s="33"/>
      <c r="M25" s="33"/>
    </row>
    <row r="26" spans="2:13">
      <c r="B26" s="33"/>
      <c r="C26" s="33"/>
      <c r="D26" s="33"/>
      <c r="E26" s="33"/>
      <c r="F26" s="33"/>
      <c r="G26" s="33"/>
      <c r="H26" s="33"/>
      <c r="I26" s="33"/>
      <c r="J26" s="33"/>
      <c r="K26" s="33"/>
      <c r="L26" s="33"/>
      <c r="M26" s="33"/>
    </row>
    <row r="27" spans="2:13">
      <c r="B27" s="33"/>
      <c r="C27" s="33"/>
      <c r="D27" s="33"/>
      <c r="E27" s="33"/>
      <c r="F27" s="33"/>
      <c r="G27" s="33"/>
      <c r="H27" s="33"/>
      <c r="I27" s="33"/>
      <c r="J27" s="33"/>
      <c r="K27" s="33"/>
      <c r="L27" s="33"/>
      <c r="M27" s="33"/>
    </row>
    <row r="28" spans="2:13">
      <c r="B28" s="33"/>
      <c r="C28" s="33"/>
      <c r="D28" s="33"/>
      <c r="E28" s="33"/>
      <c r="F28" s="33"/>
      <c r="G28" s="33"/>
      <c r="H28" s="33"/>
      <c r="I28" s="33"/>
      <c r="J28" s="33"/>
      <c r="K28" s="33"/>
      <c r="L28" s="33"/>
      <c r="M28" s="33"/>
    </row>
    <row r="29" spans="2:13">
      <c r="B29" s="33"/>
      <c r="C29" s="33"/>
      <c r="D29" s="33"/>
      <c r="E29" s="33"/>
      <c r="F29" s="33"/>
      <c r="G29" s="33"/>
      <c r="H29" s="33"/>
      <c r="I29" s="33"/>
      <c r="J29" s="33"/>
      <c r="K29" s="33"/>
      <c r="L29" s="33"/>
      <c r="M29" s="33"/>
    </row>
    <row r="30" spans="2:13">
      <c r="B30" s="33"/>
      <c r="C30" s="33"/>
      <c r="D30" s="33"/>
      <c r="E30" s="33"/>
      <c r="F30" s="33"/>
      <c r="G30" s="33"/>
      <c r="H30" s="33"/>
      <c r="I30" s="33"/>
      <c r="J30" s="33"/>
      <c r="K30" s="33"/>
      <c r="L30" s="33"/>
      <c r="M30" s="33"/>
    </row>
    <row r="31" spans="2:13">
      <c r="B31" s="33"/>
      <c r="C31" s="33"/>
      <c r="D31" s="33"/>
      <c r="E31" s="33"/>
      <c r="F31" s="33"/>
      <c r="G31" s="33"/>
      <c r="H31" s="33"/>
      <c r="I31" s="33"/>
      <c r="J31" s="33"/>
      <c r="K31" s="33"/>
      <c r="L31" s="33"/>
      <c r="M31" s="33"/>
    </row>
    <row r="32" spans="2:13">
      <c r="B32" s="33"/>
      <c r="C32" s="33"/>
      <c r="D32" s="33"/>
      <c r="E32" s="33"/>
      <c r="F32" s="33"/>
      <c r="G32" s="33"/>
      <c r="H32" s="33"/>
      <c r="I32" s="33"/>
      <c r="J32" s="33"/>
      <c r="K32" s="33"/>
      <c r="L32" s="33"/>
      <c r="M32" s="33"/>
    </row>
    <row r="33" spans="2:13">
      <c r="B33" s="33"/>
      <c r="C33" s="33"/>
      <c r="D33" s="33"/>
      <c r="E33" s="33"/>
      <c r="F33" s="33"/>
      <c r="G33" s="33"/>
      <c r="H33" s="33"/>
      <c r="I33" s="33"/>
      <c r="J33" s="33"/>
      <c r="K33" s="33"/>
      <c r="L33" s="33"/>
      <c r="M33" s="33"/>
    </row>
    <row r="34" spans="2:13">
      <c r="B34" s="33"/>
      <c r="C34" s="33"/>
      <c r="D34" s="33"/>
      <c r="E34" s="33"/>
      <c r="F34" s="33"/>
      <c r="G34" s="33"/>
      <c r="H34" s="33"/>
      <c r="I34" s="33"/>
      <c r="J34" s="33"/>
      <c r="K34" s="33"/>
      <c r="L34" s="33"/>
      <c r="M34" s="33"/>
    </row>
    <row r="35" spans="2:13">
      <c r="B35" s="33"/>
      <c r="C35" s="33"/>
      <c r="D35" s="33"/>
      <c r="E35" s="33"/>
      <c r="F35" s="33"/>
      <c r="G35" s="33"/>
      <c r="H35" s="33"/>
      <c r="I35" s="33"/>
      <c r="J35" s="33"/>
      <c r="K35" s="33"/>
      <c r="L35" s="33"/>
      <c r="M35" s="33"/>
    </row>
    <row r="36" spans="2:13">
      <c r="B36" s="33"/>
      <c r="C36" s="33"/>
      <c r="D36" s="33"/>
      <c r="E36" s="33"/>
      <c r="F36" s="33"/>
      <c r="G36" s="33"/>
      <c r="H36" s="33"/>
      <c r="I36" s="33"/>
      <c r="J36" s="33"/>
      <c r="K36" s="33"/>
      <c r="L36" s="33"/>
      <c r="M36" s="33"/>
    </row>
    <row r="37" spans="2:13">
      <c r="B37" s="33"/>
      <c r="C37" s="33"/>
      <c r="D37" s="33"/>
      <c r="E37" s="33"/>
      <c r="F37" s="33"/>
      <c r="G37" s="33"/>
      <c r="H37" s="33"/>
      <c r="I37" s="33"/>
      <c r="J37" s="33"/>
      <c r="K37" s="33"/>
      <c r="L37" s="33"/>
      <c r="M37" s="33"/>
    </row>
    <row r="38" spans="2:13">
      <c r="B38" s="33"/>
      <c r="C38" s="33"/>
      <c r="D38" s="33"/>
      <c r="E38" s="33"/>
      <c r="F38" s="33"/>
      <c r="G38" s="33"/>
      <c r="H38" s="33"/>
      <c r="I38" s="33"/>
      <c r="J38" s="33"/>
      <c r="K38" s="33"/>
      <c r="L38" s="33"/>
      <c r="M38" s="33"/>
    </row>
    <row r="39" spans="2:13">
      <c r="B39" s="33"/>
      <c r="C39" s="33"/>
      <c r="D39" s="33"/>
      <c r="E39" s="33"/>
      <c r="F39" s="33"/>
      <c r="G39" s="33"/>
      <c r="H39" s="33"/>
      <c r="I39" s="33"/>
      <c r="J39" s="33"/>
      <c r="K39" s="33"/>
      <c r="L39" s="33"/>
      <c r="M39" s="33"/>
    </row>
    <row r="40" spans="2:13">
      <c r="B40" s="33"/>
      <c r="C40" s="33"/>
      <c r="D40" s="33"/>
      <c r="E40" s="33"/>
      <c r="F40" s="33"/>
      <c r="G40" s="33"/>
      <c r="H40" s="33"/>
      <c r="I40" s="33"/>
      <c r="J40" s="33"/>
      <c r="K40" s="33"/>
      <c r="L40" s="33"/>
      <c r="M40" s="33"/>
    </row>
    <row r="41" spans="2:13">
      <c r="B41" s="33"/>
      <c r="C41" s="33"/>
      <c r="D41" s="33"/>
      <c r="E41" s="33"/>
      <c r="F41" s="33"/>
      <c r="G41" s="33"/>
      <c r="H41" s="33"/>
      <c r="I41" s="33"/>
      <c r="J41" s="33"/>
      <c r="K41" s="33"/>
      <c r="L41" s="33"/>
      <c r="M41" s="33"/>
    </row>
    <row r="42" spans="2:13">
      <c r="B42" s="33"/>
      <c r="C42" s="33"/>
      <c r="D42" s="33"/>
      <c r="E42" s="33"/>
      <c r="F42" s="33"/>
      <c r="G42" s="33"/>
      <c r="H42" s="33"/>
      <c r="I42" s="33"/>
      <c r="J42" s="33"/>
      <c r="K42" s="33"/>
      <c r="L42" s="33"/>
      <c r="M42" s="33"/>
    </row>
    <row r="43" spans="2:13">
      <c r="B43" s="33"/>
      <c r="C43" s="33"/>
      <c r="D43" s="33"/>
      <c r="E43" s="33"/>
      <c r="F43" s="33"/>
      <c r="G43" s="33"/>
      <c r="H43" s="33"/>
      <c r="I43" s="33"/>
      <c r="J43" s="33"/>
      <c r="K43" s="33"/>
      <c r="L43" s="33"/>
      <c r="M43" s="33"/>
    </row>
    <row r="44" spans="2:13">
      <c r="B44" s="33"/>
      <c r="C44" s="33"/>
      <c r="D44" s="33"/>
      <c r="E44" s="33"/>
      <c r="F44" s="33"/>
      <c r="G44" s="33"/>
      <c r="H44" s="33"/>
      <c r="I44" s="33"/>
      <c r="J44" s="33"/>
      <c r="K44" s="33"/>
      <c r="L44" s="33"/>
      <c r="M44" s="33"/>
    </row>
    <row r="45" spans="2:13">
      <c r="B45" s="33"/>
      <c r="C45" s="33"/>
      <c r="D45" s="33"/>
      <c r="E45" s="33"/>
      <c r="F45" s="33"/>
      <c r="G45" s="33"/>
      <c r="H45" s="33"/>
      <c r="I45" s="33"/>
      <c r="J45" s="33"/>
      <c r="K45" s="33"/>
      <c r="L45" s="33"/>
      <c r="M45" s="33"/>
    </row>
    <row r="46" spans="2:13">
      <c r="B46" s="33"/>
      <c r="C46" s="33"/>
      <c r="D46" s="33"/>
      <c r="E46" s="33"/>
      <c r="F46" s="33"/>
      <c r="G46" s="33"/>
      <c r="H46" s="33"/>
      <c r="I46" s="33"/>
      <c r="J46" s="33"/>
      <c r="K46" s="33"/>
      <c r="L46" s="33"/>
      <c r="M46" s="33"/>
    </row>
    <row r="47" spans="2:13">
      <c r="B47" s="33"/>
      <c r="C47" s="33"/>
      <c r="D47" s="33"/>
      <c r="E47" s="33"/>
      <c r="F47" s="33"/>
      <c r="G47" s="33"/>
      <c r="H47" s="33"/>
      <c r="I47" s="33"/>
      <c r="J47" s="33"/>
      <c r="K47" s="33"/>
      <c r="L47" s="33"/>
      <c r="M47" s="33"/>
    </row>
    <row r="48" spans="2:13">
      <c r="B48" s="33"/>
      <c r="C48" s="33"/>
      <c r="D48" s="33"/>
      <c r="E48" s="33"/>
      <c r="F48" s="33"/>
      <c r="G48" s="33"/>
      <c r="H48" s="33"/>
      <c r="I48" s="33"/>
      <c r="J48" s="33"/>
      <c r="K48" s="33"/>
      <c r="L48" s="33"/>
      <c r="M48" s="33"/>
    </row>
    <row r="49" spans="2:13">
      <c r="B49" s="33"/>
      <c r="C49" s="33"/>
      <c r="D49" s="33"/>
      <c r="E49" s="33"/>
      <c r="F49" s="33"/>
      <c r="G49" s="33"/>
      <c r="H49" s="33"/>
      <c r="I49" s="33"/>
      <c r="J49" s="33"/>
      <c r="K49" s="33"/>
      <c r="L49" s="33"/>
      <c r="M49" s="33"/>
    </row>
    <row r="50" spans="2:13">
      <c r="B50" s="33"/>
      <c r="C50" s="33"/>
      <c r="D50" s="33"/>
      <c r="E50" s="33"/>
      <c r="F50" s="33"/>
      <c r="G50" s="33"/>
      <c r="H50" s="33"/>
      <c r="I50" s="33"/>
      <c r="J50" s="33"/>
      <c r="K50" s="33"/>
      <c r="L50" s="33"/>
      <c r="M50" s="33"/>
    </row>
    <row r="51" spans="2:13">
      <c r="B51" s="33"/>
      <c r="C51" s="33"/>
      <c r="D51" s="33"/>
      <c r="E51" s="33"/>
      <c r="F51" s="33"/>
      <c r="G51" s="33"/>
      <c r="H51" s="33"/>
      <c r="I51" s="33"/>
      <c r="J51" s="33"/>
      <c r="K51" s="33"/>
      <c r="L51" s="33"/>
      <c r="M51" s="33"/>
    </row>
    <row r="52" spans="2:13">
      <c r="B52" s="33"/>
      <c r="C52" s="33"/>
      <c r="D52" s="33"/>
      <c r="E52" s="33"/>
      <c r="F52" s="33"/>
      <c r="G52" s="33"/>
      <c r="H52" s="33"/>
      <c r="I52" s="33"/>
      <c r="J52" s="33"/>
      <c r="K52" s="33"/>
      <c r="L52" s="33"/>
      <c r="M52" s="33"/>
    </row>
    <row r="53" spans="2:13">
      <c r="B53" s="33"/>
      <c r="C53" s="33"/>
      <c r="D53" s="33"/>
      <c r="E53" s="33"/>
      <c r="F53" s="33"/>
      <c r="G53" s="33"/>
      <c r="H53" s="33"/>
      <c r="I53" s="33"/>
      <c r="J53" s="33"/>
      <c r="K53" s="33"/>
      <c r="L53" s="33"/>
      <c r="M53" s="33"/>
    </row>
    <row r="54" spans="2:13">
      <c r="B54" s="33"/>
      <c r="C54" s="33"/>
      <c r="D54" s="33"/>
      <c r="E54" s="33"/>
      <c r="F54" s="33"/>
      <c r="G54" s="33"/>
      <c r="H54" s="33"/>
      <c r="I54" s="33"/>
      <c r="J54" s="33"/>
      <c r="K54" s="33"/>
      <c r="L54" s="33"/>
      <c r="M54" s="33"/>
    </row>
    <row r="55" spans="2:13">
      <c r="B55" s="331"/>
    </row>
    <row r="56" spans="2:13">
      <c r="B56" s="331"/>
    </row>
    <row r="57" spans="2:13">
      <c r="B57" s="332" t="s">
        <v>11</v>
      </c>
    </row>
    <row r="58" spans="2:13">
      <c r="B58" s="152" t="s">
        <v>1397</v>
      </c>
    </row>
  </sheetData>
  <hyperlinks>
    <hyperlink ref="A1" location="Indice!A1" display="Regresar &lt;-"/>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3"/>
  <dimension ref="A1:M15"/>
  <sheetViews>
    <sheetView zoomScale="85" zoomScaleNormal="85" workbookViewId="0"/>
  </sheetViews>
  <sheetFormatPr baseColWidth="10" defaultRowHeight="15"/>
  <cols>
    <col min="1" max="16384" width="11.42578125" style="60"/>
  </cols>
  <sheetData>
    <row r="1" spans="1:13">
      <c r="A1" s="1" t="s">
        <v>246</v>
      </c>
    </row>
    <row r="2" spans="1:13" ht="21">
      <c r="B2" s="2" t="s">
        <v>1389</v>
      </c>
    </row>
    <row r="3" spans="1:13" ht="21">
      <c r="B3" s="2" t="s">
        <v>1399</v>
      </c>
    </row>
    <row r="5" spans="1:13" ht="15.75">
      <c r="B5" s="161" t="s">
        <v>1400</v>
      </c>
    </row>
    <row r="8" spans="1:13">
      <c r="B8" s="33" t="s">
        <v>1400</v>
      </c>
    </row>
    <row r="9" spans="1:13">
      <c r="B9" s="169" t="s">
        <v>177</v>
      </c>
      <c r="C9" s="169">
        <v>2011</v>
      </c>
      <c r="D9" s="169">
        <v>2012</v>
      </c>
      <c r="E9" s="169">
        <v>2013</v>
      </c>
      <c r="F9" s="169">
        <v>2014</v>
      </c>
      <c r="G9" s="169">
        <v>2015</v>
      </c>
      <c r="H9" s="169">
        <v>2016</v>
      </c>
      <c r="I9" s="169">
        <v>2017</v>
      </c>
      <c r="J9" s="169">
        <v>2018</v>
      </c>
      <c r="K9" s="169">
        <v>2019</v>
      </c>
      <c r="L9" s="169">
        <v>2020</v>
      </c>
      <c r="M9" s="169">
        <v>2021</v>
      </c>
    </row>
    <row r="10" spans="1:13">
      <c r="B10" s="139" t="s">
        <v>1401</v>
      </c>
      <c r="C10" s="45">
        <v>112</v>
      </c>
      <c r="D10" s="45">
        <v>90</v>
      </c>
      <c r="E10" s="45">
        <v>98</v>
      </c>
      <c r="F10" s="45">
        <v>107</v>
      </c>
      <c r="G10" s="45">
        <v>107</v>
      </c>
      <c r="H10" s="45">
        <v>88</v>
      </c>
      <c r="I10" s="45">
        <v>68</v>
      </c>
      <c r="J10" s="45">
        <v>78</v>
      </c>
      <c r="K10" s="45">
        <v>91</v>
      </c>
      <c r="L10" s="45">
        <v>88</v>
      </c>
      <c r="M10" s="45">
        <v>65</v>
      </c>
    </row>
    <row r="11" spans="1:13">
      <c r="B11" s="139" t="s">
        <v>1402</v>
      </c>
      <c r="C11" s="45">
        <v>69</v>
      </c>
      <c r="D11" s="45">
        <v>84</v>
      </c>
      <c r="E11" s="45">
        <v>147</v>
      </c>
      <c r="F11" s="45">
        <v>162</v>
      </c>
      <c r="G11" s="45">
        <v>154</v>
      </c>
      <c r="H11" s="45">
        <v>130</v>
      </c>
      <c r="I11" s="45">
        <v>100</v>
      </c>
      <c r="J11" s="45">
        <v>79</v>
      </c>
      <c r="K11" s="45">
        <v>60</v>
      </c>
      <c r="L11" s="45">
        <v>70</v>
      </c>
      <c r="M11" s="45">
        <v>48</v>
      </c>
    </row>
    <row r="14" spans="1:13">
      <c r="B14" s="60" t="s">
        <v>11</v>
      </c>
    </row>
    <row r="15" spans="1:13">
      <c r="B15" s="152" t="s">
        <v>1403</v>
      </c>
    </row>
  </sheetData>
  <hyperlinks>
    <hyperlink ref="A1" location="Indice!A1" display="Indice!A1"/>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dimension ref="A1:AH34"/>
  <sheetViews>
    <sheetView workbookViewId="0"/>
  </sheetViews>
  <sheetFormatPr baseColWidth="10" defaultRowHeight="15"/>
  <cols>
    <col min="1" max="1" width="11.42578125" style="60"/>
    <col min="2" max="2" width="28" style="60" customWidth="1"/>
    <col min="3" max="16384" width="11.42578125" style="60"/>
  </cols>
  <sheetData>
    <row r="1" spans="1:34">
      <c r="A1" s="1" t="s">
        <v>246</v>
      </c>
    </row>
    <row r="2" spans="1:34" ht="21">
      <c r="B2" s="2" t="s">
        <v>1389</v>
      </c>
    </row>
    <row r="3" spans="1:34" ht="21">
      <c r="B3" s="14" t="s">
        <v>1390</v>
      </c>
    </row>
    <row r="4" spans="1:34" ht="21">
      <c r="B4" s="14"/>
    </row>
    <row r="5" spans="1:34" ht="15.75">
      <c r="B5" s="19" t="s">
        <v>1404</v>
      </c>
    </row>
    <row r="8" spans="1:34">
      <c r="B8" s="33" t="s">
        <v>1405</v>
      </c>
    </row>
    <row r="9" spans="1:34">
      <c r="B9" s="262"/>
      <c r="C9" s="262">
        <v>1990</v>
      </c>
      <c r="D9" s="262">
        <v>1991</v>
      </c>
      <c r="E9" s="262">
        <v>1992</v>
      </c>
      <c r="F9" s="262">
        <v>1993</v>
      </c>
      <c r="G9" s="262">
        <v>1994</v>
      </c>
      <c r="H9" s="262">
        <v>1995</v>
      </c>
      <c r="I9" s="262">
        <v>1996</v>
      </c>
      <c r="J9" s="262">
        <v>1997</v>
      </c>
      <c r="K9" s="262">
        <v>1998</v>
      </c>
      <c r="L9" s="262">
        <v>1999</v>
      </c>
      <c r="M9" s="262">
        <v>2000</v>
      </c>
      <c r="N9" s="262">
        <v>2001</v>
      </c>
      <c r="O9" s="262">
        <v>2002</v>
      </c>
      <c r="P9" s="262">
        <v>2003</v>
      </c>
      <c r="Q9" s="262">
        <v>2004</v>
      </c>
      <c r="R9" s="262">
        <v>2005</v>
      </c>
      <c r="S9" s="262">
        <v>2006</v>
      </c>
      <c r="T9" s="262">
        <v>2007</v>
      </c>
      <c r="U9" s="262">
        <v>2008</v>
      </c>
      <c r="V9" s="262">
        <v>2009</v>
      </c>
      <c r="W9" s="262">
        <v>2010</v>
      </c>
      <c r="X9" s="262">
        <v>2011</v>
      </c>
      <c r="Y9" s="262">
        <v>2012</v>
      </c>
      <c r="Z9" s="262">
        <v>2013</v>
      </c>
      <c r="AA9" s="262">
        <v>2014</v>
      </c>
      <c r="AB9" s="262">
        <v>2015</v>
      </c>
      <c r="AC9" s="262">
        <v>2016</v>
      </c>
      <c r="AD9" s="262">
        <v>2017</v>
      </c>
      <c r="AE9" s="262">
        <v>2018</v>
      </c>
      <c r="AF9" s="262">
        <v>2019</v>
      </c>
      <c r="AG9" s="262">
        <v>2020</v>
      </c>
      <c r="AH9" s="262">
        <v>2021</v>
      </c>
    </row>
    <row r="10" spans="1:34">
      <c r="B10" s="333" t="s">
        <v>1406</v>
      </c>
      <c r="C10" s="339">
        <v>54.950256000000003</v>
      </c>
      <c r="D10" s="339">
        <v>57.24033</v>
      </c>
      <c r="E10" s="339">
        <v>58.011311999999997</v>
      </c>
      <c r="F10" s="339">
        <v>57.128332999999998</v>
      </c>
      <c r="G10" s="339">
        <v>59.890048</v>
      </c>
      <c r="H10" s="339">
        <v>61.228422999999999</v>
      </c>
      <c r="I10" s="339">
        <v>62.800730000000001</v>
      </c>
      <c r="J10" s="339">
        <v>65.251290999999995</v>
      </c>
      <c r="K10" s="339">
        <v>68.82159399999999</v>
      </c>
      <c r="L10" s="339">
        <v>71.257208000000006</v>
      </c>
      <c r="M10" s="339">
        <v>76.337665999999999</v>
      </c>
      <c r="N10" s="339">
        <v>80.085920000000002</v>
      </c>
      <c r="O10" s="339">
        <v>81.499495999999994</v>
      </c>
      <c r="P10" s="339">
        <v>86.618105</v>
      </c>
      <c r="Q10" s="339">
        <v>90.536529000000002</v>
      </c>
      <c r="R10" s="339">
        <v>93.711933999999999</v>
      </c>
      <c r="S10" s="339">
        <v>91.425926000000004</v>
      </c>
      <c r="T10" s="339">
        <v>93.861444000000006</v>
      </c>
      <c r="U10" s="339">
        <v>90.463774999999998</v>
      </c>
      <c r="V10" s="339">
        <v>84.195071999999996</v>
      </c>
      <c r="W10" s="339">
        <v>85.494706999999991</v>
      </c>
      <c r="X10" s="339">
        <v>82.385243000000003</v>
      </c>
      <c r="Y10" s="339">
        <v>78.995092999999997</v>
      </c>
      <c r="Z10" s="339">
        <v>76.05013000000001</v>
      </c>
      <c r="AA10" s="339">
        <v>75.138487999999995</v>
      </c>
      <c r="AB10" s="339">
        <v>75.94126</v>
      </c>
      <c r="AC10" s="339">
        <v>77.626931999999996</v>
      </c>
      <c r="AD10" s="339">
        <v>79.691901999999999</v>
      </c>
      <c r="AE10" s="339">
        <v>81.689295999999999</v>
      </c>
      <c r="AF10" s="339">
        <v>81.513788000000005</v>
      </c>
      <c r="AG10" s="339">
        <v>72.323256000000001</v>
      </c>
      <c r="AH10" s="334">
        <v>78.607539379246504</v>
      </c>
    </row>
    <row r="11" spans="1:34">
      <c r="B11" s="336" t="s">
        <v>1407</v>
      </c>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8"/>
      <c r="AH11" s="338"/>
    </row>
    <row r="12" spans="1:34">
      <c r="B12" s="333" t="s">
        <v>1408</v>
      </c>
      <c r="C12" s="340">
        <v>19.115195</v>
      </c>
      <c r="D12" s="340">
        <v>19.578973999999999</v>
      </c>
      <c r="E12" s="340">
        <v>18.696164</v>
      </c>
      <c r="F12" s="340">
        <v>18.188469000000001</v>
      </c>
      <c r="G12" s="340">
        <v>19.206758999999998</v>
      </c>
      <c r="H12" s="340">
        <v>19.747316999999999</v>
      </c>
      <c r="I12" s="340">
        <v>18.988299999999999</v>
      </c>
      <c r="J12" s="340">
        <v>20.865680000000001</v>
      </c>
      <c r="K12" s="340">
        <v>21.604374</v>
      </c>
      <c r="L12" s="340">
        <v>21.300573</v>
      </c>
      <c r="M12" s="340">
        <v>24.48152</v>
      </c>
      <c r="N12" s="340">
        <v>26.077651000000003</v>
      </c>
      <c r="O12" s="340">
        <v>26.382182</v>
      </c>
      <c r="P12" s="340">
        <v>28.239544000000002</v>
      </c>
      <c r="Q12" s="340">
        <v>28.967131000000002</v>
      </c>
      <c r="R12" s="340">
        <v>29.937214000000001</v>
      </c>
      <c r="S12" s="340">
        <v>24.473267</v>
      </c>
      <c r="T12" s="340">
        <v>26.483142999999998</v>
      </c>
      <c r="U12" s="340">
        <v>24.964963000000001</v>
      </c>
      <c r="V12" s="340">
        <v>20.698891</v>
      </c>
      <c r="W12" s="340">
        <v>20.781483000000001</v>
      </c>
      <c r="X12" s="340">
        <v>20.627827</v>
      </c>
      <c r="Y12" s="340">
        <v>20.107727999999998</v>
      </c>
      <c r="Z12" s="340">
        <v>19.601616999999997</v>
      </c>
      <c r="AA12" s="340">
        <v>19.311864</v>
      </c>
      <c r="AB12" s="340">
        <v>18.691281</v>
      </c>
      <c r="AC12" s="340">
        <v>19.897234000000001</v>
      </c>
      <c r="AD12" s="340">
        <v>20.394456999999999</v>
      </c>
      <c r="AE12" s="340">
        <v>20.666438999999997</v>
      </c>
      <c r="AF12" s="340">
        <v>20.642726</v>
      </c>
      <c r="AG12" s="340">
        <v>18.84056</v>
      </c>
      <c r="AH12" s="334">
        <v>20.1340032587694</v>
      </c>
    </row>
    <row r="13" spans="1:34">
      <c r="B13" s="335" t="s">
        <v>1409</v>
      </c>
      <c r="C13" s="200">
        <v>2.6494070000000001</v>
      </c>
      <c r="D13" s="200">
        <v>2.6485920000000003</v>
      </c>
      <c r="E13" s="200">
        <v>2.3011520000000001</v>
      </c>
      <c r="F13" s="200">
        <v>2.2657859999999999</v>
      </c>
      <c r="G13" s="200">
        <v>2.6359940000000002</v>
      </c>
      <c r="H13" s="200">
        <v>2.7345509999999997</v>
      </c>
      <c r="I13" s="200">
        <v>2.564022</v>
      </c>
      <c r="J13" s="200">
        <v>2.6810050000000003</v>
      </c>
      <c r="K13" s="200">
        <v>2.6897169999999999</v>
      </c>
      <c r="L13" s="200">
        <v>2.5831460000000002</v>
      </c>
      <c r="M13" s="200">
        <v>3.0226640000000002</v>
      </c>
      <c r="N13" s="200">
        <v>3.4462550000000003</v>
      </c>
      <c r="O13" s="200">
        <v>3.3002919999999998</v>
      </c>
      <c r="P13" s="200">
        <v>3.3941790000000003</v>
      </c>
      <c r="Q13" s="200">
        <v>3.7269459999999999</v>
      </c>
      <c r="R13" s="200">
        <v>3.3738640000000002</v>
      </c>
      <c r="S13" s="200">
        <v>2.7064439999999998</v>
      </c>
      <c r="T13" s="200">
        <v>2.731217</v>
      </c>
      <c r="U13" s="200">
        <v>2.7316799999999999</v>
      </c>
      <c r="V13" s="200">
        <v>1.9256600000000001</v>
      </c>
      <c r="W13" s="200">
        <v>2.1253859999999998</v>
      </c>
      <c r="X13" s="200">
        <v>2.2368589999999999</v>
      </c>
      <c r="Y13" s="200">
        <v>2.0598860000000001</v>
      </c>
      <c r="Z13" s="200">
        <v>1.8268710000000001</v>
      </c>
      <c r="AA13" s="200">
        <v>1.781382</v>
      </c>
      <c r="AB13" s="200">
        <v>1.9973859999999999</v>
      </c>
      <c r="AC13" s="200">
        <v>2.041007</v>
      </c>
      <c r="AD13" s="200">
        <v>2.1672849999999997</v>
      </c>
      <c r="AE13" s="200">
        <v>2.156898</v>
      </c>
      <c r="AF13" s="200">
        <v>1.954566</v>
      </c>
      <c r="AG13" s="200">
        <v>1.693425</v>
      </c>
      <c r="AH13" s="341">
        <v>1.8869487188079241</v>
      </c>
    </row>
    <row r="14" spans="1:34">
      <c r="B14" s="335" t="s">
        <v>1410</v>
      </c>
      <c r="C14" s="200">
        <v>3.0855630000000001</v>
      </c>
      <c r="D14" s="200">
        <v>3.4107699999999999</v>
      </c>
      <c r="E14" s="200">
        <v>3.2945790000000001</v>
      </c>
      <c r="F14" s="200">
        <v>3.0114810000000003</v>
      </c>
      <c r="G14" s="200">
        <v>3.2031900000000002</v>
      </c>
      <c r="H14" s="200">
        <v>3.5490340000000002</v>
      </c>
      <c r="I14" s="200">
        <v>3.080495</v>
      </c>
      <c r="J14" s="200">
        <v>3.3052350000000001</v>
      </c>
      <c r="K14" s="200">
        <v>3.2797649999999998</v>
      </c>
      <c r="L14" s="200">
        <v>3.1157460000000001</v>
      </c>
      <c r="M14" s="200">
        <v>3.7605120000000003</v>
      </c>
      <c r="N14" s="200">
        <v>3.6679899999999996</v>
      </c>
      <c r="O14" s="200">
        <v>4.0226060000000006</v>
      </c>
      <c r="P14" s="200">
        <v>4.0357380000000003</v>
      </c>
      <c r="Q14" s="200">
        <v>4.4366760000000003</v>
      </c>
      <c r="R14" s="200">
        <v>4.6887939999999997</v>
      </c>
      <c r="S14" s="200">
        <v>4.4846959999999996</v>
      </c>
      <c r="T14" s="200">
        <v>4.3486229999999999</v>
      </c>
      <c r="U14" s="200">
        <v>4.200005</v>
      </c>
      <c r="V14" s="200">
        <v>3.050176</v>
      </c>
      <c r="W14" s="200">
        <v>3.1892830000000001</v>
      </c>
      <c r="X14" s="200">
        <v>3.8804080000000001</v>
      </c>
      <c r="Y14" s="200">
        <v>4.128044</v>
      </c>
      <c r="Z14" s="200">
        <v>4.0753370000000002</v>
      </c>
      <c r="AA14" s="200">
        <v>3.9685990000000002</v>
      </c>
      <c r="AB14" s="200">
        <v>3.3497269999999997</v>
      </c>
      <c r="AC14" s="200">
        <v>3.4025790000000002</v>
      </c>
      <c r="AD14" s="200">
        <v>3.4425979999999998</v>
      </c>
      <c r="AE14" s="200">
        <v>3.577283</v>
      </c>
      <c r="AF14" s="200">
        <v>3.5955819999999998</v>
      </c>
      <c r="AG14" s="200">
        <v>3.4612020000000001</v>
      </c>
      <c r="AH14" s="341">
        <v>3.6575808803605914</v>
      </c>
    </row>
    <row r="15" spans="1:34">
      <c r="B15" s="335" t="s">
        <v>1411</v>
      </c>
      <c r="C15" s="200">
        <v>0.97679100000000008</v>
      </c>
      <c r="D15" s="200">
        <v>1.0212569999999999</v>
      </c>
      <c r="E15" s="200">
        <v>1.0281210000000001</v>
      </c>
      <c r="F15" s="200">
        <v>1.0148740000000001</v>
      </c>
      <c r="G15" s="200">
        <v>0.98998800000000009</v>
      </c>
      <c r="H15" s="200">
        <v>0.94470699999999996</v>
      </c>
      <c r="I15" s="200">
        <v>0.98118499999999997</v>
      </c>
      <c r="J15" s="200">
        <v>1.0249200000000001</v>
      </c>
      <c r="K15" s="200">
        <v>1.1071</v>
      </c>
      <c r="L15" s="200">
        <v>1.091893</v>
      </c>
      <c r="M15" s="200">
        <v>1.1660280000000001</v>
      </c>
      <c r="N15" s="200">
        <v>1.345572</v>
      </c>
      <c r="O15" s="200">
        <v>1.567539</v>
      </c>
      <c r="P15" s="200">
        <v>1.449268</v>
      </c>
      <c r="Q15" s="200">
        <v>1.5208730000000001</v>
      </c>
      <c r="R15" s="200">
        <v>1.1807239999999999</v>
      </c>
      <c r="S15" s="200">
        <v>1.158741</v>
      </c>
      <c r="T15" s="200">
        <v>1.275369</v>
      </c>
      <c r="U15" s="200">
        <v>1.1590019999999999</v>
      </c>
      <c r="V15" s="200">
        <v>1.227703</v>
      </c>
      <c r="W15" s="200">
        <v>1.2453209999999999</v>
      </c>
      <c r="X15" s="200">
        <v>1.3016749999999999</v>
      </c>
      <c r="Y15" s="200">
        <v>1.136077</v>
      </c>
      <c r="Z15" s="200">
        <v>0.99282599999999999</v>
      </c>
      <c r="AA15" s="200">
        <v>0.99960599999999999</v>
      </c>
      <c r="AB15" s="200">
        <v>1.088128</v>
      </c>
      <c r="AC15" s="200">
        <v>1.1402870000000001</v>
      </c>
      <c r="AD15" s="200">
        <v>1.2008449999999999</v>
      </c>
      <c r="AE15" s="200">
        <v>1.2386539999999999</v>
      </c>
      <c r="AF15" s="200">
        <v>1.2013230000000001</v>
      </c>
      <c r="AG15" s="200">
        <v>1.0684179999999999</v>
      </c>
      <c r="AH15" s="341">
        <v>1.1293971360444921</v>
      </c>
    </row>
    <row r="16" spans="1:34">
      <c r="B16" s="335" t="s">
        <v>1412</v>
      </c>
      <c r="C16" s="200">
        <v>4.565995</v>
      </c>
      <c r="D16" s="200">
        <v>4.7762579999999994</v>
      </c>
      <c r="E16" s="200">
        <v>4.675834</v>
      </c>
      <c r="F16" s="200">
        <v>3.956172</v>
      </c>
      <c r="G16" s="200">
        <v>4.1045039999999995</v>
      </c>
      <c r="H16" s="200">
        <v>4.2222749999999998</v>
      </c>
      <c r="I16" s="200">
        <v>4.4224769999999998</v>
      </c>
      <c r="J16" s="200">
        <v>5.01464</v>
      </c>
      <c r="K16" s="200">
        <v>5.1518239999999995</v>
      </c>
      <c r="L16" s="200">
        <v>5.4225379999999994</v>
      </c>
      <c r="M16" s="200">
        <v>6.4023850000000007</v>
      </c>
      <c r="N16" s="200">
        <v>7.0849139999999995</v>
      </c>
      <c r="O16" s="200">
        <v>6.2291109999999996</v>
      </c>
      <c r="P16" s="200">
        <v>7.4052280000000001</v>
      </c>
      <c r="Q16" s="200">
        <v>6.9086800000000004</v>
      </c>
      <c r="R16" s="200">
        <v>7.5641369999999997</v>
      </c>
      <c r="S16" s="200">
        <v>6.6544720000000002</v>
      </c>
      <c r="T16" s="200">
        <v>6.7719639999999997</v>
      </c>
      <c r="U16" s="200">
        <v>6.3302269999999998</v>
      </c>
      <c r="V16" s="200">
        <v>4.6116999999999999</v>
      </c>
      <c r="W16" s="200">
        <v>4.7236469999999997</v>
      </c>
      <c r="X16" s="200">
        <v>4.8510200000000001</v>
      </c>
      <c r="Y16" s="200">
        <v>3.9576709999999999</v>
      </c>
      <c r="Z16" s="200">
        <v>3.4933270000000003</v>
      </c>
      <c r="AA16" s="200">
        <v>3.448893</v>
      </c>
      <c r="AB16" s="200">
        <v>3.707001</v>
      </c>
      <c r="AC16" s="200">
        <v>4.0447670000000002</v>
      </c>
      <c r="AD16" s="200">
        <v>4.16066</v>
      </c>
      <c r="AE16" s="200">
        <v>4.2646350000000002</v>
      </c>
      <c r="AF16" s="200">
        <v>4.2008100000000006</v>
      </c>
      <c r="AG16" s="200">
        <v>3.8220360000000002</v>
      </c>
      <c r="AH16" s="341">
        <v>4.0993074220798755</v>
      </c>
    </row>
    <row r="17" spans="2:34">
      <c r="B17" s="335" t="s">
        <v>1413</v>
      </c>
      <c r="C17" s="200">
        <v>0.27217399999999997</v>
      </c>
      <c r="D17" s="200">
        <v>0.27918200000000004</v>
      </c>
      <c r="E17" s="200">
        <v>0.27179700000000001</v>
      </c>
      <c r="F17" s="200">
        <v>0.26256099999999999</v>
      </c>
      <c r="G17" s="200">
        <v>0.242398</v>
      </c>
      <c r="H17" s="200">
        <v>0.26509500000000003</v>
      </c>
      <c r="I17" s="200">
        <v>0.29089700000000002</v>
      </c>
      <c r="J17" s="200">
        <v>0.31922899999999998</v>
      </c>
      <c r="K17" s="200">
        <v>0.32944099999999998</v>
      </c>
      <c r="L17" s="200">
        <v>0.33656000000000003</v>
      </c>
      <c r="M17" s="200">
        <v>0.352354</v>
      </c>
      <c r="N17" s="200">
        <v>0.33585999999999999</v>
      </c>
      <c r="O17" s="200">
        <v>0.39566199999999996</v>
      </c>
      <c r="P17" s="200">
        <v>0.356678</v>
      </c>
      <c r="Q17" s="200">
        <v>0.32644899999999999</v>
      </c>
      <c r="R17" s="200">
        <v>0.470198</v>
      </c>
      <c r="S17" s="200">
        <v>0.25517000000000001</v>
      </c>
      <c r="T17" s="200">
        <v>0.32408900000000002</v>
      </c>
      <c r="U17" s="200">
        <v>0.31567000000000001</v>
      </c>
      <c r="V17" s="200">
        <v>0.27427100000000004</v>
      </c>
      <c r="W17" s="200">
        <v>0.26395200000000002</v>
      </c>
      <c r="X17" s="200">
        <v>0.30164299999999999</v>
      </c>
      <c r="Y17" s="200">
        <v>0.32526299999999997</v>
      </c>
      <c r="Z17" s="200">
        <v>0.42908600000000002</v>
      </c>
      <c r="AA17" s="200">
        <v>0.44741199999999998</v>
      </c>
      <c r="AB17" s="200">
        <v>0.404169</v>
      </c>
      <c r="AC17" s="200">
        <v>0.44160100000000002</v>
      </c>
      <c r="AD17" s="200">
        <v>0.45939800000000003</v>
      </c>
      <c r="AE17" s="200">
        <v>0.47349599999999997</v>
      </c>
      <c r="AF17" s="200">
        <v>0.44507999999999998</v>
      </c>
      <c r="AG17" s="200">
        <v>0.48433499999999996</v>
      </c>
      <c r="AH17" s="341">
        <v>0.46917705550127092</v>
      </c>
    </row>
    <row r="18" spans="2:34">
      <c r="B18" s="335" t="s">
        <v>1414</v>
      </c>
      <c r="C18" s="200">
        <v>1.677133</v>
      </c>
      <c r="D18" s="200">
        <v>1.736769</v>
      </c>
      <c r="E18" s="200">
        <v>1.7522409999999999</v>
      </c>
      <c r="F18" s="200">
        <v>1.748815</v>
      </c>
      <c r="G18" s="200">
        <v>1.8895309999999998</v>
      </c>
      <c r="H18" s="200">
        <v>2.0531779999999999</v>
      </c>
      <c r="I18" s="200">
        <v>1.8580479999999999</v>
      </c>
      <c r="J18" s="200">
        <v>1.975889</v>
      </c>
      <c r="K18" s="200">
        <v>1.959676</v>
      </c>
      <c r="L18" s="200">
        <v>2.2825880000000001</v>
      </c>
      <c r="M18" s="200">
        <v>2.564676</v>
      </c>
      <c r="N18" s="200">
        <v>2.765136</v>
      </c>
      <c r="O18" s="200">
        <v>3.1141439999999996</v>
      </c>
      <c r="P18" s="200">
        <v>3.113588</v>
      </c>
      <c r="Q18" s="200">
        <v>3.078611</v>
      </c>
      <c r="R18" s="200">
        <v>2.884719</v>
      </c>
      <c r="S18" s="200">
        <v>2.2230659999999998</v>
      </c>
      <c r="T18" s="200">
        <v>2.2779470000000002</v>
      </c>
      <c r="U18" s="200">
        <v>2.201775</v>
      </c>
      <c r="V18" s="200">
        <v>2.141975</v>
      </c>
      <c r="W18" s="200">
        <v>2.2109270000000003</v>
      </c>
      <c r="X18" s="200">
        <v>1.826206</v>
      </c>
      <c r="Y18" s="200">
        <v>2.070786</v>
      </c>
      <c r="Z18" s="200">
        <v>2.184841</v>
      </c>
      <c r="AA18" s="200">
        <v>2.2805779999999998</v>
      </c>
      <c r="AB18" s="200">
        <v>2.2683620000000002</v>
      </c>
      <c r="AC18" s="200">
        <v>2.6352289999999998</v>
      </c>
      <c r="AD18" s="200">
        <v>2.654871</v>
      </c>
      <c r="AE18" s="200">
        <v>2.5739769999999997</v>
      </c>
      <c r="AF18" s="200">
        <v>2.64106</v>
      </c>
      <c r="AG18" s="200">
        <v>2.5034999999999998</v>
      </c>
      <c r="AH18" s="341">
        <v>2.6779254711247074</v>
      </c>
    </row>
    <row r="19" spans="2:34">
      <c r="B19" s="335" t="s">
        <v>1415</v>
      </c>
      <c r="C19" s="200">
        <v>0.85515799999999997</v>
      </c>
      <c r="D19" s="200">
        <v>0.867008</v>
      </c>
      <c r="E19" s="200">
        <v>0.84641099999999991</v>
      </c>
      <c r="F19" s="200">
        <v>0.90911399999999998</v>
      </c>
      <c r="G19" s="200">
        <v>0.92237999999999998</v>
      </c>
      <c r="H19" s="200">
        <v>0.99020000000000008</v>
      </c>
      <c r="I19" s="200">
        <v>0.95078300000000004</v>
      </c>
      <c r="J19" s="200">
        <v>1.060459</v>
      </c>
      <c r="K19" s="200">
        <v>1.0543879999999999</v>
      </c>
      <c r="L19" s="200">
        <v>1.055215</v>
      </c>
      <c r="M19" s="200">
        <v>1.208089</v>
      </c>
      <c r="N19" s="200">
        <v>1.004813</v>
      </c>
      <c r="O19" s="200">
        <v>1.0357860000000001</v>
      </c>
      <c r="P19" s="200">
        <v>1.0053049999999999</v>
      </c>
      <c r="Q19" s="200">
        <v>1.0020040000000001</v>
      </c>
      <c r="R19" s="200">
        <v>0.98431199999999996</v>
      </c>
      <c r="S19" s="200">
        <v>0.63385000000000002</v>
      </c>
      <c r="T19" s="200">
        <v>0.54740800000000001</v>
      </c>
      <c r="U19" s="200">
        <v>0.48964299999999999</v>
      </c>
      <c r="V19" s="200">
        <v>0.5149450000000001</v>
      </c>
      <c r="W19" s="200">
        <v>0.43567700000000004</v>
      </c>
      <c r="X19" s="200">
        <v>0.42063499999999998</v>
      </c>
      <c r="Y19" s="200">
        <v>0.39355399999999996</v>
      </c>
      <c r="Z19" s="200">
        <v>0.33941000000000004</v>
      </c>
      <c r="AA19" s="200">
        <v>0.32285799999999998</v>
      </c>
      <c r="AB19" s="200">
        <v>0.31807600000000003</v>
      </c>
      <c r="AC19" s="200">
        <v>0.371776</v>
      </c>
      <c r="AD19" s="200">
        <v>0.31029199999999996</v>
      </c>
      <c r="AE19" s="200">
        <v>0.33917899999999995</v>
      </c>
      <c r="AF19" s="200">
        <v>0.36926600000000004</v>
      </c>
      <c r="AG19" s="200">
        <v>0.34271300000000005</v>
      </c>
      <c r="AH19" s="341">
        <v>0.28990552130488595</v>
      </c>
    </row>
    <row r="20" spans="2:34">
      <c r="B20" s="335" t="s">
        <v>1416</v>
      </c>
      <c r="C20" s="200">
        <v>1.154393</v>
      </c>
      <c r="D20" s="200">
        <v>1.1690160000000001</v>
      </c>
      <c r="E20" s="200">
        <v>1.1716300000000002</v>
      </c>
      <c r="F20" s="200">
        <v>1.244135</v>
      </c>
      <c r="G20" s="200">
        <v>1.313779</v>
      </c>
      <c r="H20" s="200">
        <v>1.4158130000000002</v>
      </c>
      <c r="I20" s="200">
        <v>1.351353</v>
      </c>
      <c r="J20" s="200">
        <v>1.525156</v>
      </c>
      <c r="K20" s="200">
        <v>1.623772</v>
      </c>
      <c r="L20" s="200">
        <v>2.1173549999999999</v>
      </c>
      <c r="M20" s="200">
        <v>2.096381</v>
      </c>
      <c r="N20" s="200">
        <v>1.9163189999999999</v>
      </c>
      <c r="O20" s="200">
        <v>2.1828919999999998</v>
      </c>
      <c r="P20" s="200">
        <v>2.6699949999999997</v>
      </c>
      <c r="Q20" s="200">
        <v>2.2943189999999998</v>
      </c>
      <c r="R20" s="200">
        <v>2.4907280000000003</v>
      </c>
      <c r="S20" s="200">
        <v>2.1874140000000004</v>
      </c>
      <c r="T20" s="200">
        <v>2.405761</v>
      </c>
      <c r="U20" s="200">
        <v>2.1792289999999999</v>
      </c>
      <c r="V20" s="200">
        <v>1.9297260000000001</v>
      </c>
      <c r="W20" s="200">
        <v>1.431187</v>
      </c>
      <c r="X20" s="200">
        <v>1.6667460000000001</v>
      </c>
      <c r="Y20" s="200">
        <v>1.8575999999999999</v>
      </c>
      <c r="Z20" s="200">
        <v>1.8470820000000001</v>
      </c>
      <c r="AA20" s="200">
        <v>1.8011759999999999</v>
      </c>
      <c r="AB20" s="200">
        <v>1.72898</v>
      </c>
      <c r="AC20" s="200">
        <v>1.749965</v>
      </c>
      <c r="AD20" s="200">
        <v>1.7610350000000001</v>
      </c>
      <c r="AE20" s="200">
        <v>1.7171500000000002</v>
      </c>
      <c r="AF20" s="200">
        <v>1.8417699999999999</v>
      </c>
      <c r="AG20" s="200">
        <v>1.6000369999999999</v>
      </c>
      <c r="AH20" s="341">
        <v>1.7191670501326484</v>
      </c>
    </row>
    <row r="21" spans="2:34">
      <c r="B21" s="335" t="s">
        <v>1417</v>
      </c>
      <c r="C21" s="200">
        <v>0.52185199999999998</v>
      </c>
      <c r="D21" s="200">
        <v>0.55129499999999998</v>
      </c>
      <c r="E21" s="200">
        <v>0.55745800000000001</v>
      </c>
      <c r="F21" s="200">
        <v>0.53981800000000002</v>
      </c>
      <c r="G21" s="200">
        <v>0.56173899999999999</v>
      </c>
      <c r="H21" s="200">
        <v>0.59102999999999994</v>
      </c>
      <c r="I21" s="200">
        <v>0.61255899999999996</v>
      </c>
      <c r="J21" s="200">
        <v>0.69144399999999995</v>
      </c>
      <c r="K21" s="200">
        <v>0.78992600000000002</v>
      </c>
      <c r="L21" s="200">
        <v>0.76044699999999998</v>
      </c>
      <c r="M21" s="200">
        <v>0.92885499999999999</v>
      </c>
      <c r="N21" s="200">
        <v>0.94737800000000005</v>
      </c>
      <c r="O21" s="200">
        <v>0.894343</v>
      </c>
      <c r="P21" s="200">
        <v>1.043771</v>
      </c>
      <c r="Q21" s="200">
        <v>1.029345</v>
      </c>
      <c r="R21" s="200">
        <v>0.83586099999999997</v>
      </c>
      <c r="S21" s="200">
        <v>0.66087899999999999</v>
      </c>
      <c r="T21" s="200">
        <v>0.76217000000000001</v>
      </c>
      <c r="U21" s="200">
        <v>0.73393499999999989</v>
      </c>
      <c r="V21" s="200">
        <v>0.55911300000000008</v>
      </c>
      <c r="W21" s="200">
        <v>0.46754199999999996</v>
      </c>
      <c r="X21" s="200">
        <v>0.52019799999999994</v>
      </c>
      <c r="Y21" s="200">
        <v>0.44662599999999997</v>
      </c>
      <c r="Z21" s="200">
        <v>0.42010700000000001</v>
      </c>
      <c r="AA21" s="200">
        <v>0.46193099999999998</v>
      </c>
      <c r="AB21" s="200">
        <v>0.46105900000000005</v>
      </c>
      <c r="AC21" s="200">
        <v>0.58672100000000005</v>
      </c>
      <c r="AD21" s="200">
        <v>0.60027700000000006</v>
      </c>
      <c r="AE21" s="200">
        <v>0.59756699999999996</v>
      </c>
      <c r="AF21" s="200">
        <v>0.64132500000000003</v>
      </c>
      <c r="AG21" s="200">
        <v>0.53344899999999995</v>
      </c>
      <c r="AH21" s="341">
        <v>0.56623543887114947</v>
      </c>
    </row>
    <row r="22" spans="2:34">
      <c r="B22" s="335" t="s">
        <v>1418</v>
      </c>
      <c r="C22" s="200">
        <v>0.84890900000000002</v>
      </c>
      <c r="D22" s="200">
        <v>0.848943</v>
      </c>
      <c r="E22" s="200">
        <v>0.82904800000000001</v>
      </c>
      <c r="F22" s="200">
        <v>0.80455200000000004</v>
      </c>
      <c r="G22" s="200">
        <v>0.84776800000000008</v>
      </c>
      <c r="H22" s="200">
        <v>0.69242999999999999</v>
      </c>
      <c r="I22" s="200">
        <v>0.74294799999999994</v>
      </c>
      <c r="J22" s="200">
        <v>0.889733</v>
      </c>
      <c r="K22" s="200">
        <v>1.008321</v>
      </c>
      <c r="L22" s="200">
        <v>0.92967999999999995</v>
      </c>
      <c r="M22" s="200">
        <v>1.0394459999999999</v>
      </c>
      <c r="N22" s="200">
        <v>1.37984</v>
      </c>
      <c r="O22" s="200">
        <v>1.225152</v>
      </c>
      <c r="P22" s="200">
        <v>1.40726</v>
      </c>
      <c r="Q22" s="200">
        <v>1.4170309999999999</v>
      </c>
      <c r="R22" s="200">
        <v>1.386112</v>
      </c>
      <c r="S22" s="200">
        <v>1.1843569999999999</v>
      </c>
      <c r="T22" s="200">
        <v>1.2369400000000002</v>
      </c>
      <c r="U22" s="200">
        <v>1.2026969999999999</v>
      </c>
      <c r="V22" s="200">
        <v>1.157918</v>
      </c>
      <c r="W22" s="200">
        <v>1.0978240000000001</v>
      </c>
      <c r="X22" s="200">
        <v>1.084862</v>
      </c>
      <c r="Y22" s="200">
        <v>0.71712399999999998</v>
      </c>
      <c r="Z22" s="200">
        <v>1.005843</v>
      </c>
      <c r="AA22" s="200">
        <v>0.83050299999999999</v>
      </c>
      <c r="AB22" s="200">
        <v>0.94587500000000002</v>
      </c>
      <c r="AC22" s="200">
        <v>0.947963</v>
      </c>
      <c r="AD22" s="200">
        <v>0.94764000000000004</v>
      </c>
      <c r="AE22" s="200">
        <v>0.96849600000000002</v>
      </c>
      <c r="AF22" s="200">
        <v>0.99490599999999996</v>
      </c>
      <c r="AG22" s="200">
        <v>0.89657200000000004</v>
      </c>
      <c r="AH22" s="341">
        <v>0.90309060407435371</v>
      </c>
    </row>
    <row r="23" spans="2:34">
      <c r="B23" s="335" t="s">
        <v>1419</v>
      </c>
      <c r="C23" s="200">
        <v>0.16408200000000001</v>
      </c>
      <c r="D23" s="200">
        <v>0.16386000000000001</v>
      </c>
      <c r="E23" s="200">
        <v>0.16328000000000001</v>
      </c>
      <c r="F23" s="200">
        <v>0.16520799999999999</v>
      </c>
      <c r="G23" s="200">
        <v>0.182008</v>
      </c>
      <c r="H23" s="200">
        <v>0.160333</v>
      </c>
      <c r="I23" s="200">
        <v>0.13908199999999998</v>
      </c>
      <c r="J23" s="200">
        <v>0.179034</v>
      </c>
      <c r="K23" s="200">
        <v>0.22752799999999998</v>
      </c>
      <c r="L23" s="200">
        <v>0.66638699999999995</v>
      </c>
      <c r="M23" s="200">
        <v>0.59993299999999994</v>
      </c>
      <c r="N23" s="200">
        <v>0.62617699999999998</v>
      </c>
      <c r="O23" s="200">
        <v>0.66340299999999996</v>
      </c>
      <c r="P23" s="200">
        <v>0.70011400000000001</v>
      </c>
      <c r="Q23" s="200">
        <v>0.86464399999999997</v>
      </c>
      <c r="R23" s="200">
        <v>0.78928900000000002</v>
      </c>
      <c r="S23" s="200">
        <v>0.66491400000000001</v>
      </c>
      <c r="T23" s="200">
        <v>0.73171900000000001</v>
      </c>
      <c r="U23" s="200">
        <v>0.69248699999999996</v>
      </c>
      <c r="V23" s="200">
        <v>0.52161400000000002</v>
      </c>
      <c r="W23" s="200">
        <v>0.50721899999999998</v>
      </c>
      <c r="X23" s="200">
        <v>0.54901500000000003</v>
      </c>
      <c r="Y23" s="200">
        <v>0.49340499999999998</v>
      </c>
      <c r="Z23" s="200">
        <v>0.50439900000000004</v>
      </c>
      <c r="AA23" s="200">
        <v>0.46655399999999997</v>
      </c>
      <c r="AB23" s="200">
        <v>0.49523899999999998</v>
      </c>
      <c r="AC23" s="200">
        <v>0.64345799999999997</v>
      </c>
      <c r="AD23" s="200">
        <v>0.64647500000000002</v>
      </c>
      <c r="AE23" s="200">
        <v>0.63716099999999998</v>
      </c>
      <c r="AF23" s="200">
        <v>0.64187899999999998</v>
      </c>
      <c r="AG23" s="200">
        <v>0.61892600000000009</v>
      </c>
      <c r="AH23" s="341">
        <v>0.64188327567453873</v>
      </c>
    </row>
    <row r="24" spans="2:34">
      <c r="B24" s="335" t="s">
        <v>1420</v>
      </c>
      <c r="C24" s="200">
        <v>0.114928</v>
      </c>
      <c r="D24" s="200">
        <v>0.115742</v>
      </c>
      <c r="E24" s="200">
        <v>0.11888599999999999</v>
      </c>
      <c r="F24" s="200">
        <v>0.12413500000000001</v>
      </c>
      <c r="G24" s="200">
        <v>0.127752</v>
      </c>
      <c r="H24" s="200">
        <v>0.19129400000000002</v>
      </c>
      <c r="I24" s="200">
        <v>0.19167400000000001</v>
      </c>
      <c r="J24" s="200">
        <v>0.174377</v>
      </c>
      <c r="K24" s="200">
        <v>0.20422499999999999</v>
      </c>
      <c r="L24" s="200">
        <v>0.218616</v>
      </c>
      <c r="M24" s="200">
        <v>0.25923099999999999</v>
      </c>
      <c r="N24" s="200">
        <v>0.29987999999999998</v>
      </c>
      <c r="O24" s="200">
        <v>0.31782699999999997</v>
      </c>
      <c r="P24" s="200">
        <v>0.359819</v>
      </c>
      <c r="Q24" s="200">
        <v>0.42459600000000003</v>
      </c>
      <c r="R24" s="200">
        <v>0.470275</v>
      </c>
      <c r="S24" s="200">
        <v>0.46515200000000001</v>
      </c>
      <c r="T24" s="200">
        <v>0.448519</v>
      </c>
      <c r="U24" s="200">
        <v>0.47226699999999999</v>
      </c>
      <c r="V24" s="200">
        <v>0.65844500000000006</v>
      </c>
      <c r="W24" s="200">
        <v>0.50756599999999996</v>
      </c>
      <c r="X24" s="200">
        <v>0.48375099999999999</v>
      </c>
      <c r="Y24" s="200">
        <v>1.1631479999999998</v>
      </c>
      <c r="Z24" s="200">
        <v>1.2934890000000001</v>
      </c>
      <c r="AA24" s="200">
        <v>1.2808789999999999</v>
      </c>
      <c r="AB24" s="200">
        <v>0.9113150000000001</v>
      </c>
      <c r="AC24" s="200">
        <v>0.96469700000000003</v>
      </c>
      <c r="AD24" s="200">
        <v>1.072206</v>
      </c>
      <c r="AE24" s="200">
        <v>1.2125509999999999</v>
      </c>
      <c r="AF24" s="200">
        <v>1.3942220000000001</v>
      </c>
      <c r="AG24" s="200">
        <v>1.0111790000000001</v>
      </c>
      <c r="AH24" s="341">
        <v>1.2687239443405558</v>
      </c>
    </row>
    <row r="25" spans="2:34">
      <c r="B25" s="335" t="s">
        <v>1421</v>
      </c>
      <c r="C25" s="200">
        <v>2.2288110000000003</v>
      </c>
      <c r="D25" s="200">
        <v>1.9902829999999998</v>
      </c>
      <c r="E25" s="200">
        <v>1.6857280000000001</v>
      </c>
      <c r="F25" s="200">
        <v>2.1418180000000002</v>
      </c>
      <c r="G25" s="200">
        <v>2.1857280000000001</v>
      </c>
      <c r="H25" s="200">
        <v>1.937379</v>
      </c>
      <c r="I25" s="200">
        <v>1.802775</v>
      </c>
      <c r="J25" s="200">
        <v>2.0245600000000001</v>
      </c>
      <c r="K25" s="200">
        <v>2.17869</v>
      </c>
      <c r="L25" s="200">
        <v>0.72040400000000004</v>
      </c>
      <c r="M25" s="200">
        <v>1.0809659999999999</v>
      </c>
      <c r="N25" s="200">
        <v>1.2575180000000001</v>
      </c>
      <c r="O25" s="200">
        <v>1.4334229999999999</v>
      </c>
      <c r="P25" s="200">
        <v>1.2986010000000001</v>
      </c>
      <c r="Q25" s="200">
        <v>1.9369539999999998</v>
      </c>
      <c r="R25" s="200">
        <v>2.8182020000000003</v>
      </c>
      <c r="S25" s="200">
        <v>1.1941120000000001</v>
      </c>
      <c r="T25" s="200">
        <v>2.6214180000000002</v>
      </c>
      <c r="U25" s="200">
        <v>2.2563449999999996</v>
      </c>
      <c r="V25" s="200">
        <v>2.1256469999999998</v>
      </c>
      <c r="W25" s="200">
        <v>2.575952</v>
      </c>
      <c r="X25" s="200">
        <v>1.5048079999999999</v>
      </c>
      <c r="Y25" s="200">
        <v>1.3585419999999999</v>
      </c>
      <c r="Z25" s="200">
        <v>1.1889989999999999</v>
      </c>
      <c r="AA25" s="200">
        <v>1.1016649999999999</v>
      </c>
      <c r="AB25" s="200">
        <v>0.87998199999999993</v>
      </c>
      <c r="AC25" s="200">
        <v>0.77441199999999999</v>
      </c>
      <c r="AD25" s="200">
        <v>0.79886900000000005</v>
      </c>
      <c r="AE25" s="200">
        <v>0.71628099999999995</v>
      </c>
      <c r="AF25" s="200">
        <v>0.50635000000000008</v>
      </c>
      <c r="AG25" s="200">
        <v>0.57065399999999999</v>
      </c>
      <c r="AH25" s="341">
        <v>0.57002474159888306</v>
      </c>
    </row>
    <row r="28" spans="2:34">
      <c r="B28" s="262"/>
      <c r="C28" s="262">
        <v>1990</v>
      </c>
      <c r="D28" s="262">
        <v>1991</v>
      </c>
      <c r="E28" s="262">
        <v>1992</v>
      </c>
      <c r="F28" s="262">
        <v>1993</v>
      </c>
      <c r="G28" s="262">
        <v>1994</v>
      </c>
      <c r="H28" s="262">
        <v>1995</v>
      </c>
      <c r="I28" s="262">
        <v>1996</v>
      </c>
      <c r="J28" s="262">
        <v>1997</v>
      </c>
      <c r="K28" s="262">
        <v>1998</v>
      </c>
      <c r="L28" s="262">
        <v>1999</v>
      </c>
      <c r="M28" s="262">
        <v>2000</v>
      </c>
      <c r="N28" s="262">
        <v>2001</v>
      </c>
      <c r="O28" s="262">
        <v>2002</v>
      </c>
      <c r="P28" s="262">
        <v>2003</v>
      </c>
      <c r="Q28" s="262">
        <v>2004</v>
      </c>
      <c r="R28" s="262">
        <v>2005</v>
      </c>
      <c r="S28" s="262">
        <v>2006</v>
      </c>
      <c r="T28" s="262">
        <v>2007</v>
      </c>
      <c r="U28" s="262">
        <v>2008</v>
      </c>
      <c r="V28" s="262">
        <v>2009</v>
      </c>
      <c r="W28" s="262">
        <v>2010</v>
      </c>
      <c r="X28" s="262">
        <v>2011</v>
      </c>
      <c r="Y28" s="262">
        <v>2012</v>
      </c>
      <c r="Z28" s="262">
        <v>2013</v>
      </c>
      <c r="AA28" s="262">
        <v>2014</v>
      </c>
      <c r="AB28" s="262">
        <v>2015</v>
      </c>
      <c r="AC28" s="262">
        <v>2016</v>
      </c>
      <c r="AD28" s="262">
        <v>2017</v>
      </c>
      <c r="AE28" s="262">
        <v>2018</v>
      </c>
      <c r="AF28" s="262">
        <v>2019</v>
      </c>
      <c r="AG28" s="262">
        <v>2020</v>
      </c>
      <c r="AH28" s="262">
        <v>2021</v>
      </c>
    </row>
    <row r="29" spans="2:34">
      <c r="B29" s="335" t="s">
        <v>1406</v>
      </c>
      <c r="C29" s="201">
        <v>54.950256000000003</v>
      </c>
      <c r="D29" s="201">
        <v>57.24033</v>
      </c>
      <c r="E29" s="201">
        <v>58.011311999999997</v>
      </c>
      <c r="F29" s="201">
        <v>57.128332999999998</v>
      </c>
      <c r="G29" s="201">
        <v>59.890048</v>
      </c>
      <c r="H29" s="201">
        <v>61.228422999999999</v>
      </c>
      <c r="I29" s="201">
        <v>62.800730000000001</v>
      </c>
      <c r="J29" s="201">
        <v>65.251290999999995</v>
      </c>
      <c r="K29" s="201">
        <v>68.82159399999999</v>
      </c>
      <c r="L29" s="201">
        <v>71.257208000000006</v>
      </c>
      <c r="M29" s="201">
        <v>76.337665999999999</v>
      </c>
      <c r="N29" s="201">
        <v>80.085920000000002</v>
      </c>
      <c r="O29" s="201">
        <v>81.499495999999994</v>
      </c>
      <c r="P29" s="201">
        <v>86.618105</v>
      </c>
      <c r="Q29" s="201">
        <v>90.536529000000002</v>
      </c>
      <c r="R29" s="201">
        <v>93.711933999999999</v>
      </c>
      <c r="S29" s="201">
        <v>91.425926000000004</v>
      </c>
      <c r="T29" s="201">
        <v>93.861444000000006</v>
      </c>
      <c r="U29" s="201">
        <v>90.463774999999998</v>
      </c>
      <c r="V29" s="201">
        <v>84.195071999999996</v>
      </c>
      <c r="W29" s="201">
        <v>85.494706999999991</v>
      </c>
      <c r="X29" s="201">
        <v>82.385243000000003</v>
      </c>
      <c r="Y29" s="201">
        <v>78.995092999999997</v>
      </c>
      <c r="Z29" s="201">
        <v>76.05013000000001</v>
      </c>
      <c r="AA29" s="201">
        <v>75.138487999999995</v>
      </c>
      <c r="AB29" s="201">
        <v>75.94126</v>
      </c>
      <c r="AC29" s="201">
        <v>77.626931999999996</v>
      </c>
      <c r="AD29" s="201">
        <v>79.691901999999999</v>
      </c>
      <c r="AE29" s="201">
        <v>81.689295999999999</v>
      </c>
      <c r="AF29" s="201">
        <v>81.513788000000005</v>
      </c>
      <c r="AG29" s="201">
        <v>72.323256000000001</v>
      </c>
      <c r="AH29" s="341">
        <v>78.607539379246504</v>
      </c>
    </row>
    <row r="30" spans="2:34">
      <c r="B30" s="335" t="s">
        <v>1408</v>
      </c>
      <c r="C30" s="200">
        <v>19.115195</v>
      </c>
      <c r="D30" s="200">
        <v>19.578973999999999</v>
      </c>
      <c r="E30" s="200">
        <v>18.696164</v>
      </c>
      <c r="F30" s="200">
        <v>18.188469000000001</v>
      </c>
      <c r="G30" s="200">
        <v>19.206758999999998</v>
      </c>
      <c r="H30" s="200">
        <v>19.747316999999999</v>
      </c>
      <c r="I30" s="200">
        <v>18.988299999999999</v>
      </c>
      <c r="J30" s="200">
        <v>20.865680000000001</v>
      </c>
      <c r="K30" s="200">
        <v>21.604374</v>
      </c>
      <c r="L30" s="200">
        <v>21.300573</v>
      </c>
      <c r="M30" s="200">
        <v>24.48152</v>
      </c>
      <c r="N30" s="200">
        <v>26.077651000000003</v>
      </c>
      <c r="O30" s="200">
        <v>26.382182</v>
      </c>
      <c r="P30" s="200">
        <v>28.239544000000002</v>
      </c>
      <c r="Q30" s="200">
        <v>28.967131000000002</v>
      </c>
      <c r="R30" s="200">
        <v>29.937214000000001</v>
      </c>
      <c r="S30" s="200">
        <v>24.473267</v>
      </c>
      <c r="T30" s="200">
        <v>26.483142999999998</v>
      </c>
      <c r="U30" s="200">
        <v>24.964963000000001</v>
      </c>
      <c r="V30" s="200">
        <v>20.698891</v>
      </c>
      <c r="W30" s="200">
        <v>20.781483000000001</v>
      </c>
      <c r="X30" s="200">
        <v>20.627827</v>
      </c>
      <c r="Y30" s="200">
        <v>20.107727999999998</v>
      </c>
      <c r="Z30" s="200">
        <v>19.601616999999997</v>
      </c>
      <c r="AA30" s="200">
        <v>19.311864</v>
      </c>
      <c r="AB30" s="200">
        <v>18.691281</v>
      </c>
      <c r="AC30" s="200">
        <v>19.897234000000001</v>
      </c>
      <c r="AD30" s="200">
        <v>20.394456999999999</v>
      </c>
      <c r="AE30" s="200">
        <v>20.666438999999997</v>
      </c>
      <c r="AF30" s="200">
        <v>20.642726</v>
      </c>
      <c r="AG30" s="200">
        <v>18.84056</v>
      </c>
      <c r="AH30" s="341">
        <v>20.1340032587694</v>
      </c>
    </row>
    <row r="33" spans="2:2">
      <c r="B33" s="60" t="s">
        <v>11</v>
      </c>
    </row>
    <row r="34" spans="2:2">
      <c r="B34" s="60" t="s">
        <v>1422</v>
      </c>
    </row>
  </sheetData>
  <hyperlinks>
    <hyperlink ref="A1" location="Indice!A1" display="Regresar &lt;-"/>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dimension ref="A1:Q23"/>
  <sheetViews>
    <sheetView workbookViewId="0"/>
  </sheetViews>
  <sheetFormatPr baseColWidth="10" defaultRowHeight="15"/>
  <cols>
    <col min="1" max="1" width="11.42578125" style="60"/>
    <col min="2" max="2" width="89" style="60" customWidth="1"/>
    <col min="3" max="16" width="14.7109375" style="60" bestFit="1" customWidth="1"/>
    <col min="17" max="17" width="18.5703125" style="60" customWidth="1"/>
    <col min="18" max="16384" width="11.42578125" style="60"/>
  </cols>
  <sheetData>
    <row r="1" spans="1:17">
      <c r="A1" s="1" t="s">
        <v>246</v>
      </c>
    </row>
    <row r="2" spans="1:17" ht="21">
      <c r="B2" s="2" t="s">
        <v>1389</v>
      </c>
    </row>
    <row r="3" spans="1:17" ht="21">
      <c r="B3" s="14" t="s">
        <v>1390</v>
      </c>
    </row>
    <row r="4" spans="1:17" ht="21">
      <c r="B4" s="14"/>
    </row>
    <row r="5" spans="1:17" ht="15.75">
      <c r="B5" s="19" t="s">
        <v>1429</v>
      </c>
    </row>
    <row r="8" spans="1:17">
      <c r="B8" s="342" t="s">
        <v>1430</v>
      </c>
    </row>
    <row r="9" spans="1:17">
      <c r="B9" s="169"/>
      <c r="C9" s="169">
        <v>2007</v>
      </c>
      <c r="D9" s="169">
        <v>2008</v>
      </c>
      <c r="E9" s="169">
        <v>2009</v>
      </c>
      <c r="F9" s="169">
        <v>2010</v>
      </c>
      <c r="G9" s="169">
        <v>2011</v>
      </c>
      <c r="H9" s="169">
        <v>2012</v>
      </c>
      <c r="I9" s="169">
        <v>2013</v>
      </c>
      <c r="J9" s="169">
        <v>2014</v>
      </c>
      <c r="K9" s="169">
        <v>2015</v>
      </c>
      <c r="L9" s="169">
        <v>2016</v>
      </c>
      <c r="M9" s="169">
        <v>2017</v>
      </c>
      <c r="N9" s="169">
        <v>2018</v>
      </c>
      <c r="O9" s="169">
        <v>2019</v>
      </c>
      <c r="P9" s="169">
        <v>2020</v>
      </c>
      <c r="Q9" s="169">
        <v>2021</v>
      </c>
    </row>
    <row r="10" spans="1:17" ht="18">
      <c r="B10" s="353" t="s">
        <v>1435</v>
      </c>
      <c r="C10" s="354">
        <v>42927209.853670001</v>
      </c>
      <c r="D10" s="354">
        <v>44699960.161109999</v>
      </c>
      <c r="E10" s="354">
        <v>47706912.762034684</v>
      </c>
      <c r="F10" s="354">
        <v>43991576.123634689</v>
      </c>
      <c r="G10" s="354">
        <v>45544251.258246064</v>
      </c>
      <c r="H10" s="354">
        <v>42726860.196472749</v>
      </c>
      <c r="I10" s="354">
        <v>45645372.694580749</v>
      </c>
      <c r="J10" s="354">
        <v>52023498.394803107</v>
      </c>
      <c r="K10" s="354">
        <v>55784854.104343839</v>
      </c>
      <c r="L10" s="354">
        <v>58080307.706306003</v>
      </c>
      <c r="M10" s="354">
        <v>61132495.71218241</v>
      </c>
      <c r="N10" s="354">
        <v>67648793.865971893</v>
      </c>
      <c r="O10" s="354">
        <v>56261901.441905938</v>
      </c>
      <c r="P10" s="354">
        <v>56139815</v>
      </c>
      <c r="Q10" s="354">
        <v>54505339</v>
      </c>
    </row>
    <row r="11" spans="1:17">
      <c r="B11" s="353" t="s">
        <v>1431</v>
      </c>
      <c r="C11" s="354">
        <v>83128039.119044319</v>
      </c>
      <c r="D11" s="354">
        <v>73200654.835497975</v>
      </c>
      <c r="E11" s="354">
        <v>63511912.626611948</v>
      </c>
      <c r="F11" s="354">
        <v>59879849.455629013</v>
      </c>
      <c r="G11" s="354">
        <v>56504987.629422508</v>
      </c>
      <c r="H11" s="354">
        <v>51279869.884235792</v>
      </c>
      <c r="I11" s="354">
        <v>51842382.933549553</v>
      </c>
      <c r="J11" s="354">
        <v>55734578.131549947</v>
      </c>
      <c r="K11" s="354">
        <v>59260345.156070739</v>
      </c>
      <c r="L11" s="354">
        <v>56394402.326603942</v>
      </c>
      <c r="M11" s="354">
        <v>56222466.694794662</v>
      </c>
      <c r="N11" s="354">
        <v>55890291.113244765</v>
      </c>
      <c r="O11" s="354">
        <v>52800727.243213207</v>
      </c>
      <c r="P11" s="354">
        <v>50724524</v>
      </c>
      <c r="Q11" s="354">
        <v>46484172</v>
      </c>
    </row>
    <row r="12" spans="1:17" ht="18">
      <c r="B12" s="353" t="s">
        <v>1436</v>
      </c>
      <c r="C12" s="354">
        <v>990516876.26482975</v>
      </c>
      <c r="D12" s="354">
        <v>338090524.70041692</v>
      </c>
      <c r="E12" s="354">
        <v>237549523.72890875</v>
      </c>
      <c r="F12" s="354">
        <v>197702641.24796486</v>
      </c>
      <c r="G12" s="354">
        <v>235089270.29642978</v>
      </c>
      <c r="H12" s="354">
        <v>242763436.58360219</v>
      </c>
      <c r="I12" s="354">
        <v>184792538.64730865</v>
      </c>
      <c r="J12" s="354">
        <v>202447758.01303196</v>
      </c>
      <c r="K12" s="354">
        <v>210069251.49929273</v>
      </c>
      <c r="L12" s="354">
        <v>166279499.1296868</v>
      </c>
      <c r="M12" s="354">
        <v>170771800.97533357</v>
      </c>
      <c r="N12" s="354">
        <v>146516438.17011058</v>
      </c>
      <c r="O12" s="354">
        <v>99944386.783485144</v>
      </c>
      <c r="P12" s="354">
        <v>73389244</v>
      </c>
      <c r="Q12" s="354">
        <v>69329959</v>
      </c>
    </row>
    <row r="13" spans="1:17" ht="18">
      <c r="B13" s="353" t="s">
        <v>1437</v>
      </c>
      <c r="C13" s="354">
        <v>545786574.71968079</v>
      </c>
      <c r="D13" s="354">
        <v>404608879.25655985</v>
      </c>
      <c r="E13" s="354">
        <v>311775395.9356702</v>
      </c>
      <c r="F13" s="354">
        <v>281595088.76057702</v>
      </c>
      <c r="G13" s="354">
        <v>335879763.92079407</v>
      </c>
      <c r="H13" s="354">
        <v>338575289.92348051</v>
      </c>
      <c r="I13" s="354">
        <v>280760449.92079389</v>
      </c>
      <c r="J13" s="354">
        <v>281208507.00049567</v>
      </c>
      <c r="K13" s="354">
        <v>299551887.41100121</v>
      </c>
      <c r="L13" s="354">
        <v>259957054.75629485</v>
      </c>
      <c r="M13" s="354">
        <v>252959301.84631157</v>
      </c>
      <c r="N13" s="354">
        <v>210076461.49890628</v>
      </c>
      <c r="O13" s="354">
        <v>179693415.25656101</v>
      </c>
      <c r="P13" s="354">
        <v>154112852</v>
      </c>
      <c r="Q13" s="354">
        <v>148253718</v>
      </c>
    </row>
    <row r="14" spans="1:17">
      <c r="B14" s="355" t="s">
        <v>1432</v>
      </c>
      <c r="C14" s="354">
        <v>38073149.610169992</v>
      </c>
      <c r="D14" s="354">
        <v>27165158.921128005</v>
      </c>
      <c r="E14" s="354">
        <v>16573262.61113262</v>
      </c>
      <c r="F14" s="354">
        <v>14775724.407383012</v>
      </c>
      <c r="G14" s="354">
        <v>15507922.78958619</v>
      </c>
      <c r="H14" s="354">
        <v>14725506.913342798</v>
      </c>
      <c r="I14" s="354">
        <v>14158224.44275968</v>
      </c>
      <c r="J14" s="354">
        <v>13672938.756620919</v>
      </c>
      <c r="K14" s="354">
        <v>12311732.036546713</v>
      </c>
      <c r="L14" s="354">
        <v>9778254.1361219175</v>
      </c>
      <c r="M14" s="354">
        <v>11323443.472229226</v>
      </c>
      <c r="N14" s="354">
        <v>11167267.029979846</v>
      </c>
      <c r="O14" s="354">
        <v>8489011.9629848395</v>
      </c>
      <c r="P14" s="354">
        <v>8381394</v>
      </c>
      <c r="Q14" s="354">
        <v>8348595</v>
      </c>
    </row>
    <row r="15" spans="1:17">
      <c r="B15" s="570"/>
      <c r="C15" s="571"/>
      <c r="D15" s="571"/>
      <c r="E15" s="571"/>
      <c r="F15" s="571"/>
      <c r="G15" s="571"/>
      <c r="H15" s="571"/>
      <c r="I15" s="571"/>
      <c r="J15" s="571"/>
      <c r="K15" s="571"/>
      <c r="L15" s="571"/>
      <c r="M15" s="571"/>
      <c r="N15" s="571"/>
      <c r="O15" s="571"/>
      <c r="P15" s="571"/>
      <c r="Q15" s="571"/>
    </row>
    <row r="16" spans="1:17" ht="18">
      <c r="B16" s="356" t="s">
        <v>1438</v>
      </c>
      <c r="C16" s="45">
        <v>100</v>
      </c>
      <c r="D16" s="61">
        <v>104.12966580749818</v>
      </c>
      <c r="E16" s="61">
        <v>111.13443646735416</v>
      </c>
      <c r="F16" s="61">
        <v>102.47946762343254</v>
      </c>
      <c r="G16" s="61">
        <v>106.09646285770032</v>
      </c>
      <c r="H16" s="61">
        <v>99.533280504649142</v>
      </c>
      <c r="I16" s="61">
        <v>106.33202775157389</v>
      </c>
      <c r="J16" s="61">
        <v>121.19002975534742</v>
      </c>
      <c r="K16" s="61">
        <v>129.95220116681912</v>
      </c>
      <c r="L16" s="61">
        <v>135.29951726257025</v>
      </c>
      <c r="M16" s="61">
        <v>142.40966492015315</v>
      </c>
      <c r="N16" s="61">
        <v>157.58954308135253</v>
      </c>
      <c r="O16" s="61">
        <v>131.06349477101156</v>
      </c>
      <c r="P16" s="310">
        <v>130.77909137670267</v>
      </c>
      <c r="Q16" s="310">
        <v>126.97153899775329</v>
      </c>
    </row>
    <row r="17" spans="2:17">
      <c r="B17" s="353" t="s">
        <v>1433</v>
      </c>
      <c r="C17" s="45">
        <v>100</v>
      </c>
      <c r="D17" s="61">
        <v>88.057718684630899</v>
      </c>
      <c r="E17" s="61">
        <v>76.402515083579786</v>
      </c>
      <c r="F17" s="61">
        <v>72.033275523169138</v>
      </c>
      <c r="G17" s="61">
        <v>67.973439802307851</v>
      </c>
      <c r="H17" s="61">
        <v>61.687813675960712</v>
      </c>
      <c r="I17" s="61">
        <v>62.364496363625463</v>
      </c>
      <c r="J17" s="61">
        <v>67.046665267461321</v>
      </c>
      <c r="K17" s="61">
        <v>71.28803443950649</v>
      </c>
      <c r="L17" s="61">
        <v>67.840409715239147</v>
      </c>
      <c r="M17" s="61">
        <v>67.633577419384011</v>
      </c>
      <c r="N17" s="61">
        <v>67.233982306747947</v>
      </c>
      <c r="O17" s="61">
        <v>63.51734962447437</v>
      </c>
      <c r="P17" s="310">
        <v>61.019752826551645</v>
      </c>
      <c r="Q17" s="310">
        <v>55.918763984594769</v>
      </c>
    </row>
    <row r="18" spans="2:17" ht="18">
      <c r="B18" s="353" t="s">
        <v>1439</v>
      </c>
      <c r="C18" s="45">
        <v>100</v>
      </c>
      <c r="D18" s="61">
        <v>34.132737442630237</v>
      </c>
      <c r="E18" s="61">
        <v>23.982380252287218</v>
      </c>
      <c r="F18" s="61">
        <v>19.959542940195806</v>
      </c>
      <c r="G18" s="61">
        <v>23.733999483475241</v>
      </c>
      <c r="H18" s="61">
        <v>24.508763293266263</v>
      </c>
      <c r="I18" s="61">
        <v>18.656172658475892</v>
      </c>
      <c r="J18" s="61">
        <v>20.438597550851267</v>
      </c>
      <c r="K18" s="61">
        <v>21.208043652062674</v>
      </c>
      <c r="L18" s="61">
        <v>16.7871444812445</v>
      </c>
      <c r="M18" s="61">
        <v>17.240675557119445</v>
      </c>
      <c r="N18" s="61">
        <v>14.791917399995636</v>
      </c>
      <c r="O18" s="61">
        <v>10.090124578227124</v>
      </c>
      <c r="P18" s="310">
        <v>7.409186633623623</v>
      </c>
      <c r="Q18" s="310">
        <v>6.9993718089325698</v>
      </c>
    </row>
    <row r="19" spans="2:17" ht="18">
      <c r="B19" s="353" t="s">
        <v>1440</v>
      </c>
      <c r="C19" s="45">
        <v>100</v>
      </c>
      <c r="D19" s="61">
        <v>74.13316816456495</v>
      </c>
      <c r="E19" s="61">
        <v>57.124050018232843</v>
      </c>
      <c r="F19" s="61">
        <v>51.594359737632963</v>
      </c>
      <c r="G19" s="61">
        <v>61.540495768571056</v>
      </c>
      <c r="H19" s="61">
        <v>62.034374901466713</v>
      </c>
      <c r="I19" s="61">
        <v>51.441435704972058</v>
      </c>
      <c r="J19" s="61">
        <v>51.523529530737541</v>
      </c>
      <c r="K19" s="61">
        <v>54.884436753478738</v>
      </c>
      <c r="L19" s="61">
        <v>47.629800144829566</v>
      </c>
      <c r="M19" s="61">
        <v>46.347659243218466</v>
      </c>
      <c r="N19" s="61">
        <v>38.490587938481781</v>
      </c>
      <c r="O19" s="61">
        <v>32.92375144054305</v>
      </c>
      <c r="P19" s="310">
        <v>28.236834531731247</v>
      </c>
      <c r="Q19" s="310">
        <v>27.163313439166949</v>
      </c>
    </row>
    <row r="20" spans="2:17">
      <c r="B20" s="353" t="s">
        <v>1434</v>
      </c>
      <c r="C20" s="45">
        <v>100</v>
      </c>
      <c r="D20" s="61">
        <v>71.349912469210906</v>
      </c>
      <c r="E20" s="61">
        <v>43.530054069142778</v>
      </c>
      <c r="F20" s="61">
        <v>38.808778781559383</v>
      </c>
      <c r="G20" s="61">
        <v>40.731914612716352</v>
      </c>
      <c r="H20" s="61">
        <v>38.676881382593479</v>
      </c>
      <c r="I20" s="61">
        <v>37.186900972799407</v>
      </c>
      <c r="J20" s="61">
        <v>35.912286996525872</v>
      </c>
      <c r="K20" s="61">
        <v>32.337046350528453</v>
      </c>
      <c r="L20" s="61">
        <v>25.682808583585054</v>
      </c>
      <c r="M20" s="61">
        <v>29.741283787051177</v>
      </c>
      <c r="N20" s="61">
        <v>29.331082782278873</v>
      </c>
      <c r="O20" s="61">
        <v>22.296584469379646</v>
      </c>
      <c r="P20" s="310">
        <v>22.013923423244147</v>
      </c>
      <c r="Q20" s="310">
        <v>21.927776098066619</v>
      </c>
    </row>
    <row r="22" spans="2:17">
      <c r="B22" s="60" t="s">
        <v>11</v>
      </c>
    </row>
    <row r="23" spans="2:17">
      <c r="B23" s="60" t="s">
        <v>1441</v>
      </c>
    </row>
  </sheetData>
  <mergeCells count="1">
    <mergeCell ref="B15:Q15"/>
  </mergeCells>
  <hyperlinks>
    <hyperlink ref="A1" location="Indice!A1" display="Regresar &lt;-"/>
  </hyperlinks>
  <pageMargins left="0.7" right="0.7" top="0.75" bottom="0.75" header="0.3" footer="0.3"/>
  <pageSetup paperSize="9"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dimension ref="A1:AJ69"/>
  <sheetViews>
    <sheetView workbookViewId="0"/>
  </sheetViews>
  <sheetFormatPr baseColWidth="10" defaultRowHeight="15"/>
  <cols>
    <col min="1" max="1" width="11.42578125" style="60"/>
    <col min="2" max="2" width="56.85546875" style="60" customWidth="1"/>
    <col min="3" max="3" width="45.140625" style="60" customWidth="1"/>
    <col min="4" max="16384" width="11.42578125" style="60"/>
  </cols>
  <sheetData>
    <row r="1" spans="1:34">
      <c r="A1" s="1" t="s">
        <v>246</v>
      </c>
    </row>
    <row r="2" spans="1:34" ht="21">
      <c r="B2" s="2" t="s">
        <v>1389</v>
      </c>
    </row>
    <row r="3" spans="1:34" ht="21">
      <c r="B3" s="14" t="s">
        <v>1390</v>
      </c>
    </row>
    <row r="4" spans="1:34" ht="21">
      <c r="B4" s="14"/>
    </row>
    <row r="5" spans="1:34" ht="15.75">
      <c r="B5" s="19" t="s">
        <v>1423</v>
      </c>
    </row>
    <row r="7" spans="1:34">
      <c r="B7" s="342"/>
    </row>
    <row r="8" spans="1:34">
      <c r="B8" s="342" t="s">
        <v>1424</v>
      </c>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row>
    <row r="9" spans="1:34">
      <c r="B9" s="154"/>
      <c r="C9" s="169">
        <v>1990</v>
      </c>
      <c r="D9" s="169">
        <v>1991</v>
      </c>
      <c r="E9" s="169">
        <v>1992</v>
      </c>
      <c r="F9" s="169">
        <v>1993</v>
      </c>
      <c r="G9" s="169">
        <v>1994</v>
      </c>
      <c r="H9" s="169">
        <v>1995</v>
      </c>
      <c r="I9" s="169">
        <v>1996</v>
      </c>
      <c r="J9" s="169">
        <v>1997</v>
      </c>
      <c r="K9" s="169">
        <v>1998</v>
      </c>
      <c r="L9" s="169">
        <v>1999</v>
      </c>
      <c r="M9" s="169">
        <v>2000</v>
      </c>
      <c r="N9" s="169">
        <v>2001</v>
      </c>
      <c r="O9" s="169">
        <v>2002</v>
      </c>
      <c r="P9" s="169">
        <v>2003</v>
      </c>
      <c r="Q9" s="169">
        <v>2004</v>
      </c>
      <c r="R9" s="169">
        <v>2005</v>
      </c>
      <c r="S9" s="169">
        <v>2006</v>
      </c>
      <c r="T9" s="169">
        <v>2007</v>
      </c>
      <c r="U9" s="169">
        <v>2008</v>
      </c>
      <c r="V9" s="169">
        <v>2009</v>
      </c>
      <c r="W9" s="169">
        <v>2010</v>
      </c>
      <c r="X9" s="169">
        <v>2011</v>
      </c>
      <c r="Y9" s="169">
        <v>2012</v>
      </c>
      <c r="Z9" s="169">
        <v>2013</v>
      </c>
      <c r="AA9" s="169">
        <v>2014</v>
      </c>
      <c r="AB9" s="169">
        <v>2015</v>
      </c>
      <c r="AC9" s="169">
        <v>2016</v>
      </c>
      <c r="AD9" s="169">
        <v>2017</v>
      </c>
      <c r="AE9" s="169">
        <v>2018</v>
      </c>
      <c r="AF9" s="169">
        <v>2019</v>
      </c>
      <c r="AG9" s="169">
        <v>2020</v>
      </c>
      <c r="AH9" s="169">
        <v>2021</v>
      </c>
    </row>
    <row r="10" spans="1:34" ht="18">
      <c r="B10" s="343" t="s">
        <v>1442</v>
      </c>
      <c r="C10" s="357">
        <v>58650.104860525797</v>
      </c>
      <c r="D10" s="357">
        <v>62051.1497892556</v>
      </c>
      <c r="E10" s="357">
        <v>66072.286898261504</v>
      </c>
      <c r="F10" s="357">
        <v>65745.792191567103</v>
      </c>
      <c r="G10" s="357">
        <v>69682.554632763495</v>
      </c>
      <c r="H10" s="357">
        <v>70678.586701696797</v>
      </c>
      <c r="I10" s="357">
        <v>75485.304342553194</v>
      </c>
      <c r="J10" s="357">
        <v>74984.969894469206</v>
      </c>
      <c r="K10" s="357">
        <v>81613.8477193297</v>
      </c>
      <c r="L10" s="357">
        <v>85280.358999909397</v>
      </c>
      <c r="M10" s="357">
        <v>86490.991034864899</v>
      </c>
      <c r="N10" s="357">
        <v>90325.657952296693</v>
      </c>
      <c r="O10" s="357">
        <v>92063.372612476698</v>
      </c>
      <c r="P10" s="357">
        <v>96590.924982919503</v>
      </c>
      <c r="Q10" s="357">
        <v>100258.07724889999</v>
      </c>
      <c r="R10" s="357">
        <v>102839.828150959</v>
      </c>
      <c r="S10" s="357">
        <v>106131.230667917</v>
      </c>
      <c r="T10" s="357">
        <v>108480.73410418601</v>
      </c>
      <c r="U10" s="357">
        <v>102547.88526857299</v>
      </c>
      <c r="V10" s="357">
        <v>95257.420857674602</v>
      </c>
      <c r="W10" s="357">
        <v>91915.840605135701</v>
      </c>
      <c r="X10" s="357">
        <v>86718.379363546002</v>
      </c>
      <c r="Y10" s="357">
        <v>79535.973179192806</v>
      </c>
      <c r="Z10" s="357">
        <v>80337.106709751999</v>
      </c>
      <c r="AA10" s="357">
        <v>80611.878042500306</v>
      </c>
      <c r="AB10" s="357">
        <v>83746.191656133698</v>
      </c>
      <c r="AC10" s="357">
        <v>86596.429034154498</v>
      </c>
      <c r="AD10" s="357">
        <v>89249.966121950099</v>
      </c>
      <c r="AE10" s="357">
        <v>90295.918959313902</v>
      </c>
      <c r="AF10" s="357">
        <v>91425.575554739597</v>
      </c>
      <c r="AG10" s="358">
        <v>73873.433114716594</v>
      </c>
      <c r="AH10" s="358">
        <v>85502.041894040201</v>
      </c>
    </row>
    <row r="11" spans="1:34">
      <c r="B11" s="344"/>
      <c r="C11" s="345"/>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row>
    <row r="12" spans="1:34">
      <c r="B12" s="342"/>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row>
    <row r="13" spans="1:34">
      <c r="B13" s="342" t="s">
        <v>1444</v>
      </c>
      <c r="C13" s="345"/>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row>
    <row r="14" spans="1:34">
      <c r="B14" s="169"/>
      <c r="C14" s="169">
        <v>1990</v>
      </c>
      <c r="D14" s="169">
        <v>1991</v>
      </c>
      <c r="E14" s="169">
        <v>1992</v>
      </c>
      <c r="F14" s="169">
        <v>1993</v>
      </c>
      <c r="G14" s="169">
        <v>1994</v>
      </c>
      <c r="H14" s="169">
        <v>1995</v>
      </c>
      <c r="I14" s="169">
        <v>1996</v>
      </c>
      <c r="J14" s="169">
        <v>1997</v>
      </c>
      <c r="K14" s="169">
        <v>1998</v>
      </c>
      <c r="L14" s="169">
        <v>1999</v>
      </c>
      <c r="M14" s="169">
        <v>2000</v>
      </c>
      <c r="N14" s="169">
        <v>2001</v>
      </c>
      <c r="O14" s="169">
        <v>2002</v>
      </c>
      <c r="P14" s="169">
        <v>2003</v>
      </c>
      <c r="Q14" s="169">
        <v>2004</v>
      </c>
      <c r="R14" s="169">
        <v>2005</v>
      </c>
      <c r="S14" s="169">
        <v>2006</v>
      </c>
      <c r="T14" s="169">
        <v>2007</v>
      </c>
      <c r="U14" s="169">
        <v>2008</v>
      </c>
      <c r="V14" s="169">
        <v>2009</v>
      </c>
      <c r="W14" s="169">
        <v>2010</v>
      </c>
      <c r="X14" s="169">
        <v>2011</v>
      </c>
      <c r="Y14" s="169">
        <v>2012</v>
      </c>
      <c r="Z14" s="169">
        <v>2013</v>
      </c>
      <c r="AA14" s="169">
        <v>2014</v>
      </c>
      <c r="AB14" s="169">
        <v>2015</v>
      </c>
      <c r="AC14" s="169">
        <v>2016</v>
      </c>
      <c r="AD14" s="169">
        <v>2017</v>
      </c>
      <c r="AE14" s="169">
        <v>2018</v>
      </c>
      <c r="AF14" s="169">
        <v>2019</v>
      </c>
      <c r="AG14" s="169">
        <v>2020</v>
      </c>
      <c r="AH14" s="169">
        <v>2021</v>
      </c>
    </row>
    <row r="15" spans="1:34">
      <c r="B15" s="346" t="s">
        <v>1425</v>
      </c>
      <c r="C15" s="347">
        <v>111.69161670371793</v>
      </c>
      <c r="D15" s="347">
        <v>115.63695800044027</v>
      </c>
      <c r="E15" s="347">
        <v>119.91414276790651</v>
      </c>
      <c r="F15" s="347">
        <v>121.69444314291555</v>
      </c>
      <c r="G15" s="347">
        <v>129.09368398303891</v>
      </c>
      <c r="H15" s="347">
        <v>98.386111785535363</v>
      </c>
      <c r="I15" s="347">
        <v>98.773362987534327</v>
      </c>
      <c r="J15" s="347">
        <v>45.294184092527907</v>
      </c>
      <c r="K15" s="347">
        <v>48.344106297305295</v>
      </c>
      <c r="L15" s="347">
        <v>48.635830906294913</v>
      </c>
      <c r="M15" s="347">
        <v>39.789746978466972</v>
      </c>
      <c r="N15" s="347">
        <v>38.551395337992304</v>
      </c>
      <c r="O15" s="347">
        <v>42.011131972162424</v>
      </c>
      <c r="P15" s="347">
        <v>46.919094323100758</v>
      </c>
      <c r="Q15" s="347">
        <v>36.517645589081532</v>
      </c>
      <c r="R15" s="347">
        <v>16.541969287392785</v>
      </c>
      <c r="S15" s="347">
        <v>16.934893148152177</v>
      </c>
      <c r="T15" s="347">
        <v>15.336068513213132</v>
      </c>
      <c r="U15" s="347">
        <v>11.682770726173175</v>
      </c>
      <c r="V15" s="347">
        <v>8.2043937765444976</v>
      </c>
      <c r="W15" s="347">
        <v>6.5662387458236964</v>
      </c>
      <c r="X15" s="347">
        <v>6.4171172253339961</v>
      </c>
      <c r="Y15" s="347">
        <v>5.1386879981770477</v>
      </c>
      <c r="Z15" s="347">
        <v>5.0514823219469474</v>
      </c>
      <c r="AA15" s="347">
        <v>3.5391839266008054</v>
      </c>
      <c r="AB15" s="347">
        <v>4.4360745059466513</v>
      </c>
      <c r="AC15" s="347">
        <v>8.2611954042167142</v>
      </c>
      <c r="AD15" s="347">
        <v>16.724992940381824</v>
      </c>
      <c r="AE15" s="347">
        <v>16.772388080919452</v>
      </c>
      <c r="AF15" s="347">
        <v>19.001771692282048</v>
      </c>
      <c r="AG15" s="347">
        <v>4.7847720412108687</v>
      </c>
      <c r="AH15" s="347">
        <v>5.4177374000090595</v>
      </c>
    </row>
    <row r="16" spans="1:34">
      <c r="B16" s="346" t="s">
        <v>1426</v>
      </c>
      <c r="C16" s="347">
        <v>647.6976104157967</v>
      </c>
      <c r="D16" s="347">
        <v>675.87205036227942</v>
      </c>
      <c r="E16" s="347">
        <v>700.92659737364943</v>
      </c>
      <c r="F16" s="347">
        <v>663.72276548348441</v>
      </c>
      <c r="G16" s="347">
        <v>664.691514745056</v>
      </c>
      <c r="H16" s="347">
        <v>652.09234056112632</v>
      </c>
      <c r="I16" s="347">
        <v>661.54286820938296</v>
      </c>
      <c r="J16" s="347">
        <v>609.37717136214121</v>
      </c>
      <c r="K16" s="347">
        <v>631.26502437251816</v>
      </c>
      <c r="L16" s="347">
        <v>605.73650731862722</v>
      </c>
      <c r="M16" s="347">
        <v>575.64376022244892</v>
      </c>
      <c r="N16" s="347">
        <v>558.69369512401727</v>
      </c>
      <c r="O16" s="347">
        <v>546.46106340649487</v>
      </c>
      <c r="P16" s="347">
        <v>556.39717102177156</v>
      </c>
      <c r="Q16" s="347">
        <v>569.05617928571917</v>
      </c>
      <c r="R16" s="347">
        <v>553.856769962057</v>
      </c>
      <c r="S16" s="347">
        <v>550.16017390814454</v>
      </c>
      <c r="T16" s="347">
        <v>541.37794723244815</v>
      </c>
      <c r="U16" s="347">
        <v>497.85451215022016</v>
      </c>
      <c r="V16" s="347">
        <v>442.4216503993764</v>
      </c>
      <c r="W16" s="347">
        <v>422.23468428628325</v>
      </c>
      <c r="X16" s="347">
        <v>391.37445649585214</v>
      </c>
      <c r="Y16" s="347">
        <v>359.84055218388897</v>
      </c>
      <c r="Z16" s="347">
        <v>337.08903183766847</v>
      </c>
      <c r="AA16" s="347">
        <v>326.56669192020047</v>
      </c>
      <c r="AB16" s="347">
        <v>328.18688732947243</v>
      </c>
      <c r="AC16" s="347">
        <v>321.83957104641195</v>
      </c>
      <c r="AD16" s="347">
        <v>317.4570689289414</v>
      </c>
      <c r="AE16" s="347">
        <v>308.49959133829367</v>
      </c>
      <c r="AF16" s="347">
        <v>293.78611743525522</v>
      </c>
      <c r="AG16" s="347">
        <v>231.7857687835496</v>
      </c>
      <c r="AH16" s="347">
        <v>251.22323626322267</v>
      </c>
    </row>
    <row r="17" spans="2:34">
      <c r="B17" s="346" t="s">
        <v>1427</v>
      </c>
      <c r="C17" s="347">
        <v>340.30530527262624</v>
      </c>
      <c r="D17" s="347">
        <v>357.06936683629192</v>
      </c>
      <c r="E17" s="347">
        <v>375.27413750388735</v>
      </c>
      <c r="F17" s="347">
        <v>328.21941025206024</v>
      </c>
      <c r="G17" s="347">
        <v>313.78599682551078</v>
      </c>
      <c r="H17" s="347">
        <v>277.78696519428325</v>
      </c>
      <c r="I17" s="347">
        <v>276.0882718426621</v>
      </c>
      <c r="J17" s="347">
        <v>247.4148796694613</v>
      </c>
      <c r="K17" s="347">
        <v>231.25037065921538</v>
      </c>
      <c r="L17" s="347">
        <v>210.10381646368094</v>
      </c>
      <c r="M17" s="347">
        <v>176.74606061545015</v>
      </c>
      <c r="N17" s="347">
        <v>160.33862814294156</v>
      </c>
      <c r="O17" s="347">
        <v>137.69525081673825</v>
      </c>
      <c r="P17" s="347">
        <v>125.18137502024844</v>
      </c>
      <c r="Q17" s="347">
        <v>111.82656726374165</v>
      </c>
      <c r="R17" s="347">
        <v>94.797157055209055</v>
      </c>
      <c r="S17" s="347">
        <v>80.047067019666912</v>
      </c>
      <c r="T17" s="347">
        <v>73.568392362651593</v>
      </c>
      <c r="U17" s="347">
        <v>65.785261015086689</v>
      </c>
      <c r="V17" s="347">
        <v>57.330189976181892</v>
      </c>
      <c r="W17" s="347">
        <v>52.233258736455028</v>
      </c>
      <c r="X17" s="347">
        <v>46.03614224811659</v>
      </c>
      <c r="Y17" s="347">
        <v>41.480397731507615</v>
      </c>
      <c r="Z17" s="347">
        <v>37.449986315873836</v>
      </c>
      <c r="AA17" s="347">
        <v>33.226261901184394</v>
      </c>
      <c r="AB17" s="347">
        <v>31.521506583059026</v>
      </c>
      <c r="AC17" s="347">
        <v>29.767208154743638</v>
      </c>
      <c r="AD17" s="347">
        <v>29.528076012025203</v>
      </c>
      <c r="AE17" s="347">
        <v>29.306348491439692</v>
      </c>
      <c r="AF17" s="347">
        <v>28.890472457224924</v>
      </c>
      <c r="AG17" s="347">
        <v>21.962500617099856</v>
      </c>
      <c r="AH17" s="347">
        <v>25.930079215831199</v>
      </c>
    </row>
    <row r="18" spans="2:34">
      <c r="B18" s="346" t="s">
        <v>9</v>
      </c>
      <c r="C18" s="347"/>
      <c r="D18" s="347"/>
      <c r="E18" s="347"/>
      <c r="F18" s="347"/>
      <c r="G18" s="347"/>
      <c r="H18" s="347"/>
      <c r="I18" s="347"/>
      <c r="J18" s="347"/>
      <c r="K18" s="347"/>
      <c r="L18" s="347"/>
      <c r="M18" s="347">
        <v>29.264946331926652</v>
      </c>
      <c r="N18" s="347">
        <v>28.850546046856731</v>
      </c>
      <c r="O18" s="347">
        <v>28.146389705588366</v>
      </c>
      <c r="P18" s="347">
        <v>28.717348807406179</v>
      </c>
      <c r="Q18" s="347">
        <v>28.349707418824291</v>
      </c>
      <c r="R18" s="347">
        <v>27.55561237839488</v>
      </c>
      <c r="S18" s="347">
        <v>27.662219656714672</v>
      </c>
      <c r="T18" s="347">
        <v>27.667744634243132</v>
      </c>
      <c r="U18" s="347">
        <v>25.60203868452713</v>
      </c>
      <c r="V18" s="347">
        <v>22.947610589212328</v>
      </c>
      <c r="W18" s="347">
        <v>22.355365164470616</v>
      </c>
      <c r="X18" s="347">
        <v>20.735521561356393</v>
      </c>
      <c r="Y18" s="347">
        <v>19.259555649841769</v>
      </c>
      <c r="Z18" s="347">
        <v>18.542995490486533</v>
      </c>
      <c r="AA18" s="347">
        <v>16.649585880844107</v>
      </c>
      <c r="AB18" s="347">
        <v>16.630146177539025</v>
      </c>
      <c r="AC18" s="347">
        <v>16.824259886637382</v>
      </c>
      <c r="AD18" s="347">
        <v>18.031407488921051</v>
      </c>
      <c r="AE18" s="347">
        <v>18.105028486646127</v>
      </c>
      <c r="AF18" s="347">
        <v>18.023578658343144</v>
      </c>
      <c r="AG18" s="347">
        <v>13.820255933226342</v>
      </c>
      <c r="AH18" s="347">
        <v>15.648890889526996</v>
      </c>
    </row>
    <row r="19" spans="2:34">
      <c r="B19" s="344"/>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row>
    <row r="20" spans="2:34">
      <c r="B20" s="28"/>
      <c r="C20" s="345"/>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row>
    <row r="21" spans="2:34">
      <c r="B21" s="342" t="s">
        <v>1443</v>
      </c>
      <c r="C21" s="345"/>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row>
    <row r="22" spans="2:34">
      <c r="B22" s="169"/>
      <c r="C22" s="169">
        <v>1990</v>
      </c>
      <c r="D22" s="169">
        <v>1991</v>
      </c>
      <c r="E22" s="169">
        <v>1992</v>
      </c>
      <c r="F22" s="169">
        <v>1993</v>
      </c>
      <c r="G22" s="169">
        <v>1994</v>
      </c>
      <c r="H22" s="169">
        <v>1995</v>
      </c>
      <c r="I22" s="169">
        <v>1996</v>
      </c>
      <c r="J22" s="169">
        <v>1997</v>
      </c>
      <c r="K22" s="169">
        <v>1998</v>
      </c>
      <c r="L22" s="169">
        <v>1999</v>
      </c>
      <c r="M22" s="169">
        <v>2000</v>
      </c>
      <c r="N22" s="169">
        <v>2001</v>
      </c>
      <c r="O22" s="169">
        <v>2002</v>
      </c>
      <c r="P22" s="169">
        <v>2003</v>
      </c>
      <c r="Q22" s="169">
        <v>2004</v>
      </c>
      <c r="R22" s="169">
        <v>2005</v>
      </c>
      <c r="S22" s="169">
        <v>2006</v>
      </c>
      <c r="T22" s="169">
        <v>2007</v>
      </c>
      <c r="U22" s="169">
        <v>2008</v>
      </c>
      <c r="V22" s="169">
        <v>2009</v>
      </c>
      <c r="W22" s="169">
        <v>2010</v>
      </c>
      <c r="X22" s="169">
        <v>2011</v>
      </c>
      <c r="Y22" s="169">
        <v>2012</v>
      </c>
      <c r="Z22" s="169">
        <v>2013</v>
      </c>
      <c r="AA22" s="169">
        <v>2014</v>
      </c>
      <c r="AB22" s="169">
        <v>2015</v>
      </c>
      <c r="AC22" s="169">
        <v>2016</v>
      </c>
      <c r="AD22" s="169">
        <v>2017</v>
      </c>
      <c r="AE22" s="169">
        <v>2018</v>
      </c>
      <c r="AF22" s="169">
        <v>2019</v>
      </c>
      <c r="AG22" s="169">
        <v>2020</v>
      </c>
      <c r="AH22" s="169">
        <v>2021</v>
      </c>
    </row>
    <row r="23" spans="2:34">
      <c r="B23" s="346" t="s">
        <v>3</v>
      </c>
      <c r="C23" s="347">
        <v>2126.8610905318001</v>
      </c>
      <c r="D23" s="347">
        <v>2142.4341642199142</v>
      </c>
      <c r="E23" s="347">
        <v>2120.695587991509</v>
      </c>
      <c r="F23" s="347">
        <v>2019.315838299704</v>
      </c>
      <c r="G23" s="347">
        <v>1970.3096537558783</v>
      </c>
      <c r="H23" s="347">
        <v>1822.4173636228081</v>
      </c>
      <c r="I23" s="347">
        <v>1598.6370498163542</v>
      </c>
      <c r="J23" s="347">
        <v>1651.9563074733098</v>
      </c>
      <c r="K23" s="347">
        <v>1524.6809501390317</v>
      </c>
      <c r="L23" s="347">
        <v>1540.817298361113</v>
      </c>
      <c r="M23" s="347">
        <v>1419.5850845442055</v>
      </c>
      <c r="N23" s="347">
        <v>1359.1411971112284</v>
      </c>
      <c r="O23" s="347">
        <v>1504.3494582567832</v>
      </c>
      <c r="P23" s="347">
        <v>1254.9351371110904</v>
      </c>
      <c r="Q23" s="347">
        <v>1281.3883936958437</v>
      </c>
      <c r="R23" s="347">
        <v>1230.457213401676</v>
      </c>
      <c r="S23" s="347">
        <v>1098.1216221847101</v>
      </c>
      <c r="T23" s="347">
        <v>1071.1483372412815</v>
      </c>
      <c r="U23" s="347">
        <v>406.85474965630164</v>
      </c>
      <c r="V23" s="347">
        <v>306.79306164571386</v>
      </c>
      <c r="W23" s="347">
        <v>261.78943789040278</v>
      </c>
      <c r="X23" s="347">
        <v>297.12854487362358</v>
      </c>
      <c r="Y23" s="347">
        <v>300.038939520101</v>
      </c>
      <c r="Z23" s="347">
        <v>234.55624390252797</v>
      </c>
      <c r="AA23" s="347">
        <v>253.38863990125384</v>
      </c>
      <c r="AB23" s="347">
        <v>271.2506775589203</v>
      </c>
      <c r="AC23" s="347">
        <v>229.50737384173092</v>
      </c>
      <c r="AD23" s="347">
        <v>236.39250214344139</v>
      </c>
      <c r="AE23" s="347">
        <v>214.46178109148866</v>
      </c>
      <c r="AF23" s="347">
        <v>167.33794853527033</v>
      </c>
      <c r="AG23" s="347">
        <v>135.44967094110768</v>
      </c>
      <c r="AH23" s="347">
        <v>130.60974228949047</v>
      </c>
    </row>
    <row r="24" spans="2:34">
      <c r="B24" s="346" t="s">
        <v>4</v>
      </c>
      <c r="C24" s="347">
        <v>1373.2269550765611</v>
      </c>
      <c r="D24" s="347">
        <v>1408.5652169377538</v>
      </c>
      <c r="E24" s="347">
        <v>1428.435285182964</v>
      </c>
      <c r="F24" s="347">
        <v>1367.7482612219344</v>
      </c>
      <c r="G24" s="347">
        <v>1405.2993332687533</v>
      </c>
      <c r="H24" s="347">
        <v>1410.3393986164128</v>
      </c>
      <c r="I24" s="347">
        <v>1411.1913398882864</v>
      </c>
      <c r="J24" s="347">
        <v>1404.7769719700786</v>
      </c>
      <c r="K24" s="347">
        <v>1402.9550013740632</v>
      </c>
      <c r="L24" s="347">
        <v>1416.1505823330067</v>
      </c>
      <c r="M24" s="347">
        <v>1434.1681119982029</v>
      </c>
      <c r="N24" s="347">
        <v>1395.0924273576941</v>
      </c>
      <c r="O24" s="347">
        <v>1415.2192557246021</v>
      </c>
      <c r="P24" s="347">
        <v>1424.4720916860804</v>
      </c>
      <c r="Q24" s="347">
        <v>1440.3118998098087</v>
      </c>
      <c r="R24" s="347">
        <v>1413.4576855593339</v>
      </c>
      <c r="S24" s="347">
        <v>1380.4662873622958</v>
      </c>
      <c r="T24" s="347">
        <v>1382.9724479932859</v>
      </c>
      <c r="U24" s="347">
        <v>1193.216731163782</v>
      </c>
      <c r="V24" s="347">
        <v>1072.6936438016633</v>
      </c>
      <c r="W24" s="347">
        <v>1004.0550766666166</v>
      </c>
      <c r="X24" s="347">
        <v>1003.3620334762176</v>
      </c>
      <c r="Y24" s="347">
        <v>944.59803087301145</v>
      </c>
      <c r="Z24" s="347">
        <v>870.73186060589069</v>
      </c>
      <c r="AA24" s="347">
        <v>847.21507224304128</v>
      </c>
      <c r="AB24" s="347">
        <v>869.46708874143519</v>
      </c>
      <c r="AC24" s="347">
        <v>817.44699214934656</v>
      </c>
      <c r="AD24" s="347">
        <v>812.0803171174698</v>
      </c>
      <c r="AE24" s="347">
        <v>794.90071479970516</v>
      </c>
      <c r="AF24" s="347">
        <v>732.57196468412837</v>
      </c>
      <c r="AG24" s="347">
        <v>644.77198120903245</v>
      </c>
      <c r="AH24" s="347">
        <v>667.54284438744787</v>
      </c>
    </row>
    <row r="25" spans="2:34">
      <c r="B25" s="346" t="s">
        <v>1427</v>
      </c>
      <c r="C25" s="347">
        <v>1055.4808778299812</v>
      </c>
      <c r="D25" s="347">
        <v>1058.5984557582217</v>
      </c>
      <c r="E25" s="347">
        <v>1049.434162391922</v>
      </c>
      <c r="F25" s="347">
        <v>967.04076894298828</v>
      </c>
      <c r="G25" s="347">
        <v>967.57706149500143</v>
      </c>
      <c r="H25" s="347">
        <v>944.34220027604192</v>
      </c>
      <c r="I25" s="347">
        <v>989.56050819342818</v>
      </c>
      <c r="J25" s="347">
        <v>982.92645149040584</v>
      </c>
      <c r="K25" s="347">
        <v>990.0503180236982</v>
      </c>
      <c r="L25" s="347">
        <v>966.41418643510724</v>
      </c>
      <c r="M25" s="347">
        <v>923.55563283931485</v>
      </c>
      <c r="N25" s="347">
        <v>894.24373998029694</v>
      </c>
      <c r="O25" s="347">
        <v>877.78025392678296</v>
      </c>
      <c r="P25" s="347">
        <v>809.07471103552177</v>
      </c>
      <c r="Q25" s="347">
        <v>790.32415140318722</v>
      </c>
      <c r="R25" s="347">
        <v>756.444125564925</v>
      </c>
      <c r="S25" s="347">
        <v>724.00911005754983</v>
      </c>
      <c r="T25" s="347">
        <v>704.46495609596559</v>
      </c>
      <c r="U25" s="347">
        <v>661.40338626552762</v>
      </c>
      <c r="V25" s="347">
        <v>628.39160811824979</v>
      </c>
      <c r="W25" s="347">
        <v>619.40553632708088</v>
      </c>
      <c r="X25" s="347">
        <v>598.32089363938701</v>
      </c>
      <c r="Y25" s="347">
        <v>574.06994428756548</v>
      </c>
      <c r="Z25" s="347">
        <v>556.13819934246078</v>
      </c>
      <c r="AA25" s="347">
        <v>552.22874575081153</v>
      </c>
      <c r="AB25" s="347">
        <v>564.89821957184336</v>
      </c>
      <c r="AC25" s="347">
        <v>563.83679348745216</v>
      </c>
      <c r="AD25" s="347">
        <v>580.72030309672232</v>
      </c>
      <c r="AE25" s="347">
        <v>591.53454468455459</v>
      </c>
      <c r="AF25" s="347">
        <v>565.85003741861431</v>
      </c>
      <c r="AG25" s="347">
        <v>591.67436276229591</v>
      </c>
      <c r="AH25" s="347">
        <v>565.1707707403225</v>
      </c>
    </row>
    <row r="26" spans="2:34">
      <c r="B26" s="346" t="s">
        <v>9</v>
      </c>
      <c r="C26" s="347"/>
      <c r="D26" s="347"/>
      <c r="E26" s="347"/>
      <c r="F26" s="347"/>
      <c r="G26" s="347"/>
      <c r="H26" s="347"/>
      <c r="I26" s="347"/>
      <c r="J26" s="347"/>
      <c r="K26" s="347"/>
      <c r="L26" s="347"/>
      <c r="M26" s="347">
        <v>190.39372767521994</v>
      </c>
      <c r="N26" s="347">
        <v>183.11945457786052</v>
      </c>
      <c r="O26" s="347">
        <v>176.95776666666208</v>
      </c>
      <c r="P26" s="347">
        <v>192.54182253594499</v>
      </c>
      <c r="Q26" s="347">
        <v>177.81834447275006</v>
      </c>
      <c r="R26" s="347">
        <v>171.41572020160638</v>
      </c>
      <c r="S26" s="347">
        <v>175.19624429347945</v>
      </c>
      <c r="T26" s="347">
        <v>175.43589622911085</v>
      </c>
      <c r="U26" s="347">
        <v>161.45365658355388</v>
      </c>
      <c r="V26" s="347">
        <v>167.92967207444815</v>
      </c>
      <c r="W26" s="347">
        <v>164.69105669315752</v>
      </c>
      <c r="X26" s="347">
        <v>168.23311613086568</v>
      </c>
      <c r="Y26" s="347">
        <v>148.04954083647374</v>
      </c>
      <c r="Z26" s="347">
        <v>167.56719147034096</v>
      </c>
      <c r="AA26" s="347">
        <v>145.84918813274214</v>
      </c>
      <c r="AB26" s="347">
        <v>156.6775351978647</v>
      </c>
      <c r="AC26" s="347">
        <v>137.05547668543858</v>
      </c>
      <c r="AD26" s="347">
        <v>137.33015012191015</v>
      </c>
      <c r="AE26" s="347">
        <v>152.44209792011046</v>
      </c>
      <c r="AF26" s="347">
        <v>133.74897360246484</v>
      </c>
      <c r="AG26" s="347">
        <v>136.71554571894484</v>
      </c>
      <c r="AH26" s="347">
        <v>138.4886655191151</v>
      </c>
    </row>
    <row r="27" spans="2:34">
      <c r="B27" s="28"/>
      <c r="C27" s="345"/>
      <c r="D27" s="345"/>
      <c r="E27" s="345"/>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row>
    <row r="28" spans="2:34" ht="18">
      <c r="B28" s="346" t="s">
        <v>1445</v>
      </c>
      <c r="C28" s="347">
        <v>495.59356358805366</v>
      </c>
      <c r="D28" s="347">
        <v>489.93616269336513</v>
      </c>
      <c r="E28" s="347">
        <v>495.93027860327595</v>
      </c>
      <c r="F28" s="347">
        <v>476.51514940247404</v>
      </c>
      <c r="G28" s="347">
        <v>497.42277524281661</v>
      </c>
      <c r="H28" s="347">
        <v>495.24441997921207</v>
      </c>
      <c r="I28" s="347">
        <v>542.01667495546224</v>
      </c>
      <c r="J28" s="347">
        <v>537.29482394547028</v>
      </c>
      <c r="K28" s="347">
        <v>569.06035243412657</v>
      </c>
      <c r="L28" s="347">
        <v>554.53999564407764</v>
      </c>
      <c r="M28" s="347">
        <v>578.02937808272964</v>
      </c>
      <c r="N28" s="347">
        <v>579.15399594793882</v>
      </c>
      <c r="O28" s="347">
        <v>570.84606199898087</v>
      </c>
      <c r="P28" s="347">
        <v>576.70288157047685</v>
      </c>
      <c r="Q28" s="347">
        <v>548.49282218250357</v>
      </c>
      <c r="R28" s="347">
        <v>513.82356114655499</v>
      </c>
      <c r="S28" s="347">
        <v>508.32556035114868</v>
      </c>
      <c r="T28" s="347">
        <v>514.7499815091536</v>
      </c>
      <c r="U28" s="347">
        <v>465.06623867289909</v>
      </c>
      <c r="V28" s="347">
        <v>461.01340213442796</v>
      </c>
      <c r="W28" s="347">
        <v>460.32788637873392</v>
      </c>
      <c r="X28" s="347">
        <v>451.25758273326812</v>
      </c>
      <c r="Y28" s="347">
        <v>447.90976232223727</v>
      </c>
      <c r="Z28" s="347">
        <v>450.79989445412258</v>
      </c>
      <c r="AA28" s="347">
        <v>470.07008010809028</v>
      </c>
      <c r="AB28" s="347">
        <v>473.85905066604857</v>
      </c>
      <c r="AC28" s="347">
        <v>474.50071186497894</v>
      </c>
      <c r="AD28" s="347">
        <v>491.1617819435732</v>
      </c>
      <c r="AE28" s="347">
        <v>487.32543631009122</v>
      </c>
      <c r="AF28" s="347">
        <v>480.95795221197903</v>
      </c>
      <c r="AG28" s="347">
        <v>493.81801054160655</v>
      </c>
      <c r="AH28" s="347">
        <v>482.06796369076466</v>
      </c>
    </row>
    <row r="29" spans="2:34">
      <c r="B29" s="28"/>
      <c r="C29" s="345"/>
      <c r="D29" s="345"/>
      <c r="E29" s="345"/>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row>
    <row r="30" spans="2:34">
      <c r="B30" s="28"/>
      <c r="C30" s="345"/>
      <c r="D30" s="345"/>
      <c r="E30" s="345"/>
      <c r="F30" s="345"/>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row>
    <row r="31" spans="2:34">
      <c r="B31" s="28"/>
      <c r="C31" s="345"/>
      <c r="D31" s="345"/>
      <c r="E31" s="34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row>
    <row r="32" spans="2:34">
      <c r="B32" s="28"/>
      <c r="C32" s="345"/>
      <c r="D32" s="345"/>
      <c r="E32" s="34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row>
    <row r="33" spans="2:36">
      <c r="B33" s="28"/>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row>
    <row r="34" spans="2:36">
      <c r="B34" s="342" t="s">
        <v>1457</v>
      </c>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row>
    <row r="35" spans="2:36">
      <c r="B35" s="348"/>
      <c r="C35" s="349">
        <v>1990</v>
      </c>
      <c r="D35" s="349">
        <v>1991</v>
      </c>
      <c r="E35" s="349">
        <v>1992</v>
      </c>
      <c r="F35" s="349">
        <v>1993</v>
      </c>
      <c r="G35" s="349">
        <v>1994</v>
      </c>
      <c r="H35" s="349">
        <v>1995</v>
      </c>
      <c r="I35" s="349">
        <v>1996</v>
      </c>
      <c r="J35" s="349">
        <v>1997</v>
      </c>
      <c r="K35" s="349">
        <v>1998</v>
      </c>
      <c r="L35" s="349">
        <v>1999</v>
      </c>
      <c r="M35" s="349">
        <v>2000</v>
      </c>
      <c r="N35" s="349">
        <v>2001</v>
      </c>
      <c r="O35" s="349">
        <v>2002</v>
      </c>
      <c r="P35" s="349">
        <v>2003</v>
      </c>
      <c r="Q35" s="349">
        <v>2004</v>
      </c>
      <c r="R35" s="349">
        <v>2005</v>
      </c>
      <c r="S35" s="349">
        <v>2006</v>
      </c>
      <c r="T35" s="349">
        <v>2007</v>
      </c>
      <c r="U35" s="349">
        <v>2008</v>
      </c>
      <c r="V35" s="349">
        <v>2009</v>
      </c>
      <c r="W35" s="349">
        <v>2010</v>
      </c>
      <c r="X35" s="349">
        <v>2011</v>
      </c>
      <c r="Y35" s="349">
        <v>2012</v>
      </c>
      <c r="Z35" s="349">
        <v>2013</v>
      </c>
      <c r="AA35" s="349">
        <v>2014</v>
      </c>
      <c r="AB35" s="349">
        <v>2015</v>
      </c>
      <c r="AC35" s="349">
        <v>2016</v>
      </c>
      <c r="AD35" s="349">
        <v>2017</v>
      </c>
      <c r="AE35" s="350">
        <v>2018</v>
      </c>
      <c r="AF35" s="350">
        <v>2019</v>
      </c>
      <c r="AG35" s="350">
        <v>2020</v>
      </c>
      <c r="AH35" s="350">
        <v>2021</v>
      </c>
    </row>
    <row r="36" spans="2:36">
      <c r="B36" s="346" t="s">
        <v>1428</v>
      </c>
      <c r="C36" s="351">
        <v>100</v>
      </c>
      <c r="D36" s="351">
        <v>105.79887271611489</v>
      </c>
      <c r="E36" s="351">
        <v>112.65501921162152</v>
      </c>
      <c r="F36" s="351">
        <v>112.09833699004523</v>
      </c>
      <c r="G36" s="351">
        <v>118.8106224165731</v>
      </c>
      <c r="H36" s="351">
        <v>120.50888377740432</v>
      </c>
      <c r="I36" s="351">
        <v>128.70446612510366</v>
      </c>
      <c r="J36" s="351">
        <v>127.85138248736111</v>
      </c>
      <c r="K36" s="351">
        <v>139.15379676372848</v>
      </c>
      <c r="L36" s="351">
        <v>145.4052967214846</v>
      </c>
      <c r="M36" s="351">
        <v>147.46945677343075</v>
      </c>
      <c r="N36" s="351">
        <v>154.00766659684183</v>
      </c>
      <c r="O36" s="351">
        <v>156.97051664512804</v>
      </c>
      <c r="P36" s="351">
        <v>164.6901147280465</v>
      </c>
      <c r="Q36" s="351">
        <v>170.94270758308272</v>
      </c>
      <c r="R36" s="351">
        <v>175.34466203516527</v>
      </c>
      <c r="S36" s="351">
        <v>180.95659150193296</v>
      </c>
      <c r="T36" s="351">
        <v>184.96255780302704</v>
      </c>
      <c r="U36" s="351">
        <v>174.84689159966433</v>
      </c>
      <c r="V36" s="351">
        <v>162.41645447046287</v>
      </c>
      <c r="W36" s="351">
        <v>156.7189706202883</v>
      </c>
      <c r="X36" s="351">
        <v>147.85715996547421</v>
      </c>
      <c r="Y36" s="351">
        <v>135.61096500736889</v>
      </c>
      <c r="Z36" s="351">
        <v>136.97691913901852</v>
      </c>
      <c r="AA36" s="351">
        <v>137.44541162236828</v>
      </c>
      <c r="AB36" s="351">
        <v>142.78950030061876</v>
      </c>
      <c r="AC36" s="351">
        <v>147.64923138686126</v>
      </c>
      <c r="AD36" s="351">
        <v>152.17358320874786</v>
      </c>
      <c r="AE36" s="351">
        <v>153.95696081711048</v>
      </c>
      <c r="AF36" s="351">
        <v>155.88305557535872</v>
      </c>
      <c r="AG36" s="351">
        <v>125.95618250025807</v>
      </c>
      <c r="AH36" s="351">
        <v>145.78327199477351</v>
      </c>
    </row>
    <row r="37" spans="2:36">
      <c r="B37" s="346" t="s">
        <v>1425</v>
      </c>
      <c r="C37" s="351">
        <v>99.999999999999986</v>
      </c>
      <c r="D37" s="351">
        <v>103.53235221510678</v>
      </c>
      <c r="E37" s="351">
        <v>107.36181130406618</v>
      </c>
      <c r="F37" s="351">
        <v>108.95575400769059</v>
      </c>
      <c r="G37" s="351">
        <v>115.58045965569923</v>
      </c>
      <c r="H37" s="351">
        <v>88.087284157164802</v>
      </c>
      <c r="I37" s="351">
        <v>88.433998810804582</v>
      </c>
      <c r="J37" s="351">
        <v>40.552895041960817</v>
      </c>
      <c r="K37" s="351">
        <v>43.283558537384877</v>
      </c>
      <c r="L37" s="351">
        <v>43.544746097919052</v>
      </c>
      <c r="M37" s="351">
        <v>35.624649506163408</v>
      </c>
      <c r="N37" s="351">
        <v>34.515925613519236</v>
      </c>
      <c r="O37" s="351">
        <v>37.613505124206853</v>
      </c>
      <c r="P37" s="351">
        <v>42.007713477334725</v>
      </c>
      <c r="Q37" s="351">
        <v>32.695064022531916</v>
      </c>
      <c r="R37" s="351">
        <v>14.810394706053302</v>
      </c>
      <c r="S37" s="351">
        <v>15.162188217827506</v>
      </c>
      <c r="T37" s="351">
        <v>13.730724799064202</v>
      </c>
      <c r="U37" s="351">
        <v>10.459845663407151</v>
      </c>
      <c r="V37" s="351">
        <v>7.3455770618023424</v>
      </c>
      <c r="W37" s="351">
        <v>5.8789002609227365</v>
      </c>
      <c r="X37" s="351">
        <v>5.7453884317536126</v>
      </c>
      <c r="Y37" s="351">
        <v>4.600782180285151</v>
      </c>
      <c r="Z37" s="351">
        <v>4.5227049898891796</v>
      </c>
      <c r="AA37" s="351">
        <v>3.1687104467196732</v>
      </c>
      <c r="AB37" s="351">
        <v>3.9717166219503612</v>
      </c>
      <c r="AC37" s="351">
        <v>7.3964328281960672</v>
      </c>
      <c r="AD37" s="351">
        <v>14.974259871936379</v>
      </c>
      <c r="AE37" s="351">
        <v>15.016693800226049</v>
      </c>
      <c r="AF37" s="351">
        <v>17.012710759382827</v>
      </c>
      <c r="AG37" s="351">
        <v>4.2839133163443552</v>
      </c>
      <c r="AH37" s="351">
        <v>4.8506213446444963</v>
      </c>
    </row>
    <row r="38" spans="2:36">
      <c r="B38" s="346" t="s">
        <v>1426</v>
      </c>
      <c r="C38" s="351">
        <v>100</v>
      </c>
      <c r="D38" s="351">
        <v>104.3499372999687</v>
      </c>
      <c r="E38" s="351">
        <v>108.21818486001234</v>
      </c>
      <c r="F38" s="351">
        <v>102.47417233134459</v>
      </c>
      <c r="G38" s="351">
        <v>102.62374047024041</v>
      </c>
      <c r="H38" s="351">
        <v>100.67851572626745</v>
      </c>
      <c r="I38" s="351">
        <v>102.13761137465031</v>
      </c>
      <c r="J38" s="351">
        <v>94.083591102172633</v>
      </c>
      <c r="K38" s="351">
        <v>97.46292316367672</v>
      </c>
      <c r="L38" s="351">
        <v>93.521497930147973</v>
      </c>
      <c r="M38" s="351">
        <v>88.875387366784935</v>
      </c>
      <c r="N38" s="351">
        <v>86.258415368455289</v>
      </c>
      <c r="O38" s="351">
        <v>84.369782228421087</v>
      </c>
      <c r="P38" s="351">
        <v>85.903848041771568</v>
      </c>
      <c r="Q38" s="351">
        <v>87.858310750970233</v>
      </c>
      <c r="R38" s="351">
        <v>85.511627811395272</v>
      </c>
      <c r="S38" s="351">
        <v>84.940899126517252</v>
      </c>
      <c r="T38" s="351">
        <v>83.584984493752344</v>
      </c>
      <c r="U38" s="351">
        <v>76.865269246649973</v>
      </c>
      <c r="V38" s="351">
        <v>68.306821468024083</v>
      </c>
      <c r="W38" s="351">
        <v>65.190094497218382</v>
      </c>
      <c r="X38" s="351">
        <v>60.425490259969457</v>
      </c>
      <c r="Y38" s="351">
        <v>55.556875059780644</v>
      </c>
      <c r="Z38" s="351">
        <v>52.044198776844397</v>
      </c>
      <c r="AA38" s="351">
        <v>50.419622778993634</v>
      </c>
      <c r="AB38" s="351">
        <v>50.669769665938588</v>
      </c>
      <c r="AC38" s="351">
        <v>49.689788239268545</v>
      </c>
      <c r="AD38" s="351">
        <v>49.013160435337454</v>
      </c>
      <c r="AE38" s="351">
        <v>47.630188281881871</v>
      </c>
      <c r="AF38" s="351">
        <v>45.358530386835291</v>
      </c>
      <c r="AG38" s="351">
        <v>35.78610837158287</v>
      </c>
      <c r="AH38" s="351">
        <v>38.787117973454791</v>
      </c>
    </row>
    <row r="39" spans="2:36">
      <c r="B39" s="346" t="s">
        <v>1427</v>
      </c>
      <c r="C39" s="351">
        <v>99.999999999999986</v>
      </c>
      <c r="D39" s="351">
        <v>104.92618284344276</v>
      </c>
      <c r="E39" s="351">
        <v>110.27572350165002</v>
      </c>
      <c r="F39" s="351">
        <v>96.448514074476833</v>
      </c>
      <c r="G39" s="351">
        <v>92.207200993863367</v>
      </c>
      <c r="H39" s="351">
        <v>81.628749505313138</v>
      </c>
      <c r="I39" s="351">
        <v>81.129582044417901</v>
      </c>
      <c r="J39" s="351">
        <v>72.70379739488682</v>
      </c>
      <c r="K39" s="351">
        <v>67.953795335031728</v>
      </c>
      <c r="L39" s="351">
        <v>61.739800469863987</v>
      </c>
      <c r="M39" s="351">
        <v>51.937497851776044</v>
      </c>
      <c r="N39" s="351">
        <v>47.116111814504528</v>
      </c>
      <c r="O39" s="351">
        <v>40.462269815754851</v>
      </c>
      <c r="P39" s="351">
        <v>36.785020121847005</v>
      </c>
      <c r="Q39" s="351">
        <v>32.860659393527492</v>
      </c>
      <c r="R39" s="351">
        <v>27.856502848013175</v>
      </c>
      <c r="S39" s="351">
        <v>23.522133149096632</v>
      </c>
      <c r="T39" s="351">
        <v>21.618350117614035</v>
      </c>
      <c r="U39" s="351">
        <v>19.331247557949364</v>
      </c>
      <c r="V39" s="351">
        <v>16.846692980661405</v>
      </c>
      <c r="W39" s="351">
        <v>15.348940474086875</v>
      </c>
      <c r="X39" s="351">
        <v>13.527894374504683</v>
      </c>
      <c r="Y39" s="351">
        <v>12.189171631713688</v>
      </c>
      <c r="Z39" s="351">
        <v>11.004820005927268</v>
      </c>
      <c r="AA39" s="351">
        <v>9.7636626248204053</v>
      </c>
      <c r="AB39" s="351">
        <v>9.2627138321591662</v>
      </c>
      <c r="AC39" s="351">
        <v>8.7472066093405321</v>
      </c>
      <c r="AD39" s="351">
        <v>8.6769367254999441</v>
      </c>
      <c r="AE39" s="351">
        <v>8.6117812556468127</v>
      </c>
      <c r="AF39" s="351">
        <v>8.4895745113582972</v>
      </c>
      <c r="AG39" s="351">
        <v>6.4537638046827395</v>
      </c>
      <c r="AH39" s="351">
        <v>7.6196517697712736</v>
      </c>
    </row>
    <row r="40" spans="2:36">
      <c r="B40" s="346" t="s">
        <v>9</v>
      </c>
      <c r="C40" s="352"/>
      <c r="D40" s="352"/>
      <c r="E40" s="352"/>
      <c r="F40" s="352"/>
      <c r="G40" s="352"/>
      <c r="H40" s="352"/>
      <c r="I40" s="352"/>
      <c r="J40" s="352"/>
      <c r="K40" s="352"/>
      <c r="L40" s="352"/>
      <c r="M40" s="351">
        <v>100</v>
      </c>
      <c r="N40" s="351">
        <v>98.583970459505579</v>
      </c>
      <c r="O40" s="351">
        <v>96.17782785708377</v>
      </c>
      <c r="P40" s="351">
        <v>98.128827853263246</v>
      </c>
      <c r="Q40" s="351">
        <v>96.872576143753662</v>
      </c>
      <c r="R40" s="351">
        <v>94.159107848193898</v>
      </c>
      <c r="S40" s="351">
        <v>94.523391032282603</v>
      </c>
      <c r="T40" s="351">
        <v>94.5422701973622</v>
      </c>
      <c r="U40" s="351">
        <v>87.483634496184038</v>
      </c>
      <c r="V40" s="351">
        <v>78.413301459492459</v>
      </c>
      <c r="W40" s="351">
        <v>76.389564877082961</v>
      </c>
      <c r="X40" s="351">
        <v>70.854466385044873</v>
      </c>
      <c r="Y40" s="351">
        <v>65.81100621678064</v>
      </c>
      <c r="Z40" s="351">
        <v>63.362479056580447</v>
      </c>
      <c r="AA40" s="351">
        <v>56.892589830859208</v>
      </c>
      <c r="AB40" s="351">
        <v>56.826163249772762</v>
      </c>
      <c r="AC40" s="351">
        <v>57.489460926442646</v>
      </c>
      <c r="AD40" s="351">
        <v>61.614353514975193</v>
      </c>
      <c r="AE40" s="351">
        <v>61.865920686464442</v>
      </c>
      <c r="AF40" s="351">
        <v>61.58760195189658</v>
      </c>
      <c r="AG40" s="351">
        <v>47.224607133993295</v>
      </c>
      <c r="AH40" s="351">
        <v>53.473157654332717</v>
      </c>
    </row>
    <row r="41" spans="2:36">
      <c r="B41" s="359"/>
      <c r="C41" s="360"/>
      <c r="D41" s="360"/>
      <c r="E41" s="360"/>
      <c r="F41" s="360"/>
      <c r="G41" s="360"/>
      <c r="H41" s="360"/>
      <c r="I41" s="360"/>
      <c r="J41" s="360"/>
      <c r="K41" s="360"/>
      <c r="L41" s="360"/>
      <c r="M41" s="361"/>
      <c r="N41" s="361"/>
      <c r="O41" s="361"/>
      <c r="P41" s="361"/>
      <c r="Q41" s="361"/>
      <c r="R41" s="361"/>
      <c r="S41" s="361"/>
      <c r="T41" s="361"/>
      <c r="U41" s="361"/>
      <c r="V41" s="361"/>
      <c r="W41" s="361"/>
      <c r="X41" s="361"/>
      <c r="Y41" s="361"/>
      <c r="Z41" s="361"/>
      <c r="AA41" s="361"/>
      <c r="AB41" s="361"/>
      <c r="AC41" s="361"/>
      <c r="AD41" s="361"/>
      <c r="AE41" s="361"/>
      <c r="AF41" s="361"/>
      <c r="AG41" s="361"/>
      <c r="AH41" s="361"/>
    </row>
    <row r="43" spans="2:36">
      <c r="B43" s="342" t="s">
        <v>1446</v>
      </c>
      <c r="E43" s="349">
        <v>1990</v>
      </c>
      <c r="F43" s="349">
        <v>1991</v>
      </c>
      <c r="G43" s="349">
        <v>1992</v>
      </c>
      <c r="H43" s="349">
        <v>1993</v>
      </c>
      <c r="I43" s="349">
        <v>1994</v>
      </c>
      <c r="J43" s="349">
        <v>1995</v>
      </c>
      <c r="K43" s="349">
        <v>1996</v>
      </c>
      <c r="L43" s="349">
        <v>1997</v>
      </c>
      <c r="M43" s="349">
        <v>1998</v>
      </c>
      <c r="N43" s="349">
        <v>1999</v>
      </c>
      <c r="O43" s="349">
        <v>2000</v>
      </c>
      <c r="P43" s="349">
        <v>2001</v>
      </c>
      <c r="Q43" s="349">
        <v>2002</v>
      </c>
      <c r="R43" s="349">
        <v>2003</v>
      </c>
      <c r="S43" s="349">
        <v>2004</v>
      </c>
      <c r="T43" s="349">
        <v>2005</v>
      </c>
      <c r="U43" s="349">
        <v>2006</v>
      </c>
      <c r="V43" s="349">
        <v>2007</v>
      </c>
      <c r="W43" s="349">
        <v>2008</v>
      </c>
      <c r="X43" s="349">
        <v>2009</v>
      </c>
      <c r="Y43" s="349">
        <v>2010</v>
      </c>
      <c r="Z43" s="349">
        <v>2011</v>
      </c>
      <c r="AA43" s="349">
        <v>2012</v>
      </c>
      <c r="AB43" s="349">
        <v>2013</v>
      </c>
      <c r="AC43" s="349">
        <v>2014</v>
      </c>
      <c r="AD43" s="349">
        <v>2015</v>
      </c>
      <c r="AE43" s="349">
        <v>2016</v>
      </c>
      <c r="AF43" s="349">
        <v>2017</v>
      </c>
      <c r="AG43" s="350">
        <v>2018</v>
      </c>
      <c r="AH43" s="350">
        <v>2019</v>
      </c>
      <c r="AI43" s="350">
        <v>2020</v>
      </c>
      <c r="AJ43" s="350">
        <v>2021</v>
      </c>
    </row>
    <row r="44" spans="2:36">
      <c r="B44" s="108" t="s">
        <v>1447</v>
      </c>
      <c r="C44" s="364" t="s">
        <v>1448</v>
      </c>
      <c r="D44" s="364" t="s">
        <v>1449</v>
      </c>
      <c r="E44" s="362">
        <v>100.44621688575346</v>
      </c>
      <c r="F44" s="351">
        <v>105.48494899720265</v>
      </c>
      <c r="G44" s="351">
        <v>108.30038380307413</v>
      </c>
      <c r="H44" s="351">
        <v>108.28967871031365</v>
      </c>
      <c r="I44" s="351">
        <v>111.31163054817944</v>
      </c>
      <c r="J44" s="351">
        <v>83.365642960319676</v>
      </c>
      <c r="K44" s="351">
        <v>81.339923815691634</v>
      </c>
      <c r="L44" s="351">
        <v>35.592947428918507</v>
      </c>
      <c r="M44" s="351">
        <v>37.82202735202052</v>
      </c>
      <c r="N44" s="351">
        <v>37.431509692629952</v>
      </c>
      <c r="O44" s="351">
        <v>28.907769033991475</v>
      </c>
      <c r="P44" s="351">
        <v>28.832149191503195</v>
      </c>
      <c r="Q44" s="351">
        <v>31.513078731599538</v>
      </c>
      <c r="R44" s="351">
        <v>35.766941087304524</v>
      </c>
      <c r="S44" s="351">
        <v>28.750368310625738</v>
      </c>
      <c r="T44" s="351">
        <v>11.869764147969343</v>
      </c>
      <c r="U44" s="351">
        <v>11.891688366247777</v>
      </c>
      <c r="V44" s="351">
        <v>11.118037417321153</v>
      </c>
      <c r="W44" s="351">
        <v>8.3457268844092241</v>
      </c>
      <c r="X44" s="351">
        <v>5.3991403876642456</v>
      </c>
      <c r="Y44" s="351">
        <v>4.1391242968929358</v>
      </c>
      <c r="Z44" s="351">
        <v>4.0262312515765517</v>
      </c>
      <c r="AA44" s="351">
        <v>3.266465710438045</v>
      </c>
      <c r="AB44" s="351">
        <v>2.9143413856400087</v>
      </c>
      <c r="AC44" s="351">
        <v>2.2176786164001805</v>
      </c>
      <c r="AD44" s="351">
        <v>2.8220853148560137</v>
      </c>
      <c r="AE44" s="351">
        <v>5.2974846237266524</v>
      </c>
      <c r="AF44" s="351">
        <v>10.792096852040194</v>
      </c>
      <c r="AG44" s="351">
        <v>10.664353493514936</v>
      </c>
      <c r="AH44" s="351">
        <v>11.687574209768364</v>
      </c>
      <c r="AI44" s="351">
        <v>2.7127303918996164</v>
      </c>
      <c r="AJ44" s="351">
        <v>3.255157990983538</v>
      </c>
    </row>
    <row r="45" spans="2:36">
      <c r="B45" s="108" t="s">
        <v>1450</v>
      </c>
      <c r="C45" s="364" t="s">
        <v>1448</v>
      </c>
      <c r="D45" s="364" t="s">
        <v>1449</v>
      </c>
      <c r="E45" s="362">
        <v>610.98229436662893</v>
      </c>
      <c r="F45" s="351">
        <v>641.44971342020767</v>
      </c>
      <c r="G45" s="351">
        <v>663.3544195306855</v>
      </c>
      <c r="H45" s="351">
        <v>624.36846066163275</v>
      </c>
      <c r="I45" s="351">
        <v>618.31513246820464</v>
      </c>
      <c r="J45" s="351">
        <v>604.25075524761905</v>
      </c>
      <c r="K45" s="351">
        <v>597.44744067089289</v>
      </c>
      <c r="L45" s="351">
        <v>554.48263547780914</v>
      </c>
      <c r="M45" s="351">
        <v>575.12731383073117</v>
      </c>
      <c r="N45" s="351">
        <v>538.82122091686244</v>
      </c>
      <c r="O45" s="351">
        <v>513.22360086670153</v>
      </c>
      <c r="P45" s="351">
        <v>500.45644308772228</v>
      </c>
      <c r="Q45" s="351">
        <v>490.688028825326</v>
      </c>
      <c r="R45" s="351">
        <v>506.85935767284695</v>
      </c>
      <c r="S45" s="351">
        <v>517.16630098204507</v>
      </c>
      <c r="T45" s="351">
        <v>505.84244617016111</v>
      </c>
      <c r="U45" s="351">
        <v>507.36398981626411</v>
      </c>
      <c r="V45" s="351">
        <v>504.20866805862431</v>
      </c>
      <c r="W45" s="351">
        <v>458.9660070873939</v>
      </c>
      <c r="X45" s="351">
        <v>412.69467610793845</v>
      </c>
      <c r="Y45" s="351">
        <v>392.42183082463424</v>
      </c>
      <c r="Z45" s="351">
        <v>367.49462776877834</v>
      </c>
      <c r="AA45" s="351">
        <v>337.41745397297865</v>
      </c>
      <c r="AB45" s="351">
        <v>318.76872963072725</v>
      </c>
      <c r="AC45" s="351">
        <v>311.39332968792854</v>
      </c>
      <c r="AD45" s="351">
        <v>313.75676487602709</v>
      </c>
      <c r="AE45" s="351">
        <v>308.41751279258756</v>
      </c>
      <c r="AF45" s="351">
        <v>303.2412345130096</v>
      </c>
      <c r="AG45" s="351">
        <v>294.66160265082129</v>
      </c>
      <c r="AH45" s="351">
        <v>279.79358192079121</v>
      </c>
      <c r="AI45" s="351">
        <v>220.42715458658716</v>
      </c>
      <c r="AJ45" s="351">
        <v>237.92428255481019</v>
      </c>
    </row>
    <row r="46" spans="2:36">
      <c r="B46" s="108" t="s">
        <v>1451</v>
      </c>
      <c r="C46" s="364" t="s">
        <v>1448</v>
      </c>
      <c r="D46" s="364" t="s">
        <v>1449</v>
      </c>
      <c r="E46" s="362">
        <v>0.34845518000000003</v>
      </c>
      <c r="F46" s="351">
        <v>0.368654384</v>
      </c>
      <c r="G46" s="351">
        <v>0.39552853699999996</v>
      </c>
      <c r="H46" s="351">
        <v>1.3473946480000001</v>
      </c>
      <c r="I46" s="351">
        <v>2.3262799699999999</v>
      </c>
      <c r="J46" s="351">
        <v>2.682386932</v>
      </c>
      <c r="K46" s="351">
        <v>3.180137803</v>
      </c>
      <c r="L46" s="351">
        <v>3.820993563</v>
      </c>
      <c r="M46" s="351">
        <v>4.5253791219999995</v>
      </c>
      <c r="N46" s="351">
        <v>4.9181500400000004</v>
      </c>
      <c r="O46" s="351">
        <v>4.5404940250000001</v>
      </c>
      <c r="P46" s="351">
        <v>4.3930408400000003</v>
      </c>
      <c r="Q46" s="351">
        <v>4.3501177920000007</v>
      </c>
      <c r="R46" s="351">
        <v>4.3497438309999996</v>
      </c>
      <c r="S46" s="351">
        <v>4.0747389470000002</v>
      </c>
      <c r="T46" s="351">
        <v>4.6141341899999997</v>
      </c>
      <c r="U46" s="351">
        <v>4.5990730730000005</v>
      </c>
      <c r="V46" s="351">
        <v>4.3287428059999993</v>
      </c>
      <c r="W46" s="351">
        <v>3.8043724050000001</v>
      </c>
      <c r="X46" s="351">
        <v>3.6032409049999998</v>
      </c>
      <c r="Y46" s="351">
        <v>3.3084135929999996</v>
      </c>
      <c r="Z46" s="351">
        <v>3.1191277980000001</v>
      </c>
      <c r="AA46" s="351">
        <v>2.8011387970000001</v>
      </c>
      <c r="AB46" s="351">
        <v>2.598257416</v>
      </c>
      <c r="AC46" s="351">
        <v>2.342078769</v>
      </c>
      <c r="AD46" s="351">
        <v>2.3940773020000004</v>
      </c>
      <c r="AE46" s="351">
        <v>2.441641712</v>
      </c>
      <c r="AF46" s="351">
        <v>2.4987094829999998</v>
      </c>
      <c r="AG46" s="351">
        <v>2.5700056999999998</v>
      </c>
      <c r="AH46" s="351">
        <v>2.6410661409999996</v>
      </c>
      <c r="AI46" s="351">
        <v>2.113898249</v>
      </c>
      <c r="AJ46" s="351">
        <v>2.4367172340000001</v>
      </c>
    </row>
    <row r="47" spans="2:36">
      <c r="B47" s="108" t="s">
        <v>1452</v>
      </c>
      <c r="C47" s="364" t="s">
        <v>1448</v>
      </c>
      <c r="D47" s="364" t="s">
        <v>1449</v>
      </c>
      <c r="E47" s="362">
        <v>328.05019267188237</v>
      </c>
      <c r="F47" s="351">
        <v>344.84079227151426</v>
      </c>
      <c r="G47" s="351">
        <v>363.19105082872255</v>
      </c>
      <c r="H47" s="351">
        <v>317.56142911576205</v>
      </c>
      <c r="I47" s="351">
        <v>303.45186863794493</v>
      </c>
      <c r="J47" s="351">
        <v>268.29791634828325</v>
      </c>
      <c r="K47" s="351">
        <v>258.6760052350084</v>
      </c>
      <c r="L47" s="351">
        <v>231.4787015595742</v>
      </c>
      <c r="M47" s="351">
        <v>215.96971879209468</v>
      </c>
      <c r="N47" s="351">
        <v>188.44211165657552</v>
      </c>
      <c r="O47" s="351">
        <v>158.25160057063897</v>
      </c>
      <c r="P47" s="351">
        <v>142.12587884124306</v>
      </c>
      <c r="Q47" s="351">
        <v>121.4226113446726</v>
      </c>
      <c r="R47" s="351">
        <v>112.46382206501175</v>
      </c>
      <c r="S47" s="351">
        <v>99.225514470241549</v>
      </c>
      <c r="T47" s="351">
        <v>83.89042212295378</v>
      </c>
      <c r="U47" s="351">
        <v>73.234346633879412</v>
      </c>
      <c r="V47" s="351">
        <v>67.687092815589253</v>
      </c>
      <c r="W47" s="351">
        <v>59.599143231448146</v>
      </c>
      <c r="X47" s="351">
        <v>53.001361824796668</v>
      </c>
      <c r="Y47" s="351">
        <v>48.096752989303617</v>
      </c>
      <c r="Z47" s="351">
        <v>42.797698014407231</v>
      </c>
      <c r="AA47" s="351">
        <v>38.168488652325749</v>
      </c>
      <c r="AB47" s="351">
        <v>34.517930958571121</v>
      </c>
      <c r="AC47" s="351">
        <v>30.820804110396182</v>
      </c>
      <c r="AD47" s="351">
        <v>29.293019623909348</v>
      </c>
      <c r="AE47" s="351">
        <v>27.577985761084552</v>
      </c>
      <c r="AF47" s="351">
        <v>27.178611930506406</v>
      </c>
      <c r="AG47" s="351">
        <v>26.957991230994878</v>
      </c>
      <c r="AH47" s="351">
        <v>26.458991168840701</v>
      </c>
      <c r="AI47" s="351">
        <v>20.022648070682809</v>
      </c>
      <c r="AJ47" s="351">
        <v>23.594335342038601</v>
      </c>
    </row>
    <row r="48" spans="2:36">
      <c r="B48" s="108" t="s">
        <v>1453</v>
      </c>
      <c r="C48" s="364" t="s">
        <v>1448</v>
      </c>
      <c r="D48" s="364" t="s">
        <v>1449</v>
      </c>
      <c r="E48" s="362">
        <v>2096.4099818532063</v>
      </c>
      <c r="F48" s="351">
        <v>2204.8064393885816</v>
      </c>
      <c r="G48" s="351">
        <v>2326.6051435815334</v>
      </c>
      <c r="H48" s="351">
        <v>2041.2347113532903</v>
      </c>
      <c r="I48" s="351">
        <v>1896.3197171368968</v>
      </c>
      <c r="J48" s="351">
        <v>1667.5546498270696</v>
      </c>
      <c r="K48" s="351">
        <v>1651.896651314393</v>
      </c>
      <c r="L48" s="351">
        <v>1465.9282897215307</v>
      </c>
      <c r="M48" s="351">
        <v>1392.2134435770506</v>
      </c>
      <c r="N48" s="351">
        <v>1219.0747899451253</v>
      </c>
      <c r="O48" s="351">
        <v>1053.8047396431521</v>
      </c>
      <c r="P48" s="351">
        <v>962.0487169290343</v>
      </c>
      <c r="Q48" s="351">
        <v>843.42385039339888</v>
      </c>
      <c r="R48" s="351">
        <v>809.81945738591753</v>
      </c>
      <c r="S48" s="351">
        <v>737.89650664443298</v>
      </c>
      <c r="T48" s="351">
        <v>634.20298243698403</v>
      </c>
      <c r="U48" s="351">
        <v>567.0957834590024</v>
      </c>
      <c r="V48" s="351">
        <v>530.50011200962172</v>
      </c>
      <c r="W48" s="351">
        <v>453.95817229270824</v>
      </c>
      <c r="X48" s="351">
        <v>413.81234050266983</v>
      </c>
      <c r="Y48" s="351">
        <v>386.82838938225296</v>
      </c>
      <c r="Z48" s="351">
        <v>337.25167278506029</v>
      </c>
      <c r="AA48" s="351">
        <v>304.1933832111402</v>
      </c>
      <c r="AB48" s="351">
        <v>282.32035230670004</v>
      </c>
      <c r="AC48" s="351">
        <v>265.94380745269211</v>
      </c>
      <c r="AD48" s="351">
        <v>254.11476032775437</v>
      </c>
      <c r="AE48" s="351">
        <v>250.9565983427764</v>
      </c>
      <c r="AF48" s="351">
        <v>248.5239784224886</v>
      </c>
      <c r="AG48" s="351">
        <v>247.79287548072401</v>
      </c>
      <c r="AH48" s="351">
        <v>242.04012158378089</v>
      </c>
      <c r="AI48" s="351">
        <v>177.44512729335102</v>
      </c>
      <c r="AJ48" s="351">
        <v>216.7603717856756</v>
      </c>
    </row>
    <row r="49" spans="2:36">
      <c r="B49" s="108" t="s">
        <v>1454</v>
      </c>
      <c r="C49" s="364" t="s">
        <v>1448</v>
      </c>
      <c r="D49" s="364" t="s">
        <v>1449</v>
      </c>
      <c r="E49" s="572"/>
      <c r="F49" s="573"/>
      <c r="G49" s="573"/>
      <c r="H49" s="573"/>
      <c r="I49" s="573"/>
      <c r="J49" s="573"/>
      <c r="K49" s="573"/>
      <c r="L49" s="573"/>
      <c r="M49" s="573"/>
      <c r="N49" s="573"/>
      <c r="O49" s="573"/>
      <c r="P49" s="573"/>
      <c r="Q49" s="573"/>
      <c r="R49" s="573"/>
      <c r="S49" s="573"/>
      <c r="T49" s="573"/>
      <c r="U49" s="573"/>
      <c r="V49" s="573"/>
      <c r="W49" s="573"/>
      <c r="X49" s="573"/>
      <c r="Y49" s="573"/>
      <c r="Z49" s="573"/>
      <c r="AA49" s="573"/>
      <c r="AB49" s="573"/>
      <c r="AC49" s="573"/>
      <c r="AD49" s="573"/>
      <c r="AE49" s="573"/>
      <c r="AF49" s="573"/>
      <c r="AG49" s="573"/>
      <c r="AH49" s="573"/>
      <c r="AI49" s="573"/>
      <c r="AJ49" s="573"/>
    </row>
    <row r="50" spans="2:36">
      <c r="B50" s="363" t="s">
        <v>1455</v>
      </c>
      <c r="C50" s="363" t="s">
        <v>1448</v>
      </c>
      <c r="D50" s="363" t="s">
        <v>1449</v>
      </c>
      <c r="E50" s="351"/>
      <c r="F50" s="351"/>
      <c r="G50" s="351"/>
      <c r="H50" s="351"/>
      <c r="I50" s="351"/>
      <c r="J50" s="351"/>
      <c r="K50" s="351"/>
      <c r="L50" s="351"/>
      <c r="M50" s="351"/>
      <c r="N50" s="351"/>
      <c r="O50" s="351">
        <v>36.656565446184104</v>
      </c>
      <c r="P50" s="351">
        <v>36.197571727351864</v>
      </c>
      <c r="Q50" s="351">
        <v>35.250995284050276</v>
      </c>
      <c r="R50" s="351">
        <v>35.619593551596871</v>
      </c>
      <c r="S50" s="351">
        <v>34.957607604772662</v>
      </c>
      <c r="T50" s="351">
        <v>33.97754621785036</v>
      </c>
      <c r="U50" s="351">
        <v>33.830856150426769</v>
      </c>
      <c r="V50" s="351">
        <v>33.425096770778516</v>
      </c>
      <c r="W50" s="351">
        <v>30.358165682789423</v>
      </c>
      <c r="X50" s="351">
        <v>27.415380519708808</v>
      </c>
      <c r="Y50" s="351">
        <v>26.391131926734506</v>
      </c>
      <c r="Z50" s="351">
        <v>24.443390375484512</v>
      </c>
      <c r="AA50" s="351">
        <v>22.545505145500425</v>
      </c>
      <c r="AB50" s="351">
        <v>21.030025053333489</v>
      </c>
      <c r="AC50" s="351">
        <v>19.282913767669054</v>
      </c>
      <c r="AD50" s="351">
        <v>18.989593300084948</v>
      </c>
      <c r="AE50" s="351">
        <v>18.842860070051884</v>
      </c>
      <c r="AF50" s="351">
        <v>19.35582928251997</v>
      </c>
      <c r="AG50" s="351">
        <v>19.403868285936326</v>
      </c>
      <c r="AH50" s="351">
        <v>18.687822947545087</v>
      </c>
      <c r="AI50" s="351">
        <v>14.520825813588413</v>
      </c>
      <c r="AJ50" s="351">
        <v>16.283291546203351</v>
      </c>
    </row>
    <row r="51" spans="2:36">
      <c r="B51" s="363" t="s">
        <v>1456</v>
      </c>
      <c r="C51" s="363" t="s">
        <v>1448</v>
      </c>
      <c r="D51" s="363" t="s">
        <v>1449</v>
      </c>
      <c r="E51" s="351"/>
      <c r="F51" s="351"/>
      <c r="G51" s="351"/>
      <c r="H51" s="351"/>
      <c r="I51" s="351"/>
      <c r="J51" s="351"/>
      <c r="K51" s="351"/>
      <c r="L51" s="351"/>
      <c r="M51" s="351"/>
      <c r="N51" s="351"/>
      <c r="O51" s="351">
        <v>40.498486734184112</v>
      </c>
      <c r="P51" s="351">
        <v>40.207798939351861</v>
      </c>
      <c r="Q51" s="351">
        <v>39.417850994050269</v>
      </c>
      <c r="R51" s="351">
        <v>40.083180624596871</v>
      </c>
      <c r="S51" s="351">
        <v>39.410295044772653</v>
      </c>
      <c r="T51" s="351">
        <v>38.554241292850364</v>
      </c>
      <c r="U51" s="351">
        <v>38.741965591426762</v>
      </c>
      <c r="V51" s="351">
        <v>38.564018884778513</v>
      </c>
      <c r="W51" s="351">
        <v>35.161506523789427</v>
      </c>
      <c r="X51" s="351">
        <v>32.081776483708808</v>
      </c>
      <c r="Y51" s="351">
        <v>30.911290991734507</v>
      </c>
      <c r="Z51" s="351">
        <v>28.820235385484509</v>
      </c>
      <c r="AA51" s="351">
        <v>26.633667099500421</v>
      </c>
      <c r="AB51" s="351">
        <v>25.023939673333487</v>
      </c>
      <c r="AC51" s="351">
        <v>23.387522777669052</v>
      </c>
      <c r="AD51" s="351">
        <v>23.258991188084948</v>
      </c>
      <c r="AE51" s="351">
        <v>23.314395857051881</v>
      </c>
      <c r="AF51" s="351">
        <v>24.059504190519974</v>
      </c>
      <c r="AG51" s="351">
        <v>24.198816950936326</v>
      </c>
      <c r="AH51" s="351">
        <v>23.535704428545088</v>
      </c>
      <c r="AI51" s="351">
        <v>18.474340703588418</v>
      </c>
      <c r="AJ51" s="351">
        <v>20.774388499203351</v>
      </c>
    </row>
    <row r="52" spans="2:36">
      <c r="B52" s="365"/>
      <c r="C52" s="365"/>
      <c r="D52" s="365"/>
      <c r="E52" s="361"/>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1"/>
      <c r="AJ52" s="361"/>
    </row>
    <row r="54" spans="2:36">
      <c r="B54" s="60" t="s">
        <v>752</v>
      </c>
    </row>
    <row r="55" spans="2:36">
      <c r="B55" s="60" t="s">
        <v>1458</v>
      </c>
    </row>
    <row r="69" spans="11:11">
      <c r="K69" s="60" t="s">
        <v>1460</v>
      </c>
    </row>
  </sheetData>
  <mergeCells count="1">
    <mergeCell ref="E49:AJ49"/>
  </mergeCells>
  <hyperlinks>
    <hyperlink ref="A1" location="Indice!A1" display="Regresar &lt;-"/>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dimension ref="A1:Q25"/>
  <sheetViews>
    <sheetView workbookViewId="0"/>
  </sheetViews>
  <sheetFormatPr baseColWidth="10" defaultRowHeight="15"/>
  <cols>
    <col min="1" max="7" width="11.42578125" style="60"/>
    <col min="8" max="8" width="17.28515625" style="60" bestFit="1" customWidth="1"/>
    <col min="9" max="16" width="11.42578125" style="60"/>
    <col min="17" max="17" width="23" style="60" customWidth="1"/>
    <col min="18" max="16384" width="11.42578125" style="60"/>
  </cols>
  <sheetData>
    <row r="1" spans="1:17">
      <c r="A1" s="1" t="s">
        <v>246</v>
      </c>
    </row>
    <row r="2" spans="1:17" ht="21">
      <c r="B2" s="2" t="s">
        <v>1389</v>
      </c>
    </row>
    <row r="3" spans="1:17" ht="21">
      <c r="B3" s="14" t="s">
        <v>1390</v>
      </c>
    </row>
    <row r="4" spans="1:17" ht="21">
      <c r="B4" s="14"/>
    </row>
    <row r="5" spans="1:17" ht="15.75">
      <c r="B5" s="19" t="s">
        <v>1461</v>
      </c>
    </row>
    <row r="8" spans="1:17">
      <c r="B8" s="342" t="s">
        <v>1462</v>
      </c>
      <c r="C8" s="28"/>
      <c r="D8" s="28"/>
      <c r="E8" s="28"/>
      <c r="F8" s="28"/>
      <c r="G8" s="28"/>
      <c r="H8" s="28"/>
    </row>
    <row r="9" spans="1:17">
      <c r="B9" s="349" t="s">
        <v>177</v>
      </c>
      <c r="C9" s="349" t="s">
        <v>1463</v>
      </c>
      <c r="D9" s="349" t="s">
        <v>1464</v>
      </c>
      <c r="E9" s="349" t="s">
        <v>77</v>
      </c>
      <c r="F9" s="349" t="s">
        <v>1194</v>
      </c>
      <c r="G9" s="349" t="s">
        <v>1465</v>
      </c>
      <c r="H9" s="349" t="s">
        <v>1466</v>
      </c>
      <c r="I9" s="349" t="s">
        <v>1467</v>
      </c>
      <c r="J9" s="349" t="s">
        <v>1468</v>
      </c>
      <c r="K9" s="349" t="s">
        <v>1469</v>
      </c>
      <c r="L9" s="349" t="s">
        <v>1470</v>
      </c>
      <c r="M9" s="349" t="s">
        <v>1471</v>
      </c>
      <c r="N9" s="349" t="s">
        <v>1472</v>
      </c>
      <c r="O9" s="349" t="s">
        <v>1473</v>
      </c>
      <c r="P9" s="349" t="s">
        <v>196</v>
      </c>
      <c r="Q9" s="349" t="s">
        <v>1474</v>
      </c>
    </row>
    <row r="10" spans="1:17">
      <c r="B10" s="170">
        <v>2010</v>
      </c>
      <c r="C10" s="145">
        <v>11466836</v>
      </c>
      <c r="D10" s="145">
        <v>10675913</v>
      </c>
      <c r="E10" s="145"/>
      <c r="F10" s="145">
        <v>3610</v>
      </c>
      <c r="G10" s="145">
        <v>6</v>
      </c>
      <c r="H10" s="145">
        <v>1090</v>
      </c>
      <c r="I10" s="145"/>
      <c r="J10" s="145"/>
      <c r="K10" s="145">
        <v>22146359</v>
      </c>
      <c r="L10" s="145">
        <v>1096</v>
      </c>
      <c r="M10" s="145">
        <v>0</v>
      </c>
      <c r="N10" s="366">
        <v>51.8</v>
      </c>
      <c r="O10" s="366">
        <v>48.2</v>
      </c>
      <c r="P10" s="145">
        <v>22147455</v>
      </c>
      <c r="Q10" s="145">
        <v>4706</v>
      </c>
    </row>
    <row r="11" spans="1:17">
      <c r="B11" s="170">
        <v>2011</v>
      </c>
      <c r="C11" s="145">
        <v>11763248</v>
      </c>
      <c r="D11" s="145">
        <v>10488196</v>
      </c>
      <c r="E11" s="145"/>
      <c r="F11" s="145">
        <v>3743</v>
      </c>
      <c r="G11" s="145">
        <v>12</v>
      </c>
      <c r="H11" s="145">
        <v>1315</v>
      </c>
      <c r="I11" s="145"/>
      <c r="J11" s="145"/>
      <c r="K11" s="145">
        <v>22255187</v>
      </c>
      <c r="L11" s="145">
        <v>1327</v>
      </c>
      <c r="M11" s="145">
        <v>0</v>
      </c>
      <c r="N11" s="366">
        <v>52.9</v>
      </c>
      <c r="O11" s="366">
        <v>47.1</v>
      </c>
      <c r="P11" s="145">
        <v>22256514</v>
      </c>
      <c r="Q11" s="145">
        <v>5070</v>
      </c>
    </row>
    <row r="12" spans="1:17">
      <c r="B12" s="170">
        <v>2012</v>
      </c>
      <c r="C12" s="145">
        <v>11965080</v>
      </c>
      <c r="D12" s="145">
        <v>10275002</v>
      </c>
      <c r="E12" s="145">
        <v>12</v>
      </c>
      <c r="F12" s="145">
        <v>4354</v>
      </c>
      <c r="G12" s="145">
        <v>367</v>
      </c>
      <c r="H12" s="145">
        <v>2431</v>
      </c>
      <c r="I12" s="145">
        <v>48</v>
      </c>
      <c r="J12" s="145"/>
      <c r="K12" s="145">
        <v>22244448</v>
      </c>
      <c r="L12" s="145">
        <v>2846</v>
      </c>
      <c r="M12" s="145">
        <v>0</v>
      </c>
      <c r="N12" s="366">
        <v>53.8</v>
      </c>
      <c r="O12" s="366">
        <v>46.2</v>
      </c>
      <c r="P12" s="145">
        <v>22247294</v>
      </c>
      <c r="Q12" s="145">
        <v>7212</v>
      </c>
    </row>
    <row r="13" spans="1:17">
      <c r="B13" s="170">
        <v>2013</v>
      </c>
      <c r="C13" s="145">
        <v>12087204</v>
      </c>
      <c r="D13" s="145">
        <v>9926610</v>
      </c>
      <c r="E13" s="145">
        <v>67</v>
      </c>
      <c r="F13" s="145">
        <v>5802</v>
      </c>
      <c r="G13" s="145">
        <v>744</v>
      </c>
      <c r="H13" s="145">
        <v>3871</v>
      </c>
      <c r="I13" s="145">
        <v>132</v>
      </c>
      <c r="J13" s="145"/>
      <c r="K13" s="145">
        <v>22019683</v>
      </c>
      <c r="L13" s="145">
        <v>4747</v>
      </c>
      <c r="M13" s="145">
        <v>0</v>
      </c>
      <c r="N13" s="366">
        <v>54.9</v>
      </c>
      <c r="O13" s="366">
        <v>45.1</v>
      </c>
      <c r="P13" s="145">
        <v>22024430</v>
      </c>
      <c r="Q13" s="145">
        <v>10616</v>
      </c>
    </row>
    <row r="14" spans="1:17">
      <c r="B14" s="170">
        <v>2014</v>
      </c>
      <c r="C14" s="145">
        <v>12324789</v>
      </c>
      <c r="D14" s="145">
        <v>9640039</v>
      </c>
      <c r="E14" s="145">
        <v>166</v>
      </c>
      <c r="F14" s="145">
        <v>2921</v>
      </c>
      <c r="G14" s="145">
        <v>1103</v>
      </c>
      <c r="H14" s="145">
        <v>55663</v>
      </c>
      <c r="I14" s="145">
        <v>197</v>
      </c>
      <c r="J14" s="145">
        <v>2686</v>
      </c>
      <c r="K14" s="145">
        <v>21967915</v>
      </c>
      <c r="L14" s="145">
        <v>56963</v>
      </c>
      <c r="M14" s="145">
        <v>2686</v>
      </c>
      <c r="N14" s="366">
        <v>56</v>
      </c>
      <c r="O14" s="366">
        <v>43.8</v>
      </c>
      <c r="P14" s="145">
        <v>22027564</v>
      </c>
      <c r="Q14" s="145">
        <v>62736</v>
      </c>
    </row>
    <row r="15" spans="1:17">
      <c r="B15" s="170">
        <v>2015</v>
      </c>
      <c r="C15" s="145">
        <v>12664067</v>
      </c>
      <c r="D15" s="145">
        <v>9610403</v>
      </c>
      <c r="E15" s="145">
        <v>462</v>
      </c>
      <c r="F15" s="145">
        <v>3090</v>
      </c>
      <c r="G15" s="145">
        <v>1204</v>
      </c>
      <c r="H15" s="145">
        <v>67190</v>
      </c>
      <c r="I15" s="145">
        <v>844</v>
      </c>
      <c r="J15" s="145">
        <v>3773</v>
      </c>
      <c r="K15" s="145">
        <v>22278022</v>
      </c>
      <c r="L15" s="145">
        <v>69238</v>
      </c>
      <c r="M15" s="145">
        <v>3773</v>
      </c>
      <c r="N15" s="366">
        <v>56.7</v>
      </c>
      <c r="O15" s="366">
        <v>43</v>
      </c>
      <c r="P15" s="145">
        <v>22351033</v>
      </c>
      <c r="Q15" s="145">
        <v>76563</v>
      </c>
    </row>
    <row r="16" spans="1:17">
      <c r="B16" s="170">
        <v>2016</v>
      </c>
      <c r="C16" s="145">
        <v>13037259</v>
      </c>
      <c r="D16" s="145">
        <v>9711024</v>
      </c>
      <c r="E16" s="145">
        <v>855</v>
      </c>
      <c r="F16" s="145">
        <v>2667</v>
      </c>
      <c r="G16" s="145">
        <v>1397</v>
      </c>
      <c r="H16" s="145">
        <v>109528</v>
      </c>
      <c r="I16" s="145">
        <v>1956</v>
      </c>
      <c r="J16" s="145">
        <v>6194</v>
      </c>
      <c r="K16" s="145">
        <v>22751805</v>
      </c>
      <c r="L16" s="145">
        <v>112881</v>
      </c>
      <c r="M16" s="145">
        <v>6194</v>
      </c>
      <c r="N16" s="366">
        <v>57</v>
      </c>
      <c r="O16" s="366">
        <v>42.5</v>
      </c>
      <c r="P16" s="145">
        <v>22870880</v>
      </c>
      <c r="Q16" s="145">
        <v>122597</v>
      </c>
    </row>
    <row r="17" spans="2:17">
      <c r="B17" s="170">
        <v>2017</v>
      </c>
      <c r="C17" s="145">
        <v>13080753</v>
      </c>
      <c r="D17" s="145">
        <v>9734643</v>
      </c>
      <c r="E17" s="145">
        <v>902</v>
      </c>
      <c r="F17" s="145">
        <v>2684</v>
      </c>
      <c r="G17" s="145">
        <v>1456</v>
      </c>
      <c r="H17" s="145">
        <v>115544</v>
      </c>
      <c r="I17" s="145">
        <v>2087</v>
      </c>
      <c r="J17" s="145">
        <v>6383</v>
      </c>
      <c r="K17" s="145">
        <v>22818982</v>
      </c>
      <c r="L17" s="145">
        <v>119087</v>
      </c>
      <c r="M17" s="145">
        <v>6383</v>
      </c>
      <c r="N17" s="366">
        <v>57</v>
      </c>
      <c r="O17" s="366">
        <v>42.4</v>
      </c>
      <c r="P17" s="145">
        <v>22944452</v>
      </c>
      <c r="Q17" s="145">
        <v>129056</v>
      </c>
    </row>
    <row r="18" spans="2:17">
      <c r="B18" s="170">
        <v>2018</v>
      </c>
      <c r="C18" s="145">
        <v>13498326</v>
      </c>
      <c r="D18" s="145">
        <v>10272181</v>
      </c>
      <c r="E18" s="145">
        <v>6221</v>
      </c>
      <c r="F18" s="145">
        <v>32195</v>
      </c>
      <c r="G18" s="145">
        <v>3202</v>
      </c>
      <c r="H18" s="145">
        <v>235459</v>
      </c>
      <c r="I18" s="145">
        <v>9353</v>
      </c>
      <c r="J18" s="145">
        <v>17214</v>
      </c>
      <c r="K18" s="145">
        <v>23808923</v>
      </c>
      <c r="L18" s="145">
        <v>248014</v>
      </c>
      <c r="M18" s="145">
        <v>17214</v>
      </c>
      <c r="N18" s="366">
        <v>56.1</v>
      </c>
      <c r="O18" s="366">
        <v>42.7</v>
      </c>
      <c r="P18" s="145">
        <v>24074151</v>
      </c>
      <c r="Q18" s="145">
        <v>303644</v>
      </c>
    </row>
    <row r="19" spans="2:17">
      <c r="B19" s="170">
        <v>2019</v>
      </c>
      <c r="C19" s="145">
        <v>13494611</v>
      </c>
      <c r="D19" s="145">
        <v>10609757</v>
      </c>
      <c r="E19" s="145">
        <v>12052</v>
      </c>
      <c r="F19" s="145">
        <v>55949</v>
      </c>
      <c r="G19" s="145">
        <v>15520</v>
      </c>
      <c r="H19" s="145">
        <v>329299</v>
      </c>
      <c r="I19" s="145">
        <v>13323</v>
      </c>
      <c r="J19" s="145">
        <v>27615</v>
      </c>
      <c r="K19" s="145">
        <v>24172369</v>
      </c>
      <c r="L19" s="145">
        <v>358142</v>
      </c>
      <c r="M19" s="145">
        <v>27615</v>
      </c>
      <c r="N19" s="366">
        <v>54.9</v>
      </c>
      <c r="O19" s="366">
        <v>43.2</v>
      </c>
      <c r="P19" s="145">
        <v>24558126</v>
      </c>
      <c r="Q19" s="145">
        <v>453758</v>
      </c>
    </row>
    <row r="20" spans="2:17">
      <c r="B20" s="170">
        <v>2020</v>
      </c>
      <c r="C20" s="149">
        <v>13415567</v>
      </c>
      <c r="D20" s="149">
        <v>10671895</v>
      </c>
      <c r="E20" s="149">
        <v>15325</v>
      </c>
      <c r="F20" s="149">
        <v>64990</v>
      </c>
      <c r="G20" s="149">
        <v>35499</v>
      </c>
      <c r="H20" s="149">
        <v>455015</v>
      </c>
      <c r="I20" s="149">
        <v>13698</v>
      </c>
      <c r="J20" s="149">
        <v>44909</v>
      </c>
      <c r="K20" s="149">
        <v>24167777</v>
      </c>
      <c r="L20" s="149">
        <v>504212</v>
      </c>
      <c r="M20" s="149">
        <v>44909</v>
      </c>
      <c r="N20" s="367">
        <v>55.5</v>
      </c>
      <c r="O20" s="367">
        <v>44.2</v>
      </c>
      <c r="P20" s="149">
        <v>24716898</v>
      </c>
      <c r="Q20" s="149">
        <v>629436</v>
      </c>
    </row>
    <row r="21" spans="2:17">
      <c r="B21" s="170">
        <v>2021</v>
      </c>
      <c r="C21" s="149">
        <v>13283247</v>
      </c>
      <c r="D21" s="149">
        <v>10754150</v>
      </c>
      <c r="E21" s="149">
        <v>16442</v>
      </c>
      <c r="F21" s="149">
        <v>82061</v>
      </c>
      <c r="G21" s="149">
        <v>63128</v>
      </c>
      <c r="H21" s="149">
        <v>659094</v>
      </c>
      <c r="I21" s="149">
        <v>16942</v>
      </c>
      <c r="J21" s="149">
        <v>65905</v>
      </c>
      <c r="K21" s="149">
        <v>24135900</v>
      </c>
      <c r="L21" s="149">
        <v>739164</v>
      </c>
      <c r="M21" s="149">
        <v>65905</v>
      </c>
      <c r="N21" s="367">
        <v>55.3</v>
      </c>
      <c r="O21" s="367">
        <v>44.7</v>
      </c>
      <c r="P21" s="149">
        <v>24940969</v>
      </c>
      <c r="Q21" s="149">
        <v>903572</v>
      </c>
    </row>
    <row r="24" spans="2:17">
      <c r="B24" s="60" t="s">
        <v>752</v>
      </c>
    </row>
    <row r="25" spans="2:17">
      <c r="B25" s="60" t="s">
        <v>1475</v>
      </c>
    </row>
  </sheetData>
  <hyperlinks>
    <hyperlink ref="A1" location="Indice!A1" display="Regresar &lt;-"/>
  </hyperlinks>
  <pageMargins left="0.7" right="0.7" top="0.75" bottom="0.75" header="0.3" footer="0.3"/>
  <pageSetup paperSize="9"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dimension ref="A1:AH21"/>
  <sheetViews>
    <sheetView workbookViewId="0"/>
  </sheetViews>
  <sheetFormatPr baseColWidth="10" defaultRowHeight="15"/>
  <cols>
    <col min="1" max="1" width="11.42578125" style="60"/>
    <col min="2" max="2" width="50.28515625" style="60" customWidth="1"/>
    <col min="3" max="16384" width="11.42578125" style="60"/>
  </cols>
  <sheetData>
    <row r="1" spans="1:34">
      <c r="A1" s="1" t="s">
        <v>246</v>
      </c>
    </row>
    <row r="2" spans="1:34" ht="21">
      <c r="B2" s="2" t="s">
        <v>1389</v>
      </c>
    </row>
    <row r="3" spans="1:34" ht="21">
      <c r="B3" s="14" t="s">
        <v>1390</v>
      </c>
    </row>
    <row r="4" spans="1:34" ht="21">
      <c r="B4" s="14"/>
    </row>
    <row r="5" spans="1:34" ht="15.75">
      <c r="B5" s="19" t="s">
        <v>1476</v>
      </c>
    </row>
    <row r="8" spans="1:34">
      <c r="B8" s="342" t="s">
        <v>1477</v>
      </c>
    </row>
    <row r="9" spans="1:34">
      <c r="B9" s="368" t="s">
        <v>1478</v>
      </c>
      <c r="C9" s="369">
        <v>1990</v>
      </c>
      <c r="D9" s="369">
        <v>1991</v>
      </c>
      <c r="E9" s="369">
        <v>1992</v>
      </c>
      <c r="F9" s="369">
        <v>1993</v>
      </c>
      <c r="G9" s="369">
        <v>1994</v>
      </c>
      <c r="H9" s="369">
        <v>1995</v>
      </c>
      <c r="I9" s="369">
        <v>1996</v>
      </c>
      <c r="J9" s="369">
        <v>1997</v>
      </c>
      <c r="K9" s="369">
        <v>1998</v>
      </c>
      <c r="L9" s="369">
        <v>1999</v>
      </c>
      <c r="M9" s="369">
        <v>2000</v>
      </c>
      <c r="N9" s="369">
        <v>2001</v>
      </c>
      <c r="O9" s="369">
        <v>2002</v>
      </c>
      <c r="P9" s="369">
        <v>2003</v>
      </c>
      <c r="Q9" s="369">
        <v>2004</v>
      </c>
      <c r="R9" s="369">
        <v>2005</v>
      </c>
      <c r="S9" s="369">
        <v>2006</v>
      </c>
      <c r="T9" s="369">
        <v>2007</v>
      </c>
      <c r="U9" s="369">
        <v>2008</v>
      </c>
      <c r="V9" s="369">
        <v>2009</v>
      </c>
      <c r="W9" s="369">
        <v>2010</v>
      </c>
      <c r="X9" s="369">
        <v>2011</v>
      </c>
      <c r="Y9" s="369">
        <v>2012</v>
      </c>
      <c r="Z9" s="369">
        <v>2013</v>
      </c>
      <c r="AA9" s="369">
        <v>2014</v>
      </c>
      <c r="AB9" s="369">
        <v>2015</v>
      </c>
      <c r="AC9" s="369">
        <v>2016</v>
      </c>
      <c r="AD9" s="369">
        <v>2017</v>
      </c>
      <c r="AE9" s="369">
        <v>2018</v>
      </c>
      <c r="AF9" s="369">
        <v>2019</v>
      </c>
      <c r="AG9" s="369">
        <v>2020</v>
      </c>
      <c r="AH9" s="369">
        <v>2021</v>
      </c>
    </row>
    <row r="10" spans="1:34">
      <c r="B10" s="371" t="s">
        <v>1479</v>
      </c>
      <c r="C10" s="370">
        <v>21486.206571427952</v>
      </c>
      <c r="D10" s="370">
        <v>22358.118261486907</v>
      </c>
      <c r="E10" s="370">
        <v>23591.683347059108</v>
      </c>
      <c r="F10" s="370">
        <v>23248.939612785663</v>
      </c>
      <c r="G10" s="370">
        <v>24085.564308365836</v>
      </c>
      <c r="H10" s="370">
        <v>24372.324822421117</v>
      </c>
      <c r="I10" s="370">
        <v>25995.191763119063</v>
      </c>
      <c r="J10" s="370">
        <v>25997.0139429312</v>
      </c>
      <c r="K10" s="370">
        <v>28422.697908065766</v>
      </c>
      <c r="L10" s="370">
        <v>29794.721235628615</v>
      </c>
      <c r="M10" s="370">
        <v>30540.703628471521</v>
      </c>
      <c r="N10" s="370">
        <v>31939.40634229438</v>
      </c>
      <c r="O10" s="370">
        <v>32577.315789018503</v>
      </c>
      <c r="P10" s="370">
        <v>34269.242681715346</v>
      </c>
      <c r="Q10" s="370">
        <v>35667.779134219898</v>
      </c>
      <c r="R10" s="370">
        <v>36991.037089216225</v>
      </c>
      <c r="S10" s="370">
        <v>37906.257471106401</v>
      </c>
      <c r="T10" s="370">
        <v>38993.509767630727</v>
      </c>
      <c r="U10" s="370">
        <v>37203.874971935373</v>
      </c>
      <c r="V10" s="370">
        <v>34817.295808586627</v>
      </c>
      <c r="W10" s="370">
        <v>34259.422326324959</v>
      </c>
      <c r="X10" s="370">
        <v>32475.68013757524</v>
      </c>
      <c r="Y10" s="370">
        <v>29798.111309656411</v>
      </c>
      <c r="Z10" s="370">
        <v>28203.413384738029</v>
      </c>
      <c r="AA10" s="370">
        <v>28427.130411697388</v>
      </c>
      <c r="AB10" s="370">
        <v>29439.410455855043</v>
      </c>
      <c r="AC10" s="370">
        <v>30631.963020140181</v>
      </c>
      <c r="AD10" s="370">
        <v>31749.554781207175</v>
      </c>
      <c r="AE10" s="370">
        <v>32513.599594595984</v>
      </c>
      <c r="AF10" s="370">
        <v>32915.106053130854</v>
      </c>
      <c r="AG10" s="370">
        <v>26059.066682255885</v>
      </c>
      <c r="AH10" s="370">
        <v>30350.05593463048</v>
      </c>
    </row>
    <row r="11" spans="1:34">
      <c r="B11" s="372" t="s">
        <v>1480</v>
      </c>
      <c r="C11" s="370">
        <v>387.38893665806819</v>
      </c>
      <c r="D11" s="370">
        <v>405.91382440049676</v>
      </c>
      <c r="E11" s="370">
        <v>408.18763733639054</v>
      </c>
      <c r="F11" s="370">
        <v>397.6593102130505</v>
      </c>
      <c r="G11" s="370">
        <v>442.31393904652714</v>
      </c>
      <c r="H11" s="370">
        <v>471.55345371166521</v>
      </c>
      <c r="I11" s="370">
        <v>536.2472532721888</v>
      </c>
      <c r="J11" s="370">
        <v>605.65587083213904</v>
      </c>
      <c r="K11" s="370">
        <v>664.23043852106616</v>
      </c>
      <c r="L11" s="370">
        <v>698.22298652909149</v>
      </c>
      <c r="M11" s="370">
        <v>709.20989777395619</v>
      </c>
      <c r="N11" s="370">
        <v>772.25566064775001</v>
      </c>
      <c r="O11" s="370">
        <v>789.67230342982702</v>
      </c>
      <c r="P11" s="370">
        <v>863.43747014426276</v>
      </c>
      <c r="Q11" s="370">
        <v>951.96331327027792</v>
      </c>
      <c r="R11" s="370">
        <v>1030.8875513518678</v>
      </c>
      <c r="S11" s="370">
        <v>846.13547339256706</v>
      </c>
      <c r="T11" s="370">
        <v>988.3204356549154</v>
      </c>
      <c r="U11" s="370">
        <v>980.63915161937507</v>
      </c>
      <c r="V11" s="370">
        <v>862.22413298939523</v>
      </c>
      <c r="W11" s="370">
        <v>899.96178465653952</v>
      </c>
      <c r="X11" s="370">
        <v>844.42533677271422</v>
      </c>
      <c r="Y11" s="370">
        <v>890.43661029903501</v>
      </c>
      <c r="Z11" s="370">
        <v>385.52116174644118</v>
      </c>
      <c r="AA11" s="370">
        <v>391.20091716824305</v>
      </c>
      <c r="AB11" s="370">
        <v>403.80242667430969</v>
      </c>
      <c r="AC11" s="370">
        <v>388.70736600745198</v>
      </c>
      <c r="AD11" s="370">
        <v>393.01136906467946</v>
      </c>
      <c r="AE11" s="370">
        <v>394.46355211617464</v>
      </c>
      <c r="AF11" s="370">
        <v>382.15821152192609</v>
      </c>
      <c r="AG11" s="370">
        <v>311.84197955479124</v>
      </c>
      <c r="AH11" s="370">
        <v>320.73476163179521</v>
      </c>
    </row>
    <row r="12" spans="1:34">
      <c r="B12" s="372" t="s">
        <v>1481</v>
      </c>
      <c r="C12" s="370">
        <v>17885.695519250978</v>
      </c>
      <c r="D12" s="370">
        <v>18854.356549154487</v>
      </c>
      <c r="E12" s="370">
        <v>19952.211713002769</v>
      </c>
      <c r="F12" s="370">
        <v>19682.748160886593</v>
      </c>
      <c r="G12" s="370">
        <v>20446.701538167574</v>
      </c>
      <c r="H12" s="370">
        <v>20718.840164325975</v>
      </c>
      <c r="I12" s="370">
        <v>21980.144740613352</v>
      </c>
      <c r="J12" s="370">
        <v>22215.20730809783</v>
      </c>
      <c r="K12" s="370">
        <v>24337.878604252775</v>
      </c>
      <c r="L12" s="370">
        <v>25628.66386581085</v>
      </c>
      <c r="M12" s="370">
        <v>26401.607377378736</v>
      </c>
      <c r="N12" s="370">
        <v>27709.408059100446</v>
      </c>
      <c r="O12" s="370">
        <v>28440.030463754272</v>
      </c>
      <c r="P12" s="370">
        <v>29799.218747265564</v>
      </c>
      <c r="Q12" s="370">
        <v>30876.684084367138</v>
      </c>
      <c r="R12" s="370">
        <v>31860.725995285266</v>
      </c>
      <c r="S12" s="370">
        <v>32786.49819661356</v>
      </c>
      <c r="T12" s="370">
        <v>33952.137247362247</v>
      </c>
      <c r="U12" s="370">
        <v>32382.82997637181</v>
      </c>
      <c r="V12" s="370">
        <v>30624.303831853282</v>
      </c>
      <c r="W12" s="370">
        <v>29811.801398078296</v>
      </c>
      <c r="X12" s="370">
        <v>28558.960924811312</v>
      </c>
      <c r="Y12" s="370">
        <v>25354.314237955019</v>
      </c>
      <c r="Z12" s="370">
        <v>25376.891125249425</v>
      </c>
      <c r="AA12" s="370">
        <v>25748.208831399697</v>
      </c>
      <c r="AB12" s="370">
        <v>26624.888344489467</v>
      </c>
      <c r="AC12" s="370">
        <v>27452.300533005833</v>
      </c>
      <c r="AD12" s="370">
        <v>28065.26087841027</v>
      </c>
      <c r="AE12" s="370">
        <v>28712.003530454043</v>
      </c>
      <c r="AF12" s="370">
        <v>28957.42496002237</v>
      </c>
      <c r="AG12" s="370">
        <v>23865.354200759921</v>
      </c>
      <c r="AH12" s="370">
        <v>27302.997928860066</v>
      </c>
    </row>
    <row r="13" spans="1:34">
      <c r="B13" s="372" t="s">
        <v>1482</v>
      </c>
      <c r="C13" s="370">
        <v>1382.2418075857456</v>
      </c>
      <c r="D13" s="370">
        <v>1172.707079392376</v>
      </c>
      <c r="E13" s="370">
        <v>1219.2581446450749</v>
      </c>
      <c r="F13" s="370">
        <v>1099.252412343556</v>
      </c>
      <c r="G13" s="370">
        <v>962.02111397726185</v>
      </c>
      <c r="H13" s="370">
        <v>1104.160695519251</v>
      </c>
      <c r="I13" s="370">
        <v>1279.1439763064868</v>
      </c>
      <c r="J13" s="370">
        <v>1373.0844559090474</v>
      </c>
      <c r="K13" s="370">
        <v>1575.7834145409381</v>
      </c>
      <c r="L13" s="370">
        <v>1729.0460494888698</v>
      </c>
      <c r="M13" s="370">
        <v>1832.2322537498808</v>
      </c>
      <c r="N13" s="370">
        <v>1822.5613833954333</v>
      </c>
      <c r="O13" s="370">
        <v>1694.8385401738799</v>
      </c>
      <c r="P13" s="370">
        <v>1775.9338874558134</v>
      </c>
      <c r="Q13" s="370">
        <v>1966.5782936849143</v>
      </c>
      <c r="R13" s="370">
        <v>2292.0512085602372</v>
      </c>
      <c r="S13" s="370">
        <v>2408.9686634183627</v>
      </c>
      <c r="T13" s="370">
        <v>2535.370688831566</v>
      </c>
      <c r="U13" s="370">
        <v>2445.839304480749</v>
      </c>
      <c r="V13" s="370">
        <v>2164.6006496608388</v>
      </c>
      <c r="W13" s="370">
        <v>2413.1723511990062</v>
      </c>
      <c r="X13" s="370">
        <v>2163.5282315849818</v>
      </c>
      <c r="Y13" s="370">
        <v>1872.809783127926</v>
      </c>
      <c r="Z13" s="370">
        <v>1595.7891468424573</v>
      </c>
      <c r="AA13" s="370">
        <v>1690.5775293780453</v>
      </c>
      <c r="AB13" s="370">
        <v>1828.5659692366482</v>
      </c>
      <c r="AC13" s="370">
        <v>1989.7224610681187</v>
      </c>
      <c r="AD13" s="370">
        <v>2162.4653673449893</v>
      </c>
      <c r="AE13" s="370">
        <v>2249.8901308875511</v>
      </c>
      <c r="AF13" s="370">
        <v>2378.3987771090092</v>
      </c>
      <c r="AG13" s="370">
        <v>959.5848858316615</v>
      </c>
      <c r="AH13" s="370">
        <v>1663.762814082354</v>
      </c>
    </row>
    <row r="14" spans="1:34">
      <c r="B14" s="372" t="s">
        <v>1483</v>
      </c>
      <c r="C14" s="370">
        <v>1680.0420368778064</v>
      </c>
      <c r="D14" s="370">
        <v>1772.4753988726472</v>
      </c>
      <c r="E14" s="370">
        <v>1823.8272666475589</v>
      </c>
      <c r="F14" s="370">
        <v>1872.074137766313</v>
      </c>
      <c r="G14" s="370">
        <v>1971.672876659979</v>
      </c>
      <c r="H14" s="370">
        <v>1899.3312314894431</v>
      </c>
      <c r="I14" s="370">
        <v>2029.2347377472054</v>
      </c>
      <c r="J14" s="370">
        <v>1630.8397821725423</v>
      </c>
      <c r="K14" s="370">
        <v>1699.1258240183433</v>
      </c>
      <c r="L14" s="370">
        <v>1608.436037068883</v>
      </c>
      <c r="M14" s="370">
        <v>1399.4172160122289</v>
      </c>
      <c r="N14" s="370">
        <v>1393.5654915448551</v>
      </c>
      <c r="O14" s="370">
        <v>1400.8837298175217</v>
      </c>
      <c r="P14" s="370">
        <v>1566.8959587274289</v>
      </c>
      <c r="Q14" s="370">
        <v>1621.3719308302282</v>
      </c>
      <c r="R14" s="370">
        <v>1558.8993981083404</v>
      </c>
      <c r="S14" s="370">
        <v>1694.2772523168051</v>
      </c>
      <c r="T14" s="370">
        <v>1469.1649947453902</v>
      </c>
      <c r="U14" s="370">
        <v>1331.4751122575713</v>
      </c>
      <c r="V14" s="370">
        <v>1103.9361803764211</v>
      </c>
      <c r="W14" s="370">
        <v>1060.0458584121525</v>
      </c>
      <c r="X14" s="370">
        <v>829.96082927295311</v>
      </c>
      <c r="Y14" s="370">
        <v>862.16680997420451</v>
      </c>
      <c r="Z14" s="370">
        <v>506.59692366485137</v>
      </c>
      <c r="AA14" s="370">
        <v>327.35740899971336</v>
      </c>
      <c r="AB14" s="370">
        <v>447.05741855354921</v>
      </c>
      <c r="AC14" s="370">
        <v>628.33744148275537</v>
      </c>
      <c r="AD14" s="370">
        <v>958.33648609916872</v>
      </c>
      <c r="AE14" s="370">
        <v>991.2016814751122</v>
      </c>
      <c r="AF14" s="370">
        <v>1037.8339543326645</v>
      </c>
      <c r="AG14" s="370">
        <v>803.4496990541702</v>
      </c>
      <c r="AH14" s="370">
        <v>908.26702245151421</v>
      </c>
    </row>
    <row r="15" spans="1:34">
      <c r="B15" s="372" t="s">
        <v>1484</v>
      </c>
      <c r="C15" s="370">
        <v>7.0721489573286638</v>
      </c>
      <c r="D15" s="370">
        <v>10.017086365091663</v>
      </c>
      <c r="E15" s="370">
        <v>7.0291959174240297</v>
      </c>
      <c r="F15" s="370">
        <v>8.0396414471733024</v>
      </c>
      <c r="G15" s="370">
        <v>18.65879580254629</v>
      </c>
      <c r="H15" s="370">
        <v>18.766018561368224</v>
      </c>
      <c r="I15" s="370">
        <v>48.75295543778136</v>
      </c>
      <c r="J15" s="370">
        <v>57.179234432110796</v>
      </c>
      <c r="K15" s="370">
        <v>25.301294832382958</v>
      </c>
      <c r="L15" s="370">
        <v>28.976544366347877</v>
      </c>
      <c r="M15" s="370">
        <v>52.407132911836882</v>
      </c>
      <c r="N15" s="370">
        <v>92.002677958433907</v>
      </c>
      <c r="O15" s="370">
        <v>109.67235115512379</v>
      </c>
      <c r="P15" s="370">
        <v>109.41439972159547</v>
      </c>
      <c r="Q15" s="370">
        <v>93.65786632357397</v>
      </c>
      <c r="R15" s="370">
        <v>101.3534174238355</v>
      </c>
      <c r="S15" s="370">
        <v>53.954841513006798</v>
      </c>
      <c r="T15" s="370">
        <v>44.217174897312745</v>
      </c>
      <c r="U15" s="370">
        <v>51.397532106980634</v>
      </c>
      <c r="V15" s="370">
        <v>51.568932881244052</v>
      </c>
      <c r="W15" s="370">
        <v>60.597425810435766</v>
      </c>
      <c r="X15" s="370">
        <v>76.913155631986243</v>
      </c>
      <c r="Y15" s="370">
        <v>73.345366341687537</v>
      </c>
      <c r="Z15" s="370">
        <v>81.105234553091321</v>
      </c>
      <c r="AA15" s="370">
        <v>77.924255371731249</v>
      </c>
      <c r="AB15" s="370">
        <v>67.88515712844935</v>
      </c>
      <c r="AC15" s="370">
        <v>70.830156953780786</v>
      </c>
      <c r="AD15" s="370">
        <v>76.397848531115329</v>
      </c>
      <c r="AE15" s="370">
        <v>81.233878224294187</v>
      </c>
      <c r="AF15" s="370">
        <v>78.589853975966662</v>
      </c>
      <c r="AG15" s="370">
        <v>56.534684610514347</v>
      </c>
      <c r="AH15" s="370">
        <v>79.772140670576164</v>
      </c>
    </row>
    <row r="16" spans="1:34">
      <c r="B16" s="372" t="s">
        <v>1485</v>
      </c>
      <c r="C16" s="370">
        <v>143.76612209802235</v>
      </c>
      <c r="D16" s="370">
        <v>142.64832330180568</v>
      </c>
      <c r="E16" s="370">
        <v>181.16938950988822</v>
      </c>
      <c r="F16" s="370">
        <v>189.16595012897679</v>
      </c>
      <c r="G16" s="370">
        <v>244.19604471195183</v>
      </c>
      <c r="H16" s="370">
        <v>159.67325881341358</v>
      </c>
      <c r="I16" s="370">
        <v>121.66809974204642</v>
      </c>
      <c r="J16" s="370">
        <v>115.04729148753225</v>
      </c>
      <c r="K16" s="370">
        <v>120.37833190025795</v>
      </c>
      <c r="L16" s="370">
        <v>101.37575236457438</v>
      </c>
      <c r="M16" s="370">
        <v>145.82975064488392</v>
      </c>
      <c r="N16" s="370">
        <v>149.61306964746345</v>
      </c>
      <c r="O16" s="370">
        <v>142.2184006878762</v>
      </c>
      <c r="P16" s="370">
        <v>154.34221840068787</v>
      </c>
      <c r="Q16" s="370">
        <v>157.52364574376611</v>
      </c>
      <c r="R16" s="370">
        <v>147.1195184866724</v>
      </c>
      <c r="S16" s="370">
        <v>116.42304385210663</v>
      </c>
      <c r="T16" s="370">
        <v>4.2992261392949267</v>
      </c>
      <c r="U16" s="370">
        <v>11.693895098882201</v>
      </c>
      <c r="V16" s="370">
        <v>10.662080825451419</v>
      </c>
      <c r="W16" s="370">
        <v>13.843508168529665</v>
      </c>
      <c r="X16" s="370">
        <v>1.8916595012897679</v>
      </c>
      <c r="Y16" s="370">
        <v>745.03850195853624</v>
      </c>
      <c r="Z16" s="370">
        <v>257.50979268176172</v>
      </c>
      <c r="AA16" s="370">
        <v>191.86146937995605</v>
      </c>
      <c r="AB16" s="370">
        <v>67.211139772618708</v>
      </c>
      <c r="AC16" s="370">
        <v>102.06506162224132</v>
      </c>
      <c r="AD16" s="370">
        <v>94.082831756950398</v>
      </c>
      <c r="AE16" s="370">
        <v>84.806821438807674</v>
      </c>
      <c r="AF16" s="370">
        <v>80.700296168911805</v>
      </c>
      <c r="AG16" s="370">
        <v>62.301232444826589</v>
      </c>
      <c r="AH16" s="370">
        <v>74.521266934174065</v>
      </c>
    </row>
    <row r="17" spans="2:34">
      <c r="B17" s="372" t="s">
        <v>1486</v>
      </c>
      <c r="C17" s="370">
        <v>150.83827105535102</v>
      </c>
      <c r="D17" s="370">
        <v>152.66540966689735</v>
      </c>
      <c r="E17" s="370">
        <v>188.19858542731225</v>
      </c>
      <c r="F17" s="370">
        <v>197.20559157615008</v>
      </c>
      <c r="G17" s="370">
        <v>262.85484051449811</v>
      </c>
      <c r="H17" s="370">
        <v>178.4392773747818</v>
      </c>
      <c r="I17" s="370">
        <v>170.42105517982779</v>
      </c>
      <c r="J17" s="370">
        <v>172.22652591964305</v>
      </c>
      <c r="K17" s="370">
        <v>145.67962673264091</v>
      </c>
      <c r="L17" s="370">
        <v>130.35229673092226</v>
      </c>
      <c r="M17" s="370">
        <v>198.23688355672078</v>
      </c>
      <c r="N17" s="370">
        <v>241.61574760589735</v>
      </c>
      <c r="O17" s="370">
        <v>251.89075184299998</v>
      </c>
      <c r="P17" s="370">
        <v>263.75661812228333</v>
      </c>
      <c r="Q17" s="370">
        <v>251.18151206734007</v>
      </c>
      <c r="R17" s="370">
        <v>248.47293591050789</v>
      </c>
      <c r="S17" s="370">
        <v>170.37788536511343</v>
      </c>
      <c r="T17" s="370">
        <v>48.516401036607675</v>
      </c>
      <c r="U17" s="370">
        <v>63.091427205862836</v>
      </c>
      <c r="V17" s="370">
        <v>62.231013706695471</v>
      </c>
      <c r="W17" s="370">
        <v>74.440933978965433</v>
      </c>
      <c r="X17" s="370">
        <v>78.804815133276009</v>
      </c>
      <c r="Y17" s="370">
        <v>818.38386830022375</v>
      </c>
      <c r="Z17" s="370">
        <v>338.61502723485307</v>
      </c>
      <c r="AA17" s="370">
        <v>269.78572475168733</v>
      </c>
      <c r="AB17" s="370">
        <v>135.09629690106806</v>
      </c>
      <c r="AC17" s="370">
        <v>172.8952185760221</v>
      </c>
      <c r="AD17" s="370">
        <v>170.48068028806574</v>
      </c>
      <c r="AE17" s="370">
        <v>166.04069966310186</v>
      </c>
      <c r="AF17" s="370">
        <v>159.29015014487845</v>
      </c>
      <c r="AG17" s="370">
        <v>118.83591705534093</v>
      </c>
      <c r="AH17" s="370">
        <v>154.29340760475023</v>
      </c>
    </row>
    <row r="20" spans="2:34">
      <c r="B20" s="60" t="s">
        <v>11</v>
      </c>
    </row>
    <row r="21" spans="2:34">
      <c r="B21" s="60" t="s">
        <v>1487</v>
      </c>
    </row>
  </sheetData>
  <hyperlinks>
    <hyperlink ref="A1" location="Indice!A1" display="Regresar &lt;-"/>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H37"/>
  <sheetViews>
    <sheetView zoomScaleNormal="100" workbookViewId="0"/>
  </sheetViews>
  <sheetFormatPr baseColWidth="10" defaultColWidth="11.42578125" defaultRowHeight="15"/>
  <cols>
    <col min="1" max="1" width="12.5703125" style="17" customWidth="1"/>
    <col min="2" max="2" width="14.5703125" style="18" customWidth="1"/>
    <col min="3" max="5" width="11.5703125" style="17" bestFit="1" customWidth="1"/>
    <col min="6" max="6" width="8.5703125" style="17" bestFit="1" customWidth="1"/>
    <col min="7" max="7" width="6.5703125" style="17" hidden="1" customWidth="1"/>
    <col min="8" max="8" width="25.28515625" style="18" customWidth="1"/>
    <col min="9" max="17" width="11.42578125" style="17"/>
    <col min="18" max="18" width="0" style="17" hidden="1" customWidth="1"/>
    <col min="19" max="16384" width="11.42578125" style="17"/>
  </cols>
  <sheetData>
    <row r="1" spans="1:8">
      <c r="A1" s="1" t="s">
        <v>246</v>
      </c>
    </row>
    <row r="2" spans="1:8" ht="15.6" customHeight="1">
      <c r="B2" s="2" t="s">
        <v>0</v>
      </c>
      <c r="G2" s="93"/>
    </row>
    <row r="3" spans="1:8" ht="21" customHeight="1">
      <c r="B3" s="2" t="s">
        <v>270</v>
      </c>
      <c r="G3" s="93"/>
    </row>
    <row r="4" spans="1:8" ht="18" customHeight="1"/>
    <row r="5" spans="1:8">
      <c r="B5" s="3" t="s">
        <v>46</v>
      </c>
    </row>
    <row r="6" spans="1:8" ht="15.75">
      <c r="B6" s="97"/>
    </row>
    <row r="7" spans="1:8" ht="18" thickBot="1">
      <c r="B7" s="20" t="s">
        <v>47</v>
      </c>
      <c r="C7" s="98"/>
      <c r="D7" s="98"/>
      <c r="E7" s="98"/>
      <c r="G7" s="99"/>
    </row>
    <row r="8" spans="1:8" ht="21.75" customHeight="1" thickTop="1">
      <c r="B8" s="65" t="s">
        <v>14</v>
      </c>
      <c r="C8" s="65" t="s">
        <v>293</v>
      </c>
      <c r="D8" s="65" t="s">
        <v>271</v>
      </c>
      <c r="E8" s="65" t="s">
        <v>10</v>
      </c>
      <c r="F8" s="65" t="s">
        <v>31</v>
      </c>
      <c r="G8" s="65" t="s">
        <v>294</v>
      </c>
      <c r="H8" s="65" t="s">
        <v>295</v>
      </c>
    </row>
    <row r="9" spans="1:8" hidden="1">
      <c r="B9" s="45">
        <v>2000</v>
      </c>
      <c r="C9" s="29">
        <v>2.46</v>
      </c>
      <c r="D9" s="29">
        <v>6.69</v>
      </c>
      <c r="E9" s="29"/>
      <c r="F9" s="29"/>
      <c r="G9" s="29">
        <v>72.62</v>
      </c>
      <c r="H9" s="100">
        <v>85.92</v>
      </c>
    </row>
    <row r="10" spans="1:8" hidden="1">
      <c r="B10" s="45">
        <v>2001</v>
      </c>
      <c r="C10" s="29">
        <v>1.27</v>
      </c>
      <c r="D10" s="29">
        <v>6</v>
      </c>
      <c r="E10" s="29">
        <v>17.8</v>
      </c>
      <c r="F10" s="29">
        <v>10.7</v>
      </c>
      <c r="G10" s="29">
        <v>72.819999999999993</v>
      </c>
      <c r="H10" s="100">
        <v>87.36</v>
      </c>
    </row>
    <row r="11" spans="1:8" hidden="1">
      <c r="B11" s="45">
        <v>2002</v>
      </c>
      <c r="C11" s="29">
        <v>1.6</v>
      </c>
      <c r="D11" s="29">
        <v>4.0999999999999996</v>
      </c>
      <c r="E11" s="29">
        <v>15.4</v>
      </c>
      <c r="F11" s="29">
        <v>9.5</v>
      </c>
      <c r="G11" s="29">
        <v>74.599999999999994</v>
      </c>
      <c r="H11" s="100">
        <v>87.9</v>
      </c>
    </row>
    <row r="12" spans="1:8">
      <c r="B12" s="101">
        <v>2003</v>
      </c>
      <c r="C12" s="30">
        <v>1.4</v>
      </c>
      <c r="D12" s="30">
        <v>4.5</v>
      </c>
      <c r="E12" s="30">
        <v>17.2</v>
      </c>
      <c r="F12" s="30">
        <v>9.6</v>
      </c>
      <c r="G12" s="30">
        <v>77.8</v>
      </c>
      <c r="H12" s="102">
        <v>92</v>
      </c>
    </row>
    <row r="13" spans="1:8">
      <c r="B13" s="101">
        <v>2004</v>
      </c>
      <c r="C13" s="30">
        <v>1.6</v>
      </c>
      <c r="D13" s="30">
        <v>4.9000000000000004</v>
      </c>
      <c r="E13" s="30">
        <v>17.399999999999999</v>
      </c>
      <c r="F13" s="30">
        <v>9.9</v>
      </c>
      <c r="G13" s="30">
        <v>75.400000000000006</v>
      </c>
      <c r="H13" s="102">
        <v>89.5</v>
      </c>
    </row>
    <row r="14" spans="1:8">
      <c r="B14" s="101">
        <v>2005</v>
      </c>
      <c r="C14" s="30">
        <v>1.7</v>
      </c>
      <c r="D14" s="30">
        <v>4.9000000000000004</v>
      </c>
      <c r="E14" s="30">
        <v>16.5</v>
      </c>
      <c r="F14" s="30">
        <v>9.3000000000000007</v>
      </c>
      <c r="G14" s="30">
        <v>76.5</v>
      </c>
      <c r="H14" s="102">
        <v>91.2</v>
      </c>
    </row>
    <row r="15" spans="1:8">
      <c r="B15" s="101">
        <v>2006</v>
      </c>
      <c r="C15" s="30">
        <v>1.6</v>
      </c>
      <c r="D15" s="30">
        <v>5</v>
      </c>
      <c r="E15" s="30">
        <v>15.3</v>
      </c>
      <c r="F15" s="30">
        <v>8.86</v>
      </c>
      <c r="G15" s="30">
        <v>75.599999999999994</v>
      </c>
      <c r="H15" s="102">
        <v>90.1</v>
      </c>
    </row>
    <row r="16" spans="1:8">
      <c r="B16" s="101">
        <v>2007</v>
      </c>
      <c r="C16" s="30">
        <v>1.4</v>
      </c>
      <c r="D16" s="30">
        <v>4.9000000000000004</v>
      </c>
      <c r="E16" s="30">
        <v>14.8</v>
      </c>
      <c r="F16" s="30">
        <v>9</v>
      </c>
      <c r="G16" s="30">
        <v>72.599999999999994</v>
      </c>
      <c r="H16" s="102">
        <v>87.4</v>
      </c>
    </row>
    <row r="17" spans="2:8">
      <c r="B17" s="101">
        <v>2008</v>
      </c>
      <c r="C17" s="30">
        <v>0.85</v>
      </c>
      <c r="D17" s="30">
        <v>3.92</v>
      </c>
      <c r="E17" s="30">
        <v>13.69</v>
      </c>
      <c r="F17" s="30">
        <v>7.2</v>
      </c>
      <c r="G17" s="30">
        <v>74</v>
      </c>
      <c r="H17" s="102">
        <v>88.15</v>
      </c>
    </row>
    <row r="18" spans="2:8">
      <c r="B18" s="101">
        <v>2009</v>
      </c>
      <c r="C18" s="30">
        <v>0.51</v>
      </c>
      <c r="D18" s="30">
        <v>3.48</v>
      </c>
      <c r="E18" s="30">
        <v>12.82</v>
      </c>
      <c r="F18" s="30">
        <v>7.27</v>
      </c>
      <c r="G18" s="30">
        <v>73.459999999999994</v>
      </c>
      <c r="H18" s="102">
        <v>86.92</v>
      </c>
    </row>
    <row r="19" spans="2:8">
      <c r="B19" s="101">
        <v>2010</v>
      </c>
      <c r="C19" s="30">
        <v>0.53</v>
      </c>
      <c r="D19" s="30">
        <v>3.83</v>
      </c>
      <c r="E19" s="30">
        <v>12.71</v>
      </c>
      <c r="F19" s="30">
        <v>6.94</v>
      </c>
      <c r="G19" s="30">
        <v>73.31</v>
      </c>
      <c r="H19" s="102">
        <v>86.31</v>
      </c>
    </row>
    <row r="20" spans="2:8">
      <c r="B20" s="101">
        <v>2011</v>
      </c>
      <c r="C20" s="30">
        <v>0.56000000000000005</v>
      </c>
      <c r="D20" s="30">
        <v>3.7</v>
      </c>
      <c r="E20" s="30">
        <v>13.42</v>
      </c>
      <c r="F20" s="30">
        <v>7.09</v>
      </c>
      <c r="G20" s="30">
        <v>74</v>
      </c>
      <c r="H20" s="102">
        <v>87.54</v>
      </c>
    </row>
    <row r="21" spans="2:8">
      <c r="B21" s="101">
        <v>2012</v>
      </c>
      <c r="C21" s="30">
        <v>0.66</v>
      </c>
      <c r="D21" s="30">
        <v>3.5</v>
      </c>
      <c r="E21" s="30">
        <v>13.69</v>
      </c>
      <c r="F21" s="30">
        <v>6.78</v>
      </c>
      <c r="G21" s="30">
        <v>73.540000000000006</v>
      </c>
      <c r="H21" s="102">
        <v>87.08</v>
      </c>
    </row>
    <row r="22" spans="2:8">
      <c r="B22" s="101">
        <v>2013</v>
      </c>
      <c r="C22" s="30">
        <v>0.67</v>
      </c>
      <c r="D22" s="30">
        <v>3.11</v>
      </c>
      <c r="E22" s="30">
        <v>11.7</v>
      </c>
      <c r="F22" s="30">
        <v>6.24</v>
      </c>
      <c r="G22" s="30">
        <v>75.23</v>
      </c>
      <c r="H22" s="102">
        <v>87.38</v>
      </c>
    </row>
    <row r="23" spans="2:8">
      <c r="B23" s="101">
        <v>2014</v>
      </c>
      <c r="C23" s="30">
        <v>0.59</v>
      </c>
      <c r="D23" s="30">
        <v>2.92</v>
      </c>
      <c r="E23" s="30">
        <v>12.48</v>
      </c>
      <c r="F23" s="30">
        <v>6.43</v>
      </c>
      <c r="G23" s="30">
        <v>70.849999999999994</v>
      </c>
      <c r="H23" s="102">
        <v>83.15</v>
      </c>
    </row>
    <row r="24" spans="2:8">
      <c r="B24" s="101">
        <v>2015</v>
      </c>
      <c r="C24" s="30">
        <v>0.56000000000000005</v>
      </c>
      <c r="D24" s="30">
        <v>3.38</v>
      </c>
      <c r="E24" s="30">
        <v>13.44</v>
      </c>
      <c r="F24" s="30">
        <v>7.36</v>
      </c>
      <c r="G24" s="30">
        <v>72.92</v>
      </c>
      <c r="H24" s="102">
        <v>86.15</v>
      </c>
    </row>
    <row r="25" spans="2:8">
      <c r="B25" s="101">
        <v>2016</v>
      </c>
      <c r="C25" s="30">
        <v>0.51</v>
      </c>
      <c r="D25" s="30">
        <v>2.78</v>
      </c>
      <c r="E25" s="30">
        <v>13.06</v>
      </c>
      <c r="F25" s="30">
        <v>6.05</v>
      </c>
      <c r="G25" s="30"/>
      <c r="H25" s="102">
        <v>84.92</v>
      </c>
    </row>
    <row r="26" spans="2:8">
      <c r="B26" s="101">
        <v>2017</v>
      </c>
      <c r="C26" s="30">
        <v>0.57999999999999996</v>
      </c>
      <c r="D26" s="30">
        <v>2.9</v>
      </c>
      <c r="E26" s="30">
        <v>13.19</v>
      </c>
      <c r="F26" s="30">
        <v>6.75</v>
      </c>
      <c r="G26" s="30"/>
      <c r="H26" s="102">
        <v>86.92</v>
      </c>
    </row>
    <row r="27" spans="2:8">
      <c r="B27" s="101">
        <v>2018</v>
      </c>
      <c r="C27" s="30">
        <v>0.5</v>
      </c>
      <c r="D27" s="30">
        <v>2.7</v>
      </c>
      <c r="E27" s="30">
        <v>12.2</v>
      </c>
      <c r="F27" s="30">
        <v>6.6</v>
      </c>
      <c r="G27" s="30"/>
      <c r="H27" s="102">
        <v>86.8</v>
      </c>
    </row>
    <row r="28" spans="2:8">
      <c r="B28" s="101">
        <v>2019</v>
      </c>
      <c r="C28" s="100">
        <v>0.6</v>
      </c>
      <c r="D28" s="100">
        <v>2.57</v>
      </c>
      <c r="E28" s="100">
        <v>12.14</v>
      </c>
      <c r="F28" s="100">
        <v>6.19</v>
      </c>
      <c r="G28" s="100">
        <v>75.150000000000006</v>
      </c>
      <c r="H28" s="100">
        <v>88</v>
      </c>
    </row>
    <row r="29" spans="2:8">
      <c r="B29" s="101">
        <v>2020</v>
      </c>
      <c r="C29" s="100">
        <v>0.6</v>
      </c>
      <c r="D29" s="100">
        <v>2.29</v>
      </c>
      <c r="E29" s="100">
        <v>12.57</v>
      </c>
      <c r="F29" s="100">
        <v>5.96</v>
      </c>
      <c r="G29" s="100">
        <v>70.150000000000006</v>
      </c>
      <c r="H29" s="100">
        <v>82.46</v>
      </c>
    </row>
    <row r="30" spans="2:8">
      <c r="B30" s="101">
        <v>2021</v>
      </c>
      <c r="C30" s="100">
        <v>0.6</v>
      </c>
      <c r="D30" s="100">
        <v>2.09</v>
      </c>
      <c r="E30" s="100">
        <v>12.92</v>
      </c>
      <c r="F30" s="100">
        <v>6.62</v>
      </c>
      <c r="G30" s="100">
        <v>72.92</v>
      </c>
      <c r="H30" s="100">
        <v>85.23</v>
      </c>
    </row>
    <row r="31" spans="2:8">
      <c r="B31" s="101">
        <v>2022</v>
      </c>
      <c r="C31" s="100">
        <v>0.63</v>
      </c>
      <c r="D31" s="100">
        <v>2.25</v>
      </c>
      <c r="E31" s="100">
        <v>16.600000000000001</v>
      </c>
      <c r="F31" s="100">
        <v>8.2899999999999991</v>
      </c>
      <c r="G31" s="100">
        <v>73.31</v>
      </c>
      <c r="H31" s="100">
        <v>85.38</v>
      </c>
    </row>
    <row r="33" spans="2:3">
      <c r="B33" s="21" t="s">
        <v>48</v>
      </c>
      <c r="C33" s="18"/>
    </row>
    <row r="34" spans="2:3">
      <c r="B34" s="21" t="s">
        <v>292</v>
      </c>
      <c r="C34" s="18"/>
    </row>
    <row r="35" spans="2:3">
      <c r="C35" s="18"/>
    </row>
    <row r="36" spans="2:3">
      <c r="C36" s="18"/>
    </row>
    <row r="37" spans="2:3">
      <c r="C37" s="18"/>
    </row>
  </sheetData>
  <hyperlinks>
    <hyperlink ref="A1" location="Indice!A1" display="Regresar &lt;-"/>
  </hyperlinks>
  <pageMargins left="0.75" right="0.75" top="1" bottom="1" header="0" footer="0"/>
  <pageSetup paperSize="9" orientation="portrait" horizontalDpi="1200" verticalDpi="1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heetViews>
  <sheetFormatPr baseColWidth="10" defaultRowHeight="15"/>
  <cols>
    <col min="2" max="2" width="23.7109375" customWidth="1"/>
  </cols>
  <sheetData>
    <row r="1" spans="1:20">
      <c r="A1" s="1" t="s">
        <v>246</v>
      </c>
      <c r="B1" s="60"/>
    </row>
    <row r="2" spans="1:20" ht="21">
      <c r="A2" s="60"/>
      <c r="B2" s="2" t="s">
        <v>1389</v>
      </c>
    </row>
    <row r="3" spans="1:20" ht="21">
      <c r="A3" s="60"/>
      <c r="B3" s="14" t="s">
        <v>1390</v>
      </c>
    </row>
    <row r="4" spans="1:20" ht="21">
      <c r="A4" s="60"/>
      <c r="B4" s="14"/>
    </row>
    <row r="5" spans="1:20" ht="15.75">
      <c r="A5" s="60"/>
      <c r="B5" s="19" t="s">
        <v>1488</v>
      </c>
    </row>
    <row r="6" spans="1:20">
      <c r="A6" s="60"/>
      <c r="B6" s="60"/>
    </row>
    <row r="7" spans="1:20">
      <c r="A7" s="60"/>
      <c r="B7" s="60"/>
    </row>
    <row r="8" spans="1:20">
      <c r="A8" s="60"/>
      <c r="B8" s="342" t="s">
        <v>1492</v>
      </c>
    </row>
    <row r="9" spans="1:20">
      <c r="B9" s="368" t="s">
        <v>1493</v>
      </c>
      <c r="C9" s="369">
        <v>2004</v>
      </c>
      <c r="D9" s="369">
        <v>2005</v>
      </c>
      <c r="E9" s="369">
        <v>2006</v>
      </c>
      <c r="F9" s="369">
        <v>2007</v>
      </c>
      <c r="G9" s="369">
        <v>2008</v>
      </c>
      <c r="H9" s="369">
        <v>2009</v>
      </c>
      <c r="I9" s="369">
        <v>2010</v>
      </c>
      <c r="J9" s="369">
        <v>2011</v>
      </c>
      <c r="K9" s="369">
        <v>2012</v>
      </c>
      <c r="L9" s="369">
        <v>2013</v>
      </c>
      <c r="M9" s="369">
        <v>2014</v>
      </c>
      <c r="N9" s="369">
        <v>2015</v>
      </c>
      <c r="O9" s="369">
        <v>2016</v>
      </c>
      <c r="P9" s="369">
        <v>2017</v>
      </c>
      <c r="Q9" s="369">
        <v>2018</v>
      </c>
      <c r="R9" s="369">
        <v>2019</v>
      </c>
      <c r="S9" s="369">
        <v>2020</v>
      </c>
      <c r="T9" s="369">
        <v>2021</v>
      </c>
    </row>
    <row r="10" spans="1:20">
      <c r="B10" s="371" t="s">
        <v>1489</v>
      </c>
      <c r="C10" s="370">
        <v>3821.7464371524939</v>
      </c>
      <c r="D10" s="370">
        <v>4852.4155552094298</v>
      </c>
      <c r="E10" s="370">
        <v>6722.4569723622899</v>
      </c>
      <c r="F10" s="370">
        <v>7950.285915477948</v>
      </c>
      <c r="G10" s="370">
        <v>11280.42930298574</v>
      </c>
      <c r="H10" s="370">
        <v>13015.230039341428</v>
      </c>
      <c r="I10" s="370">
        <v>14612.905731431032</v>
      </c>
      <c r="J10" s="370">
        <v>10879.102569995101</v>
      </c>
      <c r="K10" s="370">
        <v>14737.949629976236</v>
      </c>
      <c r="L10" s="370">
        <v>15301.771505572564</v>
      </c>
      <c r="M10" s="370">
        <v>16732.495345073625</v>
      </c>
      <c r="N10" s="370">
        <v>17555.019468450519</v>
      </c>
      <c r="O10" s="370">
        <v>19022.674787360676</v>
      </c>
      <c r="P10" s="370">
        <v>20244.375942954801</v>
      </c>
      <c r="Q10" s="370">
        <v>22470.259319604469</v>
      </c>
      <c r="R10" s="370">
        <v>24131.725679617692</v>
      </c>
      <c r="S10" s="370">
        <v>24845.924001730367</v>
      </c>
      <c r="T10" s="370">
        <v>23979.837480312821</v>
      </c>
    </row>
    <row r="11" spans="1:20">
      <c r="B11" s="372" t="s">
        <v>1490</v>
      </c>
      <c r="C11" s="370">
        <v>343.74243720575998</v>
      </c>
      <c r="D11" s="370">
        <v>434.58378750517653</v>
      </c>
      <c r="E11" s="370">
        <v>292.79471639257878</v>
      </c>
      <c r="F11" s="370">
        <v>494.59661013870561</v>
      </c>
      <c r="G11" s="370">
        <v>743.30313251765608</v>
      </c>
      <c r="H11" s="370">
        <v>1196.3080256774761</v>
      </c>
      <c r="I11" s="370">
        <v>1579.6349035168025</v>
      </c>
      <c r="J11" s="370">
        <v>229.75539714740933</v>
      </c>
      <c r="K11" s="370">
        <v>239.91235182618033</v>
      </c>
      <c r="L11" s="370">
        <v>249.87804444269338</v>
      </c>
      <c r="M11" s="370">
        <v>271.0988762834204</v>
      </c>
      <c r="N11" s="370">
        <v>297.43034106187639</v>
      </c>
      <c r="O11" s="370">
        <v>1461.4258165088791</v>
      </c>
      <c r="P11" s="370">
        <v>1679.7542012764068</v>
      </c>
      <c r="Q11" s="370">
        <v>2053.8913427695443</v>
      </c>
      <c r="R11" s="370">
        <v>2268.523788691939</v>
      </c>
      <c r="S11" s="370">
        <v>2345.5838285378109</v>
      </c>
      <c r="T11" s="370">
        <v>2618.56781424973</v>
      </c>
    </row>
    <row r="12" spans="1:20">
      <c r="B12" s="372" t="s">
        <v>1491</v>
      </c>
      <c r="C12" s="370">
        <f>C10/27</f>
        <v>141.54616433898124</v>
      </c>
      <c r="D12" s="370">
        <f t="shared" ref="D12:T12" si="0">D10/27</f>
        <v>179.71909463738629</v>
      </c>
      <c r="E12" s="370">
        <f t="shared" si="0"/>
        <v>248.97988786527</v>
      </c>
      <c r="F12" s="370">
        <f t="shared" si="0"/>
        <v>294.45503390659064</v>
      </c>
      <c r="G12" s="370">
        <f t="shared" si="0"/>
        <v>417.79367788836072</v>
      </c>
      <c r="H12" s="370">
        <f t="shared" si="0"/>
        <v>482.04555701264547</v>
      </c>
      <c r="I12" s="370">
        <f t="shared" si="0"/>
        <v>541.21873079374188</v>
      </c>
      <c r="J12" s="370">
        <f t="shared" si="0"/>
        <v>402.92972481463335</v>
      </c>
      <c r="K12" s="370">
        <f t="shared" si="0"/>
        <v>545.8499862954161</v>
      </c>
      <c r="L12" s="370">
        <f t="shared" si="0"/>
        <v>566.73227798416906</v>
      </c>
      <c r="M12" s="370">
        <f t="shared" si="0"/>
        <v>619.72204981754169</v>
      </c>
      <c r="N12" s="370">
        <f t="shared" si="0"/>
        <v>650.18590623890805</v>
      </c>
      <c r="O12" s="370">
        <f t="shared" si="0"/>
        <v>704.54351064298805</v>
      </c>
      <c r="P12" s="370">
        <f t="shared" si="0"/>
        <v>749.79170159091859</v>
      </c>
      <c r="Q12" s="370">
        <f t="shared" si="0"/>
        <v>832.23182665201739</v>
      </c>
      <c r="R12" s="370">
        <f t="shared" si="0"/>
        <v>893.7676177636182</v>
      </c>
      <c r="S12" s="370">
        <f t="shared" si="0"/>
        <v>920.21940747149506</v>
      </c>
      <c r="T12" s="370">
        <f t="shared" si="0"/>
        <v>888.14212890047486</v>
      </c>
    </row>
    <row r="15" spans="1:20">
      <c r="B15" t="s">
        <v>11</v>
      </c>
    </row>
    <row r="16" spans="1:20">
      <c r="B16" t="s">
        <v>1494</v>
      </c>
    </row>
  </sheetData>
  <hyperlinks>
    <hyperlink ref="A1" location="Indice!A1" display="Regresar &lt;-"/>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dimension ref="A1:E36"/>
  <sheetViews>
    <sheetView workbookViewId="0"/>
  </sheetViews>
  <sheetFormatPr baseColWidth="10" defaultRowHeight="15"/>
  <cols>
    <col min="1" max="2" width="11.42578125" style="60"/>
    <col min="3" max="3" width="19.5703125" style="60" bestFit="1" customWidth="1"/>
    <col min="4" max="4" width="21.42578125" style="60" bestFit="1" customWidth="1"/>
    <col min="5" max="5" width="18.28515625" style="60" bestFit="1" customWidth="1"/>
    <col min="6" max="16384" width="11.42578125" style="60"/>
  </cols>
  <sheetData>
    <row r="1" spans="1:5">
      <c r="A1" s="1" t="s">
        <v>246</v>
      </c>
    </row>
    <row r="2" spans="1:5" ht="21">
      <c r="B2" s="2" t="s">
        <v>1389</v>
      </c>
    </row>
    <row r="3" spans="1:5" ht="21">
      <c r="B3" s="14" t="s">
        <v>1390</v>
      </c>
    </row>
    <row r="4" spans="1:5" ht="21">
      <c r="B4" s="14"/>
    </row>
    <row r="5" spans="1:5" ht="15.75">
      <c r="B5" s="19" t="s">
        <v>1496</v>
      </c>
    </row>
    <row r="8" spans="1:5">
      <c r="B8" s="33" t="s">
        <v>1497</v>
      </c>
    </row>
    <row r="9" spans="1:5">
      <c r="B9" s="369" t="s">
        <v>177</v>
      </c>
      <c r="C9" s="369" t="s">
        <v>1498</v>
      </c>
      <c r="D9" s="369" t="s">
        <v>1499</v>
      </c>
      <c r="E9" s="369" t="s">
        <v>1500</v>
      </c>
    </row>
    <row r="10" spans="1:5">
      <c r="B10" s="373">
        <v>2000</v>
      </c>
      <c r="C10" s="374">
        <v>909371</v>
      </c>
      <c r="D10" s="374">
        <v>1719963</v>
      </c>
      <c r="E10" s="374">
        <v>2629333</v>
      </c>
    </row>
    <row r="11" spans="1:5">
      <c r="B11" s="373">
        <v>2001</v>
      </c>
      <c r="C11" s="374">
        <v>948320</v>
      </c>
      <c r="D11" s="374">
        <v>1714107</v>
      </c>
      <c r="E11" s="374">
        <v>2662426</v>
      </c>
    </row>
    <row r="12" spans="1:5">
      <c r="B12" s="373">
        <v>2002</v>
      </c>
      <c r="C12" s="374">
        <v>995505</v>
      </c>
      <c r="D12" s="374">
        <v>1686588</v>
      </c>
      <c r="E12" s="374">
        <v>2682093</v>
      </c>
    </row>
    <row r="13" spans="1:5">
      <c r="B13" s="373">
        <v>2003</v>
      </c>
      <c r="C13" s="374">
        <v>1057267</v>
      </c>
      <c r="D13" s="374">
        <v>1699197</v>
      </c>
      <c r="E13" s="374">
        <v>2756465</v>
      </c>
    </row>
    <row r="14" spans="1:5">
      <c r="B14" s="373">
        <v>2004</v>
      </c>
      <c r="C14" s="374">
        <v>1088671</v>
      </c>
      <c r="D14" s="374">
        <v>1719538</v>
      </c>
      <c r="E14" s="374">
        <v>2808210</v>
      </c>
    </row>
    <row r="15" spans="1:5">
      <c r="B15" s="373">
        <v>2005</v>
      </c>
      <c r="C15" s="374">
        <v>1128682</v>
      </c>
      <c r="D15" s="374">
        <v>1820988</v>
      </c>
      <c r="E15" s="374">
        <v>2949667</v>
      </c>
    </row>
    <row r="16" spans="1:5">
      <c r="B16" s="373">
        <v>2006</v>
      </c>
      <c r="C16" s="374">
        <v>1155178</v>
      </c>
      <c r="D16" s="374">
        <v>1848179</v>
      </c>
      <c r="E16" s="374">
        <v>3003356</v>
      </c>
    </row>
    <row r="17" spans="2:5">
      <c r="B17" s="373">
        <v>2007</v>
      </c>
      <c r="C17" s="374">
        <v>1207592</v>
      </c>
      <c r="D17" s="374">
        <v>1850195</v>
      </c>
      <c r="E17" s="374">
        <v>3057788</v>
      </c>
    </row>
    <row r="18" spans="2:5">
      <c r="B18" s="373">
        <v>2008</v>
      </c>
      <c r="C18" s="374">
        <v>1218009</v>
      </c>
      <c r="D18" s="374">
        <v>1810034</v>
      </c>
      <c r="E18" s="374">
        <v>3028043</v>
      </c>
    </row>
    <row r="19" spans="2:5">
      <c r="B19" s="373">
        <v>2009</v>
      </c>
      <c r="C19" s="374">
        <v>1173029</v>
      </c>
      <c r="D19" s="374">
        <v>1754797</v>
      </c>
      <c r="E19" s="374">
        <v>2927827</v>
      </c>
    </row>
    <row r="20" spans="2:5">
      <c r="B20" s="373">
        <v>2010</v>
      </c>
      <c r="C20" s="374">
        <v>1179363</v>
      </c>
      <c r="D20" s="374">
        <v>1736193</v>
      </c>
      <c r="E20" s="374">
        <v>2915557</v>
      </c>
    </row>
    <row r="21" spans="2:5">
      <c r="B21" s="373">
        <v>2011</v>
      </c>
      <c r="C21" s="374">
        <v>1194233</v>
      </c>
      <c r="D21" s="374">
        <v>1738259</v>
      </c>
      <c r="E21" s="374">
        <v>2932492</v>
      </c>
    </row>
    <row r="22" spans="2:5">
      <c r="B22" s="373">
        <v>2012</v>
      </c>
      <c r="C22" s="374">
        <v>1141040</v>
      </c>
      <c r="D22" s="374">
        <v>1647443</v>
      </c>
      <c r="E22" s="374">
        <v>2788480</v>
      </c>
    </row>
    <row r="23" spans="2:5">
      <c r="B23" s="373">
        <v>2013</v>
      </c>
      <c r="C23" s="374">
        <v>1089909</v>
      </c>
      <c r="D23" s="374">
        <v>1625648</v>
      </c>
      <c r="E23" s="374">
        <v>2715557</v>
      </c>
    </row>
    <row r="24" spans="2:5">
      <c r="B24" s="373">
        <v>2014</v>
      </c>
      <c r="C24" s="374">
        <v>1099700</v>
      </c>
      <c r="D24" s="374">
        <v>1631852</v>
      </c>
      <c r="E24" s="374">
        <v>2731552</v>
      </c>
    </row>
    <row r="25" spans="2:5">
      <c r="B25" s="373">
        <v>2015</v>
      </c>
      <c r="C25" s="374">
        <v>1123528</v>
      </c>
      <c r="D25" s="374">
        <v>1649390</v>
      </c>
      <c r="E25" s="374">
        <v>2772919</v>
      </c>
    </row>
    <row r="26" spans="2:5">
      <c r="B26" s="373">
        <v>2016</v>
      </c>
      <c r="C26" s="374">
        <v>1137237</v>
      </c>
      <c r="D26" s="374">
        <v>1706536</v>
      </c>
      <c r="E26" s="374">
        <v>2843774</v>
      </c>
    </row>
    <row r="27" spans="2:5">
      <c r="B27" s="373">
        <v>2017</v>
      </c>
      <c r="C27" s="374">
        <v>1191361</v>
      </c>
      <c r="D27" s="374">
        <v>1742019</v>
      </c>
      <c r="E27" s="374">
        <v>2933381</v>
      </c>
    </row>
    <row r="28" spans="2:5">
      <c r="B28" s="373">
        <v>2018</v>
      </c>
      <c r="C28" s="374">
        <v>1246091</v>
      </c>
      <c r="D28" s="374">
        <v>1767912</v>
      </c>
      <c r="E28" s="374">
        <v>3014004</v>
      </c>
    </row>
    <row r="29" spans="2:5">
      <c r="B29" s="373">
        <v>2019</v>
      </c>
      <c r="C29" s="374">
        <v>1275641</v>
      </c>
      <c r="D29" s="374">
        <v>1826366</v>
      </c>
      <c r="E29" s="374">
        <v>3102006</v>
      </c>
    </row>
    <row r="30" spans="2:5">
      <c r="B30" s="373">
        <v>2020</v>
      </c>
      <c r="C30" s="374">
        <v>672741</v>
      </c>
      <c r="D30" s="374">
        <v>1009750</v>
      </c>
      <c r="E30" s="374">
        <v>1682494</v>
      </c>
    </row>
    <row r="31" spans="2:5">
      <c r="B31" s="373">
        <v>2021</v>
      </c>
      <c r="C31" s="374">
        <v>846031</v>
      </c>
      <c r="D31" s="374">
        <v>1235708</v>
      </c>
      <c r="E31" s="374">
        <v>2081740</v>
      </c>
    </row>
    <row r="32" spans="2:5">
      <c r="B32" s="373">
        <v>2022</v>
      </c>
      <c r="C32" s="374">
        <v>1111029</v>
      </c>
      <c r="D32" s="374">
        <v>1526718</v>
      </c>
      <c r="E32" s="374">
        <v>2637745</v>
      </c>
    </row>
    <row r="33" spans="2:5">
      <c r="B33" s="375"/>
      <c r="C33" s="376"/>
      <c r="D33" s="376"/>
      <c r="E33" s="376"/>
    </row>
    <row r="35" spans="2:5">
      <c r="B35" s="60" t="s">
        <v>11</v>
      </c>
    </row>
    <row r="36" spans="2:5">
      <c r="B36" s="60" t="s">
        <v>1501</v>
      </c>
    </row>
  </sheetData>
  <hyperlinks>
    <hyperlink ref="A1" location="Indice!A1" display="Regresar &lt;-"/>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dimension ref="A1:CB48"/>
  <sheetViews>
    <sheetView workbookViewId="0"/>
  </sheetViews>
  <sheetFormatPr baseColWidth="10" defaultRowHeight="15"/>
  <cols>
    <col min="1" max="2" width="11.42578125" style="60"/>
    <col min="3" max="3" width="18" style="60" customWidth="1"/>
    <col min="4" max="4" width="20.5703125" style="60" customWidth="1"/>
    <col min="5" max="5" width="11.42578125" style="60"/>
    <col min="6" max="6" width="22.85546875" style="60" customWidth="1"/>
    <col min="7" max="7" width="23.140625" style="60" customWidth="1"/>
    <col min="8" max="16384" width="11.42578125" style="60"/>
  </cols>
  <sheetData>
    <row r="1" spans="1:80">
      <c r="A1" s="1" t="s">
        <v>246</v>
      </c>
    </row>
    <row r="2" spans="1:80" ht="21">
      <c r="B2" s="2" t="s">
        <v>1389</v>
      </c>
    </row>
    <row r="3" spans="1:80" ht="21">
      <c r="B3" s="14" t="s">
        <v>1390</v>
      </c>
    </row>
    <row r="4" spans="1:80" ht="21">
      <c r="B4" s="14"/>
    </row>
    <row r="5" spans="1:80" ht="15.75">
      <c r="B5" s="19" t="s">
        <v>1502</v>
      </c>
    </row>
    <row r="9" spans="1:80">
      <c r="B9" s="33" t="s">
        <v>1503</v>
      </c>
      <c r="J9" s="377"/>
      <c r="K9" s="377"/>
      <c r="L9" s="377"/>
      <c r="M9" s="377"/>
      <c r="N9" s="377"/>
      <c r="O9" s="377"/>
      <c r="P9" s="377"/>
      <c r="Q9" s="377"/>
      <c r="R9" s="377"/>
      <c r="S9" s="377"/>
      <c r="T9" s="377"/>
      <c r="U9" s="377"/>
      <c r="V9" s="377"/>
      <c r="W9" s="377"/>
      <c r="X9" s="377"/>
      <c r="Y9" s="377"/>
      <c r="Z9" s="377"/>
      <c r="AA9" s="377"/>
      <c r="AB9" s="377"/>
      <c r="AC9" s="377"/>
      <c r="AD9" s="377"/>
      <c r="AE9" s="377"/>
      <c r="AF9" s="377"/>
      <c r="AG9" s="377"/>
      <c r="AH9" s="377"/>
      <c r="AI9" s="377"/>
      <c r="AJ9" s="377"/>
      <c r="AK9" s="377"/>
      <c r="AL9" s="377"/>
      <c r="AM9" s="377"/>
      <c r="AN9" s="377"/>
      <c r="AO9" s="377"/>
      <c r="AP9" s="377"/>
      <c r="AQ9" s="377"/>
      <c r="AR9" s="377"/>
      <c r="AS9" s="377"/>
      <c r="AT9" s="377"/>
      <c r="AU9" s="377"/>
      <c r="AV9" s="377"/>
      <c r="AW9" s="377"/>
      <c r="AX9" s="377"/>
      <c r="AY9" s="377"/>
      <c r="AZ9" s="377"/>
      <c r="BA9" s="377"/>
      <c r="BB9" s="377"/>
      <c r="BC9" s="377"/>
      <c r="BD9" s="377"/>
      <c r="BE9" s="377"/>
      <c r="BF9" s="377"/>
      <c r="BG9" s="377"/>
      <c r="BH9" s="377"/>
      <c r="BI9" s="377"/>
      <c r="BJ9" s="377"/>
      <c r="BK9" s="377"/>
      <c r="BL9" s="377"/>
      <c r="BM9" s="377"/>
      <c r="BN9" s="377"/>
      <c r="BO9" s="377"/>
      <c r="BP9" s="377"/>
      <c r="BQ9" s="377"/>
      <c r="BR9" s="377"/>
      <c r="BS9" s="377"/>
      <c r="BT9" s="377"/>
      <c r="BU9" s="377"/>
      <c r="BV9" s="377"/>
      <c r="BW9" s="377"/>
      <c r="BX9" s="377"/>
      <c r="BY9" s="377"/>
      <c r="BZ9" s="377"/>
      <c r="CA9" s="377"/>
      <c r="CB9" s="377"/>
    </row>
    <row r="10" spans="1:80" ht="67.5">
      <c r="B10" s="379" t="s">
        <v>177</v>
      </c>
      <c r="C10" s="581" t="s">
        <v>1504</v>
      </c>
      <c r="D10" s="581"/>
      <c r="E10" s="581"/>
      <c r="F10" s="581"/>
      <c r="G10" s="581"/>
      <c r="H10" s="581"/>
      <c r="I10" s="379" t="s">
        <v>19</v>
      </c>
      <c r="J10" s="379" t="s">
        <v>1505</v>
      </c>
      <c r="K10" s="379" t="s">
        <v>1506</v>
      </c>
      <c r="L10" s="379" t="s">
        <v>1507</v>
      </c>
      <c r="M10" s="379" t="s">
        <v>1508</v>
      </c>
      <c r="N10" s="379" t="s">
        <v>1509</v>
      </c>
      <c r="O10" s="379" t="s">
        <v>1510</v>
      </c>
      <c r="P10" s="379" t="s">
        <v>1511</v>
      </c>
      <c r="Q10" s="379" t="s">
        <v>1512</v>
      </c>
      <c r="R10" s="379" t="s">
        <v>1513</v>
      </c>
      <c r="S10" s="379" t="s">
        <v>1514</v>
      </c>
      <c r="T10" s="379" t="s">
        <v>1515</v>
      </c>
      <c r="U10" s="379" t="s">
        <v>1516</v>
      </c>
      <c r="V10" s="379" t="s">
        <v>1517</v>
      </c>
      <c r="W10" s="379" t="s">
        <v>1518</v>
      </c>
      <c r="X10" s="379" t="s">
        <v>1519</v>
      </c>
      <c r="Y10" s="379" t="s">
        <v>1520</v>
      </c>
      <c r="Z10" s="379" t="s">
        <v>1521</v>
      </c>
      <c r="AA10" s="379" t="s">
        <v>1522</v>
      </c>
      <c r="AB10" s="379" t="s">
        <v>1523</v>
      </c>
      <c r="AC10" s="379" t="s">
        <v>1524</v>
      </c>
      <c r="AD10" s="379" t="s">
        <v>1525</v>
      </c>
      <c r="AE10" s="379" t="s">
        <v>1526</v>
      </c>
      <c r="AF10" s="379" t="s">
        <v>1527</v>
      </c>
      <c r="AG10" s="379" t="s">
        <v>1528</v>
      </c>
      <c r="AH10" s="379" t="s">
        <v>1529</v>
      </c>
      <c r="AI10" s="379" t="s">
        <v>1530</v>
      </c>
      <c r="AJ10" s="379" t="s">
        <v>1531</v>
      </c>
      <c r="AK10" s="379" t="s">
        <v>1532</v>
      </c>
      <c r="AL10" s="379" t="s">
        <v>1533</v>
      </c>
      <c r="AM10" s="379" t="s">
        <v>1534</v>
      </c>
      <c r="AN10" s="379" t="s">
        <v>1535</v>
      </c>
      <c r="AO10" s="379" t="s">
        <v>1536</v>
      </c>
      <c r="AP10" s="379" t="s">
        <v>1537</v>
      </c>
      <c r="AQ10" s="379" t="s">
        <v>1538</v>
      </c>
      <c r="AR10" s="379" t="s">
        <v>1539</v>
      </c>
      <c r="AS10" s="379" t="s">
        <v>1540</v>
      </c>
      <c r="AT10" s="379" t="s">
        <v>1541</v>
      </c>
      <c r="AU10" s="379" t="s">
        <v>1542</v>
      </c>
      <c r="AV10" s="379" t="s">
        <v>1543</v>
      </c>
      <c r="AW10" s="379" t="s">
        <v>1544</v>
      </c>
      <c r="AX10" s="379" t="s">
        <v>1545</v>
      </c>
      <c r="AY10" s="379" t="s">
        <v>1546</v>
      </c>
      <c r="AZ10" s="379" t="s">
        <v>1547</v>
      </c>
      <c r="BA10" s="379" t="s">
        <v>1548</v>
      </c>
      <c r="BB10" s="379" t="s">
        <v>1549</v>
      </c>
      <c r="BC10" s="379" t="s">
        <v>1550</v>
      </c>
      <c r="BD10" s="379" t="s">
        <v>1551</v>
      </c>
      <c r="BE10" s="379" t="s">
        <v>1552</v>
      </c>
      <c r="BF10" s="379" t="s">
        <v>1553</v>
      </c>
      <c r="BG10" s="379" t="s">
        <v>1554</v>
      </c>
      <c r="BH10" s="379" t="s">
        <v>1555</v>
      </c>
      <c r="BI10" s="379" t="s">
        <v>1556</v>
      </c>
      <c r="BJ10" s="379" t="s">
        <v>1557</v>
      </c>
      <c r="BK10" s="379" t="s">
        <v>113</v>
      </c>
      <c r="BL10" s="379" t="s">
        <v>1558</v>
      </c>
      <c r="BM10" s="379" t="s">
        <v>1559</v>
      </c>
      <c r="BN10" s="379" t="s">
        <v>1560</v>
      </c>
      <c r="BO10" s="379" t="s">
        <v>1561</v>
      </c>
      <c r="BP10" s="379" t="s">
        <v>1562</v>
      </c>
      <c r="BQ10" s="379" t="s">
        <v>1563</v>
      </c>
      <c r="BR10" s="379" t="s">
        <v>1564</v>
      </c>
      <c r="BS10" s="379" t="s">
        <v>1565</v>
      </c>
      <c r="BT10" s="379" t="s">
        <v>1566</v>
      </c>
      <c r="BU10" s="379" t="s">
        <v>81</v>
      </c>
      <c r="BV10" s="379" t="s">
        <v>1567</v>
      </c>
      <c r="BW10" s="379" t="s">
        <v>1568</v>
      </c>
      <c r="BX10" s="379" t="s">
        <v>1569</v>
      </c>
      <c r="BY10" s="379" t="s">
        <v>1570</v>
      </c>
      <c r="BZ10" s="379" t="s">
        <v>1571</v>
      </c>
      <c r="CA10" s="379" t="s">
        <v>1572</v>
      </c>
      <c r="CB10" s="379" t="s">
        <v>1573</v>
      </c>
    </row>
    <row r="11" spans="1:80">
      <c r="B11" s="406">
        <v>2021</v>
      </c>
      <c r="C11" s="575" t="s">
        <v>1574</v>
      </c>
      <c r="D11" s="576"/>
      <c r="E11" s="576"/>
      <c r="F11" s="576"/>
      <c r="G11" s="576"/>
      <c r="H11" s="407" t="s">
        <v>1575</v>
      </c>
      <c r="I11" s="382">
        <v>14742.624683303911</v>
      </c>
      <c r="J11" s="408">
        <v>38.32043565491545</v>
      </c>
      <c r="K11" s="408">
        <v>37.044998566924619</v>
      </c>
      <c r="L11" s="408">
        <v>0</v>
      </c>
      <c r="M11" s="408">
        <v>1.2754370879908281</v>
      </c>
      <c r="N11" s="408">
        <v>0</v>
      </c>
      <c r="O11" s="408">
        <v>0</v>
      </c>
      <c r="P11" s="408">
        <v>0</v>
      </c>
      <c r="Q11" s="408">
        <v>0</v>
      </c>
      <c r="R11" s="408">
        <v>0</v>
      </c>
      <c r="S11" s="408">
        <v>0</v>
      </c>
      <c r="T11" s="408">
        <v>0</v>
      </c>
      <c r="U11" s="382">
        <v>0</v>
      </c>
      <c r="V11" s="408">
        <v>0</v>
      </c>
      <c r="W11" s="408">
        <v>0</v>
      </c>
      <c r="X11" s="408">
        <v>0</v>
      </c>
      <c r="Y11" s="408">
        <v>0</v>
      </c>
      <c r="Z11" s="382">
        <v>0</v>
      </c>
      <c r="AA11" s="408">
        <v>0</v>
      </c>
      <c r="AB11" s="408">
        <v>0</v>
      </c>
      <c r="AC11" s="382">
        <v>0</v>
      </c>
      <c r="AD11" s="382">
        <v>2463.9703998280306</v>
      </c>
      <c r="AE11" s="408">
        <v>0</v>
      </c>
      <c r="AF11" s="408">
        <v>0</v>
      </c>
      <c r="AG11" s="408" t="s">
        <v>1576</v>
      </c>
      <c r="AH11" s="408" t="s">
        <v>1576</v>
      </c>
      <c r="AI11" s="408" t="s">
        <v>1576</v>
      </c>
      <c r="AJ11" s="408">
        <v>0</v>
      </c>
      <c r="AK11" s="408">
        <v>0</v>
      </c>
      <c r="AL11" s="408">
        <v>895.97845371166511</v>
      </c>
      <c r="AM11" s="408">
        <v>0</v>
      </c>
      <c r="AN11" s="408">
        <v>0</v>
      </c>
      <c r="AO11" s="408">
        <v>0</v>
      </c>
      <c r="AP11" s="408">
        <v>0</v>
      </c>
      <c r="AQ11" s="408">
        <v>4.6030381198051008E-2</v>
      </c>
      <c r="AR11" s="408">
        <v>0</v>
      </c>
      <c r="AS11" s="408">
        <v>1564.9748734116747</v>
      </c>
      <c r="AT11" s="408">
        <v>2.971042323492882</v>
      </c>
      <c r="AU11" s="408">
        <v>0</v>
      </c>
      <c r="AV11" s="408">
        <v>0</v>
      </c>
      <c r="AW11" s="408">
        <v>0</v>
      </c>
      <c r="AX11" s="408">
        <v>0</v>
      </c>
      <c r="AY11" s="408">
        <v>0</v>
      </c>
      <c r="AZ11" s="408">
        <v>0</v>
      </c>
      <c r="BA11" s="382">
        <v>3634.5657582043614</v>
      </c>
      <c r="BB11" s="382">
        <v>2316.0862323509123</v>
      </c>
      <c r="BC11" s="408" t="s">
        <v>1576</v>
      </c>
      <c r="BD11" s="408" t="s">
        <v>1576</v>
      </c>
      <c r="BE11" s="408" t="s">
        <v>1576</v>
      </c>
      <c r="BF11" s="408" t="s">
        <v>1576</v>
      </c>
      <c r="BG11" s="408">
        <v>277.87802140059233</v>
      </c>
      <c r="BH11" s="408">
        <v>9.2409477405178186E-2</v>
      </c>
      <c r="BI11" s="408">
        <v>1832.401834336486</v>
      </c>
      <c r="BJ11" s="408">
        <v>10.340651000000001</v>
      </c>
      <c r="BK11" s="408">
        <v>0</v>
      </c>
      <c r="BL11" s="408">
        <v>0</v>
      </c>
      <c r="BM11" s="408">
        <v>0</v>
      </c>
      <c r="BN11" s="408">
        <v>0</v>
      </c>
      <c r="BO11" s="408">
        <v>0</v>
      </c>
      <c r="BP11" s="408">
        <v>0</v>
      </c>
      <c r="BQ11" s="408">
        <v>0</v>
      </c>
      <c r="BR11" s="408">
        <v>0</v>
      </c>
      <c r="BS11" s="408">
        <v>0</v>
      </c>
      <c r="BT11" s="408">
        <v>195.37331613642877</v>
      </c>
      <c r="BU11" s="382">
        <v>0</v>
      </c>
      <c r="BV11" s="408">
        <v>0</v>
      </c>
      <c r="BW11" s="408">
        <v>0</v>
      </c>
      <c r="BX11" s="382" t="s">
        <v>1576</v>
      </c>
      <c r="BY11" s="382">
        <v>0</v>
      </c>
      <c r="BZ11" s="382">
        <v>6289.6818572656921</v>
      </c>
      <c r="CA11" s="409">
        <v>8166.7666858961729</v>
      </c>
      <c r="CB11" s="410">
        <v>2003.474746951297</v>
      </c>
    </row>
    <row r="12" spans="1:80">
      <c r="B12" s="380">
        <v>2020</v>
      </c>
      <c r="C12" s="575" t="s">
        <v>1574</v>
      </c>
      <c r="D12" s="576"/>
      <c r="E12" s="576"/>
      <c r="F12" s="576"/>
      <c r="G12" s="576"/>
      <c r="H12" s="407" t="s">
        <v>1575</v>
      </c>
      <c r="I12" s="382">
        <v>14558.174999999999</v>
      </c>
      <c r="J12" s="382">
        <v>46.408000000000001</v>
      </c>
      <c r="K12" s="408">
        <v>43.219000000000001</v>
      </c>
      <c r="L12" s="408">
        <v>0</v>
      </c>
      <c r="M12" s="408">
        <v>3.1890000000000001</v>
      </c>
      <c r="N12" s="408">
        <v>0</v>
      </c>
      <c r="O12" s="408">
        <v>0</v>
      </c>
      <c r="P12" s="408">
        <v>0</v>
      </c>
      <c r="Q12" s="408">
        <v>0</v>
      </c>
      <c r="R12" s="408">
        <v>0</v>
      </c>
      <c r="S12" s="408">
        <v>0</v>
      </c>
      <c r="T12" s="408">
        <v>0</v>
      </c>
      <c r="U12" s="382">
        <v>0</v>
      </c>
      <c r="V12" s="408">
        <v>0</v>
      </c>
      <c r="W12" s="408">
        <v>0</v>
      </c>
      <c r="X12" s="408">
        <v>0</v>
      </c>
      <c r="Y12" s="408">
        <v>0</v>
      </c>
      <c r="Z12" s="382">
        <v>0</v>
      </c>
      <c r="AA12" s="408">
        <v>0</v>
      </c>
      <c r="AB12" s="408">
        <v>0</v>
      </c>
      <c r="AC12" s="382">
        <v>0</v>
      </c>
      <c r="AD12" s="382">
        <v>2455.9740000000002</v>
      </c>
      <c r="AE12" s="408">
        <v>0</v>
      </c>
      <c r="AF12" s="408">
        <v>0</v>
      </c>
      <c r="AG12" s="408" t="s">
        <v>1576</v>
      </c>
      <c r="AH12" s="408" t="s">
        <v>1576</v>
      </c>
      <c r="AI12" s="408" t="s">
        <v>1576</v>
      </c>
      <c r="AJ12" s="408">
        <v>0</v>
      </c>
      <c r="AK12" s="408">
        <v>0</v>
      </c>
      <c r="AL12" s="408">
        <v>841.65700000000004</v>
      </c>
      <c r="AM12" s="408">
        <v>0</v>
      </c>
      <c r="AN12" s="408">
        <v>0</v>
      </c>
      <c r="AO12" s="408">
        <v>0</v>
      </c>
      <c r="AP12" s="408">
        <v>0</v>
      </c>
      <c r="AQ12" s="408">
        <v>0</v>
      </c>
      <c r="AR12" s="408">
        <v>0</v>
      </c>
      <c r="AS12" s="408">
        <v>1611.422</v>
      </c>
      <c r="AT12" s="408">
        <v>2.895</v>
      </c>
      <c r="AU12" s="408">
        <v>0</v>
      </c>
      <c r="AV12" s="408">
        <v>0</v>
      </c>
      <c r="AW12" s="408">
        <v>0</v>
      </c>
      <c r="AX12" s="408">
        <v>0</v>
      </c>
      <c r="AY12" s="408">
        <v>0</v>
      </c>
      <c r="AZ12" s="408">
        <v>0</v>
      </c>
      <c r="BA12" s="382">
        <v>3474.386</v>
      </c>
      <c r="BB12" s="382">
        <v>2285.277</v>
      </c>
      <c r="BC12" s="408" t="s">
        <v>1576</v>
      </c>
      <c r="BD12" s="408" t="s">
        <v>1576</v>
      </c>
      <c r="BE12" s="408" t="s">
        <v>1576</v>
      </c>
      <c r="BF12" s="408" t="s">
        <v>1576</v>
      </c>
      <c r="BG12" s="408">
        <v>267.32499999999999</v>
      </c>
      <c r="BH12" s="408">
        <v>9.1999999999999998E-2</v>
      </c>
      <c r="BI12" s="408">
        <v>1829.2249999999999</v>
      </c>
      <c r="BJ12" s="408">
        <v>10.340999999999999</v>
      </c>
      <c r="BK12" s="408">
        <v>0</v>
      </c>
      <c r="BL12" s="408">
        <v>0</v>
      </c>
      <c r="BM12" s="408">
        <v>0</v>
      </c>
      <c r="BN12" s="408">
        <v>0</v>
      </c>
      <c r="BO12" s="408">
        <v>0</v>
      </c>
      <c r="BP12" s="408">
        <v>0</v>
      </c>
      <c r="BQ12" s="408">
        <v>0</v>
      </c>
      <c r="BR12" s="408">
        <v>0</v>
      </c>
      <c r="BS12" s="408">
        <v>0</v>
      </c>
      <c r="BT12" s="408">
        <v>178.29400000000001</v>
      </c>
      <c r="BU12" s="382">
        <v>0</v>
      </c>
      <c r="BV12" s="408">
        <v>0</v>
      </c>
      <c r="BW12" s="408">
        <v>0</v>
      </c>
      <c r="BX12" s="382" t="s">
        <v>1576</v>
      </c>
      <c r="BY12" s="382">
        <v>0</v>
      </c>
      <c r="BZ12" s="382">
        <v>6296.1310000000003</v>
      </c>
      <c r="CA12" s="409">
        <v>8071.6509999999998</v>
      </c>
      <c r="CB12" s="410">
        <v>1987.8789999999999</v>
      </c>
    </row>
    <row r="13" spans="1:80">
      <c r="B13" s="380">
        <v>2019</v>
      </c>
      <c r="C13" s="577" t="s">
        <v>1574</v>
      </c>
      <c r="D13" s="578"/>
      <c r="E13" s="578"/>
      <c r="F13" s="578"/>
      <c r="G13" s="578"/>
      <c r="H13" s="381" t="s">
        <v>1575</v>
      </c>
      <c r="I13" s="382">
        <v>14445.321934972311</v>
      </c>
      <c r="J13" s="383">
        <v>64.930256998184774</v>
      </c>
      <c r="K13" s="383">
        <v>61.741664278207701</v>
      </c>
      <c r="L13" s="383">
        <v>0</v>
      </c>
      <c r="M13" s="383">
        <v>3.1885927199770707</v>
      </c>
      <c r="N13" s="383">
        <v>0</v>
      </c>
      <c r="O13" s="383">
        <v>0</v>
      </c>
      <c r="P13" s="383">
        <v>0</v>
      </c>
      <c r="Q13" s="383">
        <v>0</v>
      </c>
      <c r="R13" s="383">
        <v>0</v>
      </c>
      <c r="S13" s="383">
        <v>0</v>
      </c>
      <c r="T13" s="383">
        <v>0</v>
      </c>
      <c r="U13" s="382">
        <v>0</v>
      </c>
      <c r="V13" s="383">
        <v>0</v>
      </c>
      <c r="W13" s="383">
        <v>0</v>
      </c>
      <c r="X13" s="383">
        <v>0</v>
      </c>
      <c r="Y13" s="383">
        <v>0</v>
      </c>
      <c r="Z13" s="382">
        <v>0</v>
      </c>
      <c r="AA13" s="383">
        <v>0</v>
      </c>
      <c r="AB13" s="383">
        <v>0</v>
      </c>
      <c r="AC13" s="384">
        <v>0</v>
      </c>
      <c r="AD13" s="382">
        <v>2397.5136142161073</v>
      </c>
      <c r="AE13" s="383">
        <v>0</v>
      </c>
      <c r="AF13" s="383">
        <v>0</v>
      </c>
      <c r="AG13" s="383" t="s">
        <v>1576</v>
      </c>
      <c r="AH13" s="383" t="s">
        <v>1576</v>
      </c>
      <c r="AI13" s="383" t="s">
        <v>1576</v>
      </c>
      <c r="AJ13" s="383">
        <v>0</v>
      </c>
      <c r="AK13" s="383">
        <v>0</v>
      </c>
      <c r="AL13" s="383">
        <v>900.40364956530038</v>
      </c>
      <c r="AM13" s="383">
        <v>0</v>
      </c>
      <c r="AN13" s="383">
        <v>0</v>
      </c>
      <c r="AO13" s="383">
        <v>0</v>
      </c>
      <c r="AP13" s="383">
        <v>0</v>
      </c>
      <c r="AQ13" s="383">
        <v>0</v>
      </c>
      <c r="AR13" s="383">
        <v>0</v>
      </c>
      <c r="AS13" s="383">
        <v>1492.2852775389317</v>
      </c>
      <c r="AT13" s="383">
        <v>4.8246871118754173</v>
      </c>
      <c r="AU13" s="383">
        <v>0</v>
      </c>
      <c r="AV13" s="383">
        <v>0</v>
      </c>
      <c r="AW13" s="383">
        <v>0</v>
      </c>
      <c r="AX13" s="383">
        <v>0</v>
      </c>
      <c r="AY13" s="383">
        <v>0</v>
      </c>
      <c r="AZ13" s="383">
        <v>0</v>
      </c>
      <c r="BA13" s="386">
        <v>3457.0937326204435</v>
      </c>
      <c r="BB13" s="385">
        <v>2250.5478736999139</v>
      </c>
      <c r="BC13" s="383" t="s">
        <v>1576</v>
      </c>
      <c r="BD13" s="383" t="s">
        <v>1576</v>
      </c>
      <c r="BE13" s="383" t="s">
        <v>1576</v>
      </c>
      <c r="BF13" s="383" t="s">
        <v>1576</v>
      </c>
      <c r="BG13" s="383">
        <v>254.1527897200726</v>
      </c>
      <c r="BH13" s="383">
        <v>9.2409477405178186E-2</v>
      </c>
      <c r="BI13" s="383">
        <v>1823.7556128785707</v>
      </c>
      <c r="BJ13" s="383">
        <v>10.340651000000001</v>
      </c>
      <c r="BK13" s="383">
        <v>0</v>
      </c>
      <c r="BL13" s="383">
        <v>0</v>
      </c>
      <c r="BM13" s="383">
        <v>0</v>
      </c>
      <c r="BN13" s="383">
        <v>0</v>
      </c>
      <c r="BO13" s="383">
        <v>0</v>
      </c>
      <c r="BP13" s="383">
        <v>0</v>
      </c>
      <c r="BQ13" s="383">
        <v>0</v>
      </c>
      <c r="BR13" s="383">
        <v>0</v>
      </c>
      <c r="BS13" s="383">
        <v>0</v>
      </c>
      <c r="BT13" s="383">
        <v>162.20641062386548</v>
      </c>
      <c r="BU13" s="382">
        <v>0</v>
      </c>
      <c r="BV13" s="383">
        <v>0</v>
      </c>
      <c r="BW13" s="383">
        <v>0</v>
      </c>
      <c r="BX13" s="384" t="s">
        <v>1576</v>
      </c>
      <c r="BY13" s="384">
        <v>0</v>
      </c>
      <c r="BZ13" s="382">
        <v>6275.2364574376616</v>
      </c>
      <c r="CA13" s="387">
        <v>8481.2614749999575</v>
      </c>
      <c r="CB13" s="388">
        <v>1963.4695378205402</v>
      </c>
    </row>
    <row r="14" spans="1:80">
      <c r="B14" s="380">
        <v>2018</v>
      </c>
      <c r="C14" s="577" t="s">
        <v>1574</v>
      </c>
      <c r="D14" s="578"/>
      <c r="E14" s="578"/>
      <c r="F14" s="578"/>
      <c r="G14" s="578"/>
      <c r="H14" s="381" t="s">
        <v>1575</v>
      </c>
      <c r="I14" s="382">
        <v>15178.832383108434</v>
      </c>
      <c r="J14" s="383">
        <v>68.35291869685679</v>
      </c>
      <c r="K14" s="383">
        <v>63.174739657972673</v>
      </c>
      <c r="L14" s="383">
        <v>0</v>
      </c>
      <c r="M14" s="383">
        <v>5.178179038884112</v>
      </c>
      <c r="N14" s="383">
        <v>0</v>
      </c>
      <c r="O14" s="383">
        <v>0</v>
      </c>
      <c r="P14" s="383">
        <v>0</v>
      </c>
      <c r="Q14" s="383">
        <v>0</v>
      </c>
      <c r="R14" s="383">
        <v>0</v>
      </c>
      <c r="S14" s="383">
        <v>0</v>
      </c>
      <c r="T14" s="383">
        <v>0</v>
      </c>
      <c r="U14" s="382">
        <v>0</v>
      </c>
      <c r="V14" s="383">
        <v>0</v>
      </c>
      <c r="W14" s="383">
        <v>0</v>
      </c>
      <c r="X14" s="383">
        <v>0</v>
      </c>
      <c r="Y14" s="383">
        <v>0</v>
      </c>
      <c r="Z14" s="382">
        <v>0</v>
      </c>
      <c r="AA14" s="383">
        <v>0</v>
      </c>
      <c r="AB14" s="383">
        <v>0</v>
      </c>
      <c r="AC14" s="384">
        <v>0</v>
      </c>
      <c r="AD14" s="382">
        <v>2793.2311072895768</v>
      </c>
      <c r="AE14" s="383">
        <v>0</v>
      </c>
      <c r="AF14" s="383">
        <v>0</v>
      </c>
      <c r="AG14" s="383" t="s">
        <v>1576</v>
      </c>
      <c r="AH14" s="383" t="s">
        <v>1576</v>
      </c>
      <c r="AI14" s="383" t="s">
        <v>1576</v>
      </c>
      <c r="AJ14" s="383">
        <v>0</v>
      </c>
      <c r="AK14" s="383">
        <v>0</v>
      </c>
      <c r="AL14" s="383">
        <v>1073.2540364956531</v>
      </c>
      <c r="AM14" s="383">
        <v>0</v>
      </c>
      <c r="AN14" s="383">
        <v>0</v>
      </c>
      <c r="AO14" s="383">
        <v>0</v>
      </c>
      <c r="AP14" s="383">
        <v>0</v>
      </c>
      <c r="AQ14" s="383">
        <v>0</v>
      </c>
      <c r="AR14" s="383">
        <v>0</v>
      </c>
      <c r="AS14" s="383">
        <v>1715.1523836820484</v>
      </c>
      <c r="AT14" s="383">
        <v>4.8246871118754173</v>
      </c>
      <c r="AU14" s="383">
        <v>0</v>
      </c>
      <c r="AV14" s="383">
        <v>0</v>
      </c>
      <c r="AW14" s="383">
        <v>0</v>
      </c>
      <c r="AX14" s="383">
        <v>0</v>
      </c>
      <c r="AY14" s="383">
        <v>0</v>
      </c>
      <c r="AZ14" s="383">
        <v>0</v>
      </c>
      <c r="BA14" s="386">
        <v>3653.869323586413</v>
      </c>
      <c r="BB14" s="385">
        <v>2214.0239174564817</v>
      </c>
      <c r="BC14" s="383" t="s">
        <v>1576</v>
      </c>
      <c r="BD14" s="383" t="s">
        <v>1576</v>
      </c>
      <c r="BE14" s="383" t="s">
        <v>1576</v>
      </c>
      <c r="BF14" s="383" t="s">
        <v>1576</v>
      </c>
      <c r="BG14" s="383">
        <v>240.51597879048438</v>
      </c>
      <c r="BH14" s="383">
        <v>9.2409477405178186E-2</v>
      </c>
      <c r="BI14" s="383">
        <v>1817.0201585936752</v>
      </c>
      <c r="BJ14" s="383">
        <v>10.340651000000001</v>
      </c>
      <c r="BK14" s="383">
        <v>0</v>
      </c>
      <c r="BL14" s="383">
        <v>0</v>
      </c>
      <c r="BM14" s="383">
        <v>0</v>
      </c>
      <c r="BN14" s="383">
        <v>0</v>
      </c>
      <c r="BO14" s="383">
        <v>0</v>
      </c>
      <c r="BP14" s="383">
        <v>0.90837871405369242</v>
      </c>
      <c r="BQ14" s="383">
        <v>0</v>
      </c>
      <c r="BR14" s="383">
        <v>0</v>
      </c>
      <c r="BS14" s="383">
        <v>0</v>
      </c>
      <c r="BT14" s="383">
        <v>145.14634088086365</v>
      </c>
      <c r="BU14" s="382">
        <v>0</v>
      </c>
      <c r="BV14" s="383">
        <v>0</v>
      </c>
      <c r="BW14" s="383">
        <v>0</v>
      </c>
      <c r="BX14" s="384" t="s">
        <v>1576</v>
      </c>
      <c r="BY14" s="384">
        <v>0</v>
      </c>
      <c r="BZ14" s="382">
        <v>6449.3551160791067</v>
      </c>
      <c r="CA14" s="387">
        <v>9152.495169150794</v>
      </c>
      <c r="CB14" s="388">
        <v>1968.5652178525706</v>
      </c>
    </row>
    <row r="15" spans="1:80">
      <c r="B15" s="380">
        <v>2017</v>
      </c>
      <c r="C15" s="577" t="s">
        <v>1574</v>
      </c>
      <c r="D15" s="578"/>
      <c r="E15" s="578"/>
      <c r="F15" s="578"/>
      <c r="G15" s="578"/>
      <c r="H15" s="381" t="s">
        <v>1575</v>
      </c>
      <c r="I15" s="382">
        <v>14392.022000000001</v>
      </c>
      <c r="J15" s="383">
        <v>79.322000000000003</v>
      </c>
      <c r="K15" s="383">
        <v>69.623999999999995</v>
      </c>
      <c r="L15" s="383">
        <v>0</v>
      </c>
      <c r="M15" s="383">
        <v>9.6980000000000004</v>
      </c>
      <c r="N15" s="383">
        <v>0</v>
      </c>
      <c r="O15" s="383">
        <v>0</v>
      </c>
      <c r="P15" s="383">
        <v>0</v>
      </c>
      <c r="Q15" s="383">
        <v>0</v>
      </c>
      <c r="R15" s="383">
        <v>0</v>
      </c>
      <c r="S15" s="383">
        <v>0</v>
      </c>
      <c r="T15" s="383">
        <v>0</v>
      </c>
      <c r="U15" s="382">
        <v>0</v>
      </c>
      <c r="V15" s="383">
        <v>0</v>
      </c>
      <c r="W15" s="383">
        <v>0</v>
      </c>
      <c r="X15" s="383">
        <v>0</v>
      </c>
      <c r="Y15" s="383">
        <v>0</v>
      </c>
      <c r="Z15" s="382">
        <v>0</v>
      </c>
      <c r="AA15" s="383">
        <v>0</v>
      </c>
      <c r="AB15" s="383">
        <v>0</v>
      </c>
      <c r="AC15" s="384">
        <v>0</v>
      </c>
      <c r="AD15" s="382">
        <v>2674.3739999999998</v>
      </c>
      <c r="AE15" s="383">
        <v>0</v>
      </c>
      <c r="AF15" s="383">
        <v>0</v>
      </c>
      <c r="AG15" s="383" t="s">
        <v>1576</v>
      </c>
      <c r="AH15" s="383" t="s">
        <v>1576</v>
      </c>
      <c r="AI15" s="383" t="s">
        <v>1576</v>
      </c>
      <c r="AJ15" s="383">
        <v>0</v>
      </c>
      <c r="AK15" s="383">
        <v>0</v>
      </c>
      <c r="AL15" s="383">
        <v>1031.454</v>
      </c>
      <c r="AM15" s="383">
        <v>0</v>
      </c>
      <c r="AN15" s="383">
        <v>0</v>
      </c>
      <c r="AO15" s="383">
        <v>0</v>
      </c>
      <c r="AP15" s="383">
        <v>0</v>
      </c>
      <c r="AQ15" s="383">
        <v>0</v>
      </c>
      <c r="AR15" s="383">
        <v>0</v>
      </c>
      <c r="AS15" s="383">
        <v>1621.692</v>
      </c>
      <c r="AT15" s="383">
        <v>21.228999999999999</v>
      </c>
      <c r="AU15" s="383">
        <v>0</v>
      </c>
      <c r="AV15" s="383">
        <v>0</v>
      </c>
      <c r="AW15" s="383">
        <v>0</v>
      </c>
      <c r="AX15" s="383">
        <v>0</v>
      </c>
      <c r="AY15" s="383">
        <v>0</v>
      </c>
      <c r="AZ15" s="383">
        <v>0</v>
      </c>
      <c r="BA15" s="384">
        <v>3323.51</v>
      </c>
      <c r="BB15" s="382">
        <v>2176.1219999999998</v>
      </c>
      <c r="BC15" s="383" t="s">
        <v>1576</v>
      </c>
      <c r="BD15" s="383" t="s">
        <v>1576</v>
      </c>
      <c r="BE15" s="383" t="s">
        <v>1576</v>
      </c>
      <c r="BF15" s="383" t="s">
        <v>1576</v>
      </c>
      <c r="BG15" s="383">
        <v>226.327</v>
      </c>
      <c r="BH15" s="383">
        <v>9.1999999999999998E-2</v>
      </c>
      <c r="BI15" s="383">
        <v>1812.2190000000001</v>
      </c>
      <c r="BJ15" s="383">
        <v>10.340999999999999</v>
      </c>
      <c r="BK15" s="383">
        <v>0</v>
      </c>
      <c r="BL15" s="383">
        <v>0</v>
      </c>
      <c r="BM15" s="383">
        <v>0</v>
      </c>
      <c r="BN15" s="383">
        <v>0</v>
      </c>
      <c r="BO15" s="383">
        <v>0</v>
      </c>
      <c r="BP15" s="383">
        <v>0.90800000000000003</v>
      </c>
      <c r="BQ15" s="383">
        <v>0</v>
      </c>
      <c r="BR15" s="383">
        <v>0</v>
      </c>
      <c r="BS15" s="383">
        <v>0</v>
      </c>
      <c r="BT15" s="383">
        <v>126.235</v>
      </c>
      <c r="BU15" s="382">
        <v>0</v>
      </c>
      <c r="BV15" s="383">
        <v>0</v>
      </c>
      <c r="BW15" s="383">
        <v>0</v>
      </c>
      <c r="BX15" s="384" t="s">
        <v>1576</v>
      </c>
      <c r="BY15" s="384">
        <v>0</v>
      </c>
      <c r="BZ15" s="382">
        <v>6138.6930000000002</v>
      </c>
      <c r="CA15" s="387">
        <v>8902.7039999999997</v>
      </c>
      <c r="CB15" s="388">
        <v>1960.0709999999999</v>
      </c>
    </row>
    <row r="16" spans="1:80">
      <c r="B16" s="380">
        <v>2016</v>
      </c>
      <c r="C16" s="577" t="s">
        <v>1574</v>
      </c>
      <c r="D16" s="578"/>
      <c r="E16" s="578"/>
      <c r="F16" s="578"/>
      <c r="G16" s="578"/>
      <c r="H16" s="381" t="s">
        <v>1575</v>
      </c>
      <c r="I16" s="382">
        <v>14331.695</v>
      </c>
      <c r="J16" s="383">
        <v>79.063000000000002</v>
      </c>
      <c r="K16" s="383">
        <v>69.361000000000004</v>
      </c>
      <c r="L16" s="383">
        <v>0</v>
      </c>
      <c r="M16" s="383">
        <v>9.702</v>
      </c>
      <c r="N16" s="383">
        <v>0</v>
      </c>
      <c r="O16" s="383">
        <v>0</v>
      </c>
      <c r="P16" s="383">
        <v>0</v>
      </c>
      <c r="Q16" s="383">
        <v>0</v>
      </c>
      <c r="R16" s="383">
        <v>0</v>
      </c>
      <c r="S16" s="383">
        <v>0</v>
      </c>
      <c r="T16" s="383">
        <v>0</v>
      </c>
      <c r="U16" s="382">
        <v>0</v>
      </c>
      <c r="V16" s="383">
        <v>0</v>
      </c>
      <c r="W16" s="383">
        <v>0</v>
      </c>
      <c r="X16" s="383">
        <v>0</v>
      </c>
      <c r="Y16" s="383">
        <v>0</v>
      </c>
      <c r="Z16" s="382">
        <v>0</v>
      </c>
      <c r="AA16" s="383">
        <v>0</v>
      </c>
      <c r="AB16" s="383">
        <v>0</v>
      </c>
      <c r="AC16" s="384">
        <v>0</v>
      </c>
      <c r="AD16" s="382">
        <v>2790.4920000000002</v>
      </c>
      <c r="AE16" s="383">
        <v>0</v>
      </c>
      <c r="AF16" s="383">
        <v>0</v>
      </c>
      <c r="AG16" s="383" t="s">
        <v>1576</v>
      </c>
      <c r="AH16" s="383" t="s">
        <v>1576</v>
      </c>
      <c r="AI16" s="383" t="s">
        <v>1576</v>
      </c>
      <c r="AJ16" s="383">
        <v>0</v>
      </c>
      <c r="AK16" s="383">
        <v>0</v>
      </c>
      <c r="AL16" s="383">
        <v>1110.5350000000001</v>
      </c>
      <c r="AM16" s="383">
        <v>0</v>
      </c>
      <c r="AN16" s="383">
        <v>0</v>
      </c>
      <c r="AO16" s="383">
        <v>0</v>
      </c>
      <c r="AP16" s="383">
        <v>0</v>
      </c>
      <c r="AQ16" s="383">
        <v>0</v>
      </c>
      <c r="AR16" s="383">
        <v>0</v>
      </c>
      <c r="AS16" s="383">
        <v>1659.692</v>
      </c>
      <c r="AT16" s="383">
        <v>20.263999999999999</v>
      </c>
      <c r="AU16" s="383">
        <v>0</v>
      </c>
      <c r="AV16" s="383">
        <v>0</v>
      </c>
      <c r="AW16" s="383">
        <v>0</v>
      </c>
      <c r="AX16" s="383">
        <v>0</v>
      </c>
      <c r="AY16" s="383">
        <v>0</v>
      </c>
      <c r="AZ16" s="383">
        <v>0</v>
      </c>
      <c r="BA16" s="384">
        <v>3335.0659999999998</v>
      </c>
      <c r="BB16" s="382">
        <v>2138.4250000000002</v>
      </c>
      <c r="BC16" s="383" t="s">
        <v>1576</v>
      </c>
      <c r="BD16" s="383" t="s">
        <v>1576</v>
      </c>
      <c r="BE16" s="383" t="s">
        <v>1576</v>
      </c>
      <c r="BF16" s="383" t="s">
        <v>1576</v>
      </c>
      <c r="BG16" s="383">
        <v>213.28299999999999</v>
      </c>
      <c r="BH16" s="383">
        <v>9.1999999999999998E-2</v>
      </c>
      <c r="BI16" s="383">
        <v>1806.606</v>
      </c>
      <c r="BJ16" s="383">
        <v>10.340999999999999</v>
      </c>
      <c r="BK16" s="383">
        <v>0</v>
      </c>
      <c r="BL16" s="383">
        <v>0</v>
      </c>
      <c r="BM16" s="383">
        <v>0</v>
      </c>
      <c r="BN16" s="383">
        <v>0</v>
      </c>
      <c r="BO16" s="383">
        <v>0</v>
      </c>
      <c r="BP16" s="383">
        <v>0.90800000000000003</v>
      </c>
      <c r="BQ16" s="383">
        <v>0</v>
      </c>
      <c r="BR16" s="383">
        <v>0</v>
      </c>
      <c r="BS16" s="383">
        <v>0</v>
      </c>
      <c r="BT16" s="383">
        <v>107.194</v>
      </c>
      <c r="BU16" s="382">
        <v>0</v>
      </c>
      <c r="BV16" s="383">
        <v>0</v>
      </c>
      <c r="BW16" s="383">
        <v>0</v>
      </c>
      <c r="BX16" s="384" t="s">
        <v>1576</v>
      </c>
      <c r="BY16" s="384">
        <v>0</v>
      </c>
      <c r="BZ16" s="382">
        <v>5988.65</v>
      </c>
      <c r="CA16" s="387">
        <v>8557.8580000000002</v>
      </c>
      <c r="CB16" s="388">
        <v>1941.896</v>
      </c>
    </row>
    <row r="17" spans="2:80">
      <c r="B17" s="380">
        <v>2015</v>
      </c>
      <c r="C17" s="577" t="s">
        <v>1574</v>
      </c>
      <c r="D17" s="578"/>
      <c r="E17" s="578"/>
      <c r="F17" s="578"/>
      <c r="G17" s="578"/>
      <c r="H17" s="381" t="s">
        <v>1575</v>
      </c>
      <c r="I17" s="382">
        <v>15269.842000000001</v>
      </c>
      <c r="J17" s="383">
        <v>88.587999999999994</v>
      </c>
      <c r="K17" s="383">
        <v>75.665999999999997</v>
      </c>
      <c r="L17" s="383">
        <v>0</v>
      </c>
      <c r="M17" s="383">
        <v>12.922000000000001</v>
      </c>
      <c r="N17" s="383">
        <v>0</v>
      </c>
      <c r="O17" s="383">
        <v>0</v>
      </c>
      <c r="P17" s="383">
        <v>0</v>
      </c>
      <c r="Q17" s="383">
        <v>0</v>
      </c>
      <c r="R17" s="383">
        <v>0</v>
      </c>
      <c r="S17" s="383">
        <v>0</v>
      </c>
      <c r="T17" s="383">
        <v>0</v>
      </c>
      <c r="U17" s="382">
        <v>0</v>
      </c>
      <c r="V17" s="383">
        <v>0</v>
      </c>
      <c r="W17" s="383">
        <v>0</v>
      </c>
      <c r="X17" s="383">
        <v>0</v>
      </c>
      <c r="Y17" s="383">
        <v>0</v>
      </c>
      <c r="Z17" s="382">
        <v>0</v>
      </c>
      <c r="AA17" s="383">
        <v>0</v>
      </c>
      <c r="AB17" s="383">
        <v>0</v>
      </c>
      <c r="AC17" s="384">
        <v>0</v>
      </c>
      <c r="AD17" s="382">
        <v>3033.183</v>
      </c>
      <c r="AE17" s="383">
        <v>0</v>
      </c>
      <c r="AF17" s="383">
        <v>0</v>
      </c>
      <c r="AG17" s="383" t="s">
        <v>1576</v>
      </c>
      <c r="AH17" s="383" t="s">
        <v>1576</v>
      </c>
      <c r="AI17" s="383" t="s">
        <v>1576</v>
      </c>
      <c r="AJ17" s="383">
        <v>0</v>
      </c>
      <c r="AK17" s="383">
        <v>0</v>
      </c>
      <c r="AL17" s="383">
        <v>1076.643</v>
      </c>
      <c r="AM17" s="383">
        <v>0</v>
      </c>
      <c r="AN17" s="383">
        <v>0</v>
      </c>
      <c r="AO17" s="383">
        <v>0</v>
      </c>
      <c r="AP17" s="383">
        <v>0</v>
      </c>
      <c r="AQ17" s="383">
        <v>0</v>
      </c>
      <c r="AR17" s="383">
        <v>0</v>
      </c>
      <c r="AS17" s="383">
        <v>1941.1010000000001</v>
      </c>
      <c r="AT17" s="383">
        <v>15.439</v>
      </c>
      <c r="AU17" s="383">
        <v>0</v>
      </c>
      <c r="AV17" s="383">
        <v>0</v>
      </c>
      <c r="AW17" s="383">
        <v>0</v>
      </c>
      <c r="AX17" s="383">
        <v>0</v>
      </c>
      <c r="AY17" s="383">
        <v>0</v>
      </c>
      <c r="AZ17" s="383">
        <v>0</v>
      </c>
      <c r="BA17" s="384">
        <v>3318.02</v>
      </c>
      <c r="BB17" s="382">
        <v>2805.2020000000002</v>
      </c>
      <c r="BC17" s="383" t="s">
        <v>1576</v>
      </c>
      <c r="BD17" s="383" t="s">
        <v>1576</v>
      </c>
      <c r="BE17" s="383" t="s">
        <v>1576</v>
      </c>
      <c r="BF17" s="383" t="s">
        <v>1576</v>
      </c>
      <c r="BG17" s="383">
        <v>197.62700000000001</v>
      </c>
      <c r="BH17" s="383">
        <v>9.1999999999999998E-2</v>
      </c>
      <c r="BI17" s="383">
        <v>2489.777</v>
      </c>
      <c r="BJ17" s="383">
        <v>26.483000000000001</v>
      </c>
      <c r="BK17" s="383">
        <v>0</v>
      </c>
      <c r="BL17" s="383">
        <v>0</v>
      </c>
      <c r="BM17" s="383">
        <v>0</v>
      </c>
      <c r="BN17" s="383">
        <v>0</v>
      </c>
      <c r="BO17" s="383">
        <v>0</v>
      </c>
      <c r="BP17" s="383">
        <v>0.90800000000000003</v>
      </c>
      <c r="BQ17" s="383">
        <v>0</v>
      </c>
      <c r="BR17" s="383">
        <v>0</v>
      </c>
      <c r="BS17" s="383">
        <v>0</v>
      </c>
      <c r="BT17" s="383">
        <v>90.313999999999993</v>
      </c>
      <c r="BU17" s="382">
        <v>0</v>
      </c>
      <c r="BV17" s="383">
        <v>0</v>
      </c>
      <c r="BW17" s="383">
        <v>0</v>
      </c>
      <c r="BX17" s="384" t="s">
        <v>1576</v>
      </c>
      <c r="BY17" s="384">
        <v>0</v>
      </c>
      <c r="BZ17" s="382">
        <v>6024.85</v>
      </c>
      <c r="CA17" s="387">
        <v>9083.7909999999993</v>
      </c>
      <c r="CB17" s="388">
        <v>2640.8879999999999</v>
      </c>
    </row>
    <row r="18" spans="2:80">
      <c r="B18" s="380">
        <v>2014</v>
      </c>
      <c r="C18" s="577" t="s">
        <v>1574</v>
      </c>
      <c r="D18" s="578"/>
      <c r="E18" s="578"/>
      <c r="F18" s="578"/>
      <c r="G18" s="578"/>
      <c r="H18" s="381" t="s">
        <v>1575</v>
      </c>
      <c r="I18" s="382">
        <v>14787.31</v>
      </c>
      <c r="J18" s="383">
        <v>91.847999999999999</v>
      </c>
      <c r="K18" s="383">
        <v>75.665999999999997</v>
      </c>
      <c r="L18" s="383">
        <v>0</v>
      </c>
      <c r="M18" s="383">
        <v>16.181999999999999</v>
      </c>
      <c r="N18" s="383">
        <v>0</v>
      </c>
      <c r="O18" s="383">
        <v>0</v>
      </c>
      <c r="P18" s="383">
        <v>0</v>
      </c>
      <c r="Q18" s="383">
        <v>0</v>
      </c>
      <c r="R18" s="383">
        <v>0</v>
      </c>
      <c r="S18" s="383">
        <v>0</v>
      </c>
      <c r="T18" s="383">
        <v>0</v>
      </c>
      <c r="U18" s="382">
        <v>0</v>
      </c>
      <c r="V18" s="383">
        <v>0</v>
      </c>
      <c r="W18" s="383">
        <v>0</v>
      </c>
      <c r="X18" s="383">
        <v>0</v>
      </c>
      <c r="Y18" s="383">
        <v>0</v>
      </c>
      <c r="Z18" s="382">
        <v>0</v>
      </c>
      <c r="AA18" s="383">
        <v>0</v>
      </c>
      <c r="AB18" s="383">
        <v>0</v>
      </c>
      <c r="AC18" s="384">
        <v>0</v>
      </c>
      <c r="AD18" s="382">
        <v>2725.4180000000001</v>
      </c>
      <c r="AE18" s="383">
        <v>0</v>
      </c>
      <c r="AF18" s="383">
        <v>0</v>
      </c>
      <c r="AG18" s="383" t="s">
        <v>1576</v>
      </c>
      <c r="AH18" s="383" t="s">
        <v>1576</v>
      </c>
      <c r="AI18" s="383" t="s">
        <v>1576</v>
      </c>
      <c r="AJ18" s="383">
        <v>0</v>
      </c>
      <c r="AK18" s="383">
        <v>0</v>
      </c>
      <c r="AL18" s="383">
        <v>1095.8489999999999</v>
      </c>
      <c r="AM18" s="383">
        <v>0</v>
      </c>
      <c r="AN18" s="383">
        <v>0</v>
      </c>
      <c r="AO18" s="383">
        <v>0</v>
      </c>
      <c r="AP18" s="383">
        <v>0</v>
      </c>
      <c r="AQ18" s="383">
        <v>0</v>
      </c>
      <c r="AR18" s="383">
        <v>0</v>
      </c>
      <c r="AS18" s="383">
        <v>1608.34</v>
      </c>
      <c r="AT18" s="383">
        <v>21.228999999999999</v>
      </c>
      <c r="AU18" s="383">
        <v>0</v>
      </c>
      <c r="AV18" s="383">
        <v>0</v>
      </c>
      <c r="AW18" s="383">
        <v>0</v>
      </c>
      <c r="AX18" s="383">
        <v>0</v>
      </c>
      <c r="AY18" s="383">
        <v>0</v>
      </c>
      <c r="AZ18" s="383">
        <v>0</v>
      </c>
      <c r="BA18" s="384">
        <v>3094.346</v>
      </c>
      <c r="BB18" s="382">
        <v>2795.732</v>
      </c>
      <c r="BC18" s="383" t="s">
        <v>1576</v>
      </c>
      <c r="BD18" s="383" t="s">
        <v>1576</v>
      </c>
      <c r="BE18" s="383" t="s">
        <v>1576</v>
      </c>
      <c r="BF18" s="383" t="s">
        <v>1576</v>
      </c>
      <c r="BG18" s="383">
        <v>183.79</v>
      </c>
      <c r="BH18" s="383">
        <v>9.1999999999999998E-2</v>
      </c>
      <c r="BI18" s="383">
        <v>2510.3180000000002</v>
      </c>
      <c r="BJ18" s="383">
        <v>26.483000000000001</v>
      </c>
      <c r="BK18" s="383">
        <v>0</v>
      </c>
      <c r="BL18" s="383">
        <v>0</v>
      </c>
      <c r="BM18" s="383">
        <v>0</v>
      </c>
      <c r="BN18" s="383">
        <v>0</v>
      </c>
      <c r="BO18" s="383">
        <v>0</v>
      </c>
      <c r="BP18" s="383">
        <v>0.90800000000000003</v>
      </c>
      <c r="BQ18" s="383">
        <v>0</v>
      </c>
      <c r="BR18" s="383">
        <v>0</v>
      </c>
      <c r="BS18" s="383">
        <v>0</v>
      </c>
      <c r="BT18" s="383">
        <v>74.14</v>
      </c>
      <c r="BU18" s="382">
        <v>0</v>
      </c>
      <c r="BV18" s="383">
        <v>0</v>
      </c>
      <c r="BW18" s="383">
        <v>0</v>
      </c>
      <c r="BX18" s="384" t="s">
        <v>1576</v>
      </c>
      <c r="BY18" s="384">
        <v>0</v>
      </c>
      <c r="BZ18" s="382">
        <v>6079.9660000000003</v>
      </c>
      <c r="CA18" s="387">
        <v>8253.6319999999996</v>
      </c>
      <c r="CB18" s="388">
        <v>2655.7979999999998</v>
      </c>
    </row>
    <row r="19" spans="2:80">
      <c r="B19" s="380">
        <v>2013</v>
      </c>
      <c r="C19" s="577" t="s">
        <v>1574</v>
      </c>
      <c r="D19" s="578"/>
      <c r="E19" s="578"/>
      <c r="F19" s="578"/>
      <c r="G19" s="578"/>
      <c r="H19" s="381" t="s">
        <v>1575</v>
      </c>
      <c r="I19" s="382">
        <v>14888.924999999999</v>
      </c>
      <c r="J19" s="383">
        <v>94.789000000000001</v>
      </c>
      <c r="K19" s="383">
        <v>78.849000000000004</v>
      </c>
      <c r="L19" s="383">
        <v>0</v>
      </c>
      <c r="M19" s="383">
        <v>15.94</v>
      </c>
      <c r="N19" s="383">
        <v>0</v>
      </c>
      <c r="O19" s="383">
        <v>0</v>
      </c>
      <c r="P19" s="383">
        <v>0</v>
      </c>
      <c r="Q19" s="383">
        <v>0</v>
      </c>
      <c r="R19" s="383">
        <v>0</v>
      </c>
      <c r="S19" s="383">
        <v>0</v>
      </c>
      <c r="T19" s="383">
        <v>0</v>
      </c>
      <c r="U19" s="382">
        <v>0</v>
      </c>
      <c r="V19" s="383">
        <v>0</v>
      </c>
      <c r="W19" s="383">
        <v>0</v>
      </c>
      <c r="X19" s="383">
        <v>0</v>
      </c>
      <c r="Y19" s="383">
        <v>0</v>
      </c>
      <c r="Z19" s="382">
        <v>0</v>
      </c>
      <c r="AA19" s="383">
        <v>0</v>
      </c>
      <c r="AB19" s="383">
        <v>0</v>
      </c>
      <c r="AC19" s="384">
        <v>0</v>
      </c>
      <c r="AD19" s="382">
        <v>2797.268</v>
      </c>
      <c r="AE19" s="383">
        <v>0</v>
      </c>
      <c r="AF19" s="383">
        <v>0</v>
      </c>
      <c r="AG19" s="383" t="s">
        <v>1576</v>
      </c>
      <c r="AH19" s="383" t="s">
        <v>1576</v>
      </c>
      <c r="AI19" s="383" t="s">
        <v>1576</v>
      </c>
      <c r="AJ19" s="383">
        <v>0</v>
      </c>
      <c r="AK19" s="383">
        <v>0</v>
      </c>
      <c r="AL19" s="383">
        <v>1172.671</v>
      </c>
      <c r="AM19" s="383">
        <v>0</v>
      </c>
      <c r="AN19" s="383">
        <v>0</v>
      </c>
      <c r="AO19" s="383">
        <v>0</v>
      </c>
      <c r="AP19" s="383">
        <v>0</v>
      </c>
      <c r="AQ19" s="383">
        <v>0</v>
      </c>
      <c r="AR19" s="383">
        <v>0</v>
      </c>
      <c r="AS19" s="383">
        <v>1558.0160000000001</v>
      </c>
      <c r="AT19" s="383">
        <v>66.581000000000003</v>
      </c>
      <c r="AU19" s="383">
        <v>0</v>
      </c>
      <c r="AV19" s="383">
        <v>0</v>
      </c>
      <c r="AW19" s="383">
        <v>0</v>
      </c>
      <c r="AX19" s="383">
        <v>0</v>
      </c>
      <c r="AY19" s="383">
        <v>0</v>
      </c>
      <c r="AZ19" s="383">
        <v>0</v>
      </c>
      <c r="BA19" s="384">
        <v>3193.569</v>
      </c>
      <c r="BB19" s="382">
        <v>2693.24</v>
      </c>
      <c r="BC19" s="383" t="s">
        <v>1576</v>
      </c>
      <c r="BD19" s="383" t="s">
        <v>1576</v>
      </c>
      <c r="BE19" s="383" t="s">
        <v>1576</v>
      </c>
      <c r="BF19" s="383" t="s">
        <v>1576</v>
      </c>
      <c r="BG19" s="383">
        <v>171.369</v>
      </c>
      <c r="BH19" s="383">
        <v>9.1999999999999998E-2</v>
      </c>
      <c r="BI19" s="383">
        <v>2494.3870000000002</v>
      </c>
      <c r="BJ19" s="383">
        <v>26.483000000000001</v>
      </c>
      <c r="BK19" s="383">
        <v>0</v>
      </c>
      <c r="BL19" s="383">
        <v>0</v>
      </c>
      <c r="BM19" s="383">
        <v>0</v>
      </c>
      <c r="BN19" s="383">
        <v>0</v>
      </c>
      <c r="BO19" s="383">
        <v>0</v>
      </c>
      <c r="BP19" s="383">
        <v>0.90800000000000003</v>
      </c>
      <c r="BQ19" s="383">
        <v>0</v>
      </c>
      <c r="BR19" s="383">
        <v>0</v>
      </c>
      <c r="BS19" s="383">
        <v>0</v>
      </c>
      <c r="BT19" s="383">
        <v>0</v>
      </c>
      <c r="BU19" s="382">
        <v>0</v>
      </c>
      <c r="BV19" s="383">
        <v>0</v>
      </c>
      <c r="BW19" s="383">
        <v>0</v>
      </c>
      <c r="BX19" s="384" t="s">
        <v>1576</v>
      </c>
      <c r="BY19" s="384">
        <v>0</v>
      </c>
      <c r="BZ19" s="382">
        <v>6110.06</v>
      </c>
      <c r="CA19" s="387">
        <v>8509.5529999999999</v>
      </c>
      <c r="CB19" s="388">
        <v>2645.806</v>
      </c>
    </row>
    <row r="20" spans="2:80">
      <c r="B20" s="380">
        <v>2012</v>
      </c>
      <c r="C20" s="577" t="s">
        <v>1574</v>
      </c>
      <c r="D20" s="578"/>
      <c r="E20" s="578"/>
      <c r="F20" s="578"/>
      <c r="G20" s="578"/>
      <c r="H20" s="381" t="s">
        <v>1575</v>
      </c>
      <c r="I20" s="382">
        <v>15530.468999999999</v>
      </c>
      <c r="J20" s="383">
        <v>109.547</v>
      </c>
      <c r="K20" s="383">
        <v>93.507999999999996</v>
      </c>
      <c r="L20" s="383">
        <v>0</v>
      </c>
      <c r="M20" s="383">
        <v>16.039000000000001</v>
      </c>
      <c r="N20" s="383">
        <v>0</v>
      </c>
      <c r="O20" s="383">
        <v>0</v>
      </c>
      <c r="P20" s="383">
        <v>0</v>
      </c>
      <c r="Q20" s="383">
        <v>0</v>
      </c>
      <c r="R20" s="383">
        <v>0</v>
      </c>
      <c r="S20" s="383">
        <v>0</v>
      </c>
      <c r="T20" s="383">
        <v>0</v>
      </c>
      <c r="U20" s="382">
        <v>0.129</v>
      </c>
      <c r="V20" s="383">
        <v>0.129</v>
      </c>
      <c r="W20" s="383">
        <v>0</v>
      </c>
      <c r="X20" s="383">
        <v>0</v>
      </c>
      <c r="Y20" s="383">
        <v>0</v>
      </c>
      <c r="Z20" s="382">
        <v>0</v>
      </c>
      <c r="AA20" s="383">
        <v>0</v>
      </c>
      <c r="AB20" s="383">
        <v>0</v>
      </c>
      <c r="AC20" s="384">
        <v>0</v>
      </c>
      <c r="AD20" s="382">
        <v>2788.0889999999999</v>
      </c>
      <c r="AE20" s="383">
        <v>0</v>
      </c>
      <c r="AF20" s="383">
        <v>0</v>
      </c>
      <c r="AG20" s="383" t="s">
        <v>1576</v>
      </c>
      <c r="AH20" s="383" t="s">
        <v>1576</v>
      </c>
      <c r="AI20" s="383" t="s">
        <v>1576</v>
      </c>
      <c r="AJ20" s="383">
        <v>0</v>
      </c>
      <c r="AK20" s="383">
        <v>0</v>
      </c>
      <c r="AL20" s="383">
        <v>1232.548</v>
      </c>
      <c r="AM20" s="383">
        <v>0</v>
      </c>
      <c r="AN20" s="383">
        <v>0</v>
      </c>
      <c r="AO20" s="383">
        <v>0</v>
      </c>
      <c r="AP20" s="383">
        <v>0</v>
      </c>
      <c r="AQ20" s="383">
        <v>0</v>
      </c>
      <c r="AR20" s="383">
        <v>0</v>
      </c>
      <c r="AS20" s="383">
        <v>1453.258</v>
      </c>
      <c r="AT20" s="383">
        <v>102.283</v>
      </c>
      <c r="AU20" s="383">
        <v>0</v>
      </c>
      <c r="AV20" s="383">
        <v>0</v>
      </c>
      <c r="AW20" s="383">
        <v>0</v>
      </c>
      <c r="AX20" s="383">
        <v>0</v>
      </c>
      <c r="AY20" s="383">
        <v>0</v>
      </c>
      <c r="AZ20" s="383">
        <v>0</v>
      </c>
      <c r="BA20" s="384">
        <v>3509.4319999999998</v>
      </c>
      <c r="BB20" s="382">
        <v>2666.866</v>
      </c>
      <c r="BC20" s="383" t="s">
        <v>1576</v>
      </c>
      <c r="BD20" s="383" t="s">
        <v>1576</v>
      </c>
      <c r="BE20" s="383" t="s">
        <v>1576</v>
      </c>
      <c r="BF20" s="383" t="s">
        <v>1576</v>
      </c>
      <c r="BG20" s="383">
        <v>155.72</v>
      </c>
      <c r="BH20" s="383">
        <v>9.1999999999999998E-2</v>
      </c>
      <c r="BI20" s="383">
        <v>2484.5709999999999</v>
      </c>
      <c r="BJ20" s="383">
        <v>26.483000000000001</v>
      </c>
      <c r="BK20" s="383">
        <v>0</v>
      </c>
      <c r="BL20" s="383">
        <v>0</v>
      </c>
      <c r="BM20" s="383">
        <v>0</v>
      </c>
      <c r="BN20" s="383">
        <v>0</v>
      </c>
      <c r="BO20" s="383">
        <v>0</v>
      </c>
      <c r="BP20" s="383">
        <v>0</v>
      </c>
      <c r="BQ20" s="383">
        <v>0</v>
      </c>
      <c r="BR20" s="383">
        <v>0</v>
      </c>
      <c r="BS20" s="383">
        <v>0</v>
      </c>
      <c r="BT20" s="383">
        <v>0</v>
      </c>
      <c r="BU20" s="382">
        <v>0</v>
      </c>
      <c r="BV20" s="383">
        <v>0</v>
      </c>
      <c r="BW20" s="383">
        <v>0</v>
      </c>
      <c r="BX20" s="384" t="s">
        <v>1576</v>
      </c>
      <c r="BY20" s="384">
        <v>0</v>
      </c>
      <c r="BZ20" s="382">
        <v>6456.4059999999999</v>
      </c>
      <c r="CA20" s="387">
        <v>9562.5210000000006</v>
      </c>
      <c r="CB20" s="388">
        <v>2619.1080000000002</v>
      </c>
    </row>
    <row r="21" spans="2:80">
      <c r="B21" s="380">
        <v>2011</v>
      </c>
      <c r="C21" s="577" t="s">
        <v>1574</v>
      </c>
      <c r="D21" s="578"/>
      <c r="E21" s="578"/>
      <c r="F21" s="578"/>
      <c r="G21" s="578"/>
      <c r="H21" s="381" t="s">
        <v>1575</v>
      </c>
      <c r="I21" s="382">
        <v>15633.895</v>
      </c>
      <c r="J21" s="383">
        <v>121.95</v>
      </c>
      <c r="K21" s="383">
        <v>105.732</v>
      </c>
      <c r="L21" s="383">
        <v>0</v>
      </c>
      <c r="M21" s="383">
        <v>16.218</v>
      </c>
      <c r="N21" s="383">
        <v>0</v>
      </c>
      <c r="O21" s="383">
        <v>0</v>
      </c>
      <c r="P21" s="383">
        <v>0</v>
      </c>
      <c r="Q21" s="383">
        <v>0</v>
      </c>
      <c r="R21" s="383">
        <v>0</v>
      </c>
      <c r="S21" s="383">
        <v>0</v>
      </c>
      <c r="T21" s="383">
        <v>0</v>
      </c>
      <c r="U21" s="382">
        <v>0.15</v>
      </c>
      <c r="V21" s="383">
        <v>0.15</v>
      </c>
      <c r="W21" s="383">
        <v>0</v>
      </c>
      <c r="X21" s="383">
        <v>0</v>
      </c>
      <c r="Y21" s="383">
        <v>0</v>
      </c>
      <c r="Z21" s="382">
        <v>0</v>
      </c>
      <c r="AA21" s="383">
        <v>0</v>
      </c>
      <c r="AB21" s="383">
        <v>0</v>
      </c>
      <c r="AC21" s="384">
        <v>0</v>
      </c>
      <c r="AD21" s="382">
        <v>2941.9580000000001</v>
      </c>
      <c r="AE21" s="383">
        <v>0</v>
      </c>
      <c r="AF21" s="383">
        <v>0</v>
      </c>
      <c r="AG21" s="383" t="s">
        <v>1576</v>
      </c>
      <c r="AH21" s="383" t="s">
        <v>1576</v>
      </c>
      <c r="AI21" s="383" t="s">
        <v>1576</v>
      </c>
      <c r="AJ21" s="383">
        <v>0</v>
      </c>
      <c r="AK21" s="383">
        <v>0</v>
      </c>
      <c r="AL21" s="383">
        <v>1263.0509999999999</v>
      </c>
      <c r="AM21" s="383">
        <v>0</v>
      </c>
      <c r="AN21" s="383">
        <v>0</v>
      </c>
      <c r="AO21" s="383">
        <v>0</v>
      </c>
      <c r="AP21" s="383">
        <v>0</v>
      </c>
      <c r="AQ21" s="383">
        <v>0</v>
      </c>
      <c r="AR21" s="383">
        <v>0</v>
      </c>
      <c r="AS21" s="383">
        <v>1581.6379999999999</v>
      </c>
      <c r="AT21" s="383">
        <v>96.494</v>
      </c>
      <c r="AU21" s="383">
        <v>0</v>
      </c>
      <c r="AV21" s="383">
        <v>0</v>
      </c>
      <c r="AW21" s="383">
        <v>0</v>
      </c>
      <c r="AX21" s="383">
        <v>0.77600000000000002</v>
      </c>
      <c r="AY21" s="383">
        <v>0</v>
      </c>
      <c r="AZ21" s="383">
        <v>0</v>
      </c>
      <c r="BA21" s="384">
        <v>3411.93</v>
      </c>
      <c r="BB21" s="382">
        <v>2613.8820000000001</v>
      </c>
      <c r="BC21" s="383" t="s">
        <v>1576</v>
      </c>
      <c r="BD21" s="383" t="s">
        <v>1576</v>
      </c>
      <c r="BE21" s="383" t="s">
        <v>1576</v>
      </c>
      <c r="BF21" s="383" t="s">
        <v>1576</v>
      </c>
      <c r="BG21" s="383">
        <v>141.5</v>
      </c>
      <c r="BH21" s="383">
        <v>9.1999999999999998E-2</v>
      </c>
      <c r="BI21" s="383">
        <v>2445.806</v>
      </c>
      <c r="BJ21" s="383">
        <v>26.483000000000001</v>
      </c>
      <c r="BK21" s="383">
        <v>0</v>
      </c>
      <c r="BL21" s="383">
        <v>0</v>
      </c>
      <c r="BM21" s="383">
        <v>0</v>
      </c>
      <c r="BN21" s="383">
        <v>0</v>
      </c>
      <c r="BO21" s="383">
        <v>0</v>
      </c>
      <c r="BP21" s="383">
        <v>0</v>
      </c>
      <c r="BQ21" s="383">
        <v>0</v>
      </c>
      <c r="BR21" s="383">
        <v>0</v>
      </c>
      <c r="BS21" s="383">
        <v>0</v>
      </c>
      <c r="BT21" s="383">
        <v>0</v>
      </c>
      <c r="BU21" s="382">
        <v>0</v>
      </c>
      <c r="BV21" s="383">
        <v>0</v>
      </c>
      <c r="BW21" s="383">
        <v>0</v>
      </c>
      <c r="BX21" s="384" t="s">
        <v>1576</v>
      </c>
      <c r="BY21" s="384">
        <v>0</v>
      </c>
      <c r="BZ21" s="382">
        <v>6544.0240000000003</v>
      </c>
      <c r="CA21" s="387">
        <v>9732.0239999999994</v>
      </c>
      <c r="CB21" s="388">
        <v>2574.9920000000002</v>
      </c>
    </row>
    <row r="22" spans="2:80">
      <c r="B22" s="380">
        <v>2010</v>
      </c>
      <c r="C22" s="579" t="s">
        <v>1574</v>
      </c>
      <c r="D22" s="580"/>
      <c r="E22" s="580"/>
      <c r="F22" s="580"/>
      <c r="G22" s="580"/>
      <c r="H22" s="389" t="s">
        <v>1575</v>
      </c>
      <c r="I22" s="390">
        <v>16951.831211570938</v>
      </c>
      <c r="J22" s="391">
        <v>172.96622719021687</v>
      </c>
      <c r="K22" s="391">
        <v>157.4113881723512</v>
      </c>
      <c r="L22" s="391">
        <v>0</v>
      </c>
      <c r="M22" s="391">
        <v>15.554839017865673</v>
      </c>
      <c r="N22" s="391">
        <v>0</v>
      </c>
      <c r="O22" s="391">
        <v>0</v>
      </c>
      <c r="P22" s="391">
        <v>0</v>
      </c>
      <c r="Q22" s="391">
        <v>0</v>
      </c>
      <c r="R22" s="391">
        <v>0</v>
      </c>
      <c r="S22" s="391">
        <v>0</v>
      </c>
      <c r="T22" s="391">
        <v>0</v>
      </c>
      <c r="U22" s="390">
        <v>2.9449699054170249</v>
      </c>
      <c r="V22" s="391">
        <v>2.9449699054170249</v>
      </c>
      <c r="W22" s="391">
        <v>0</v>
      </c>
      <c r="X22" s="391">
        <v>0</v>
      </c>
      <c r="Y22" s="391">
        <v>0</v>
      </c>
      <c r="Z22" s="390">
        <v>0</v>
      </c>
      <c r="AA22" s="391">
        <v>0</v>
      </c>
      <c r="AB22" s="391">
        <v>0</v>
      </c>
      <c r="AC22" s="390">
        <v>0</v>
      </c>
      <c r="AD22" s="382">
        <v>3410.1031814273424</v>
      </c>
      <c r="AE22" s="391">
        <v>0</v>
      </c>
      <c r="AF22" s="391">
        <v>0</v>
      </c>
      <c r="AG22" s="391" t="s">
        <v>1576</v>
      </c>
      <c r="AH22" s="391" t="s">
        <v>1576</v>
      </c>
      <c r="AI22" s="391" t="s">
        <v>1576</v>
      </c>
      <c r="AJ22" s="391">
        <v>0</v>
      </c>
      <c r="AK22" s="391">
        <v>0</v>
      </c>
      <c r="AL22" s="391">
        <v>1425.7332569026464</v>
      </c>
      <c r="AM22" s="391">
        <v>0</v>
      </c>
      <c r="AN22" s="391">
        <v>0</v>
      </c>
      <c r="AO22" s="391">
        <v>0</v>
      </c>
      <c r="AP22" s="391">
        <v>0</v>
      </c>
      <c r="AQ22" s="391">
        <v>0</v>
      </c>
      <c r="AR22" s="391">
        <v>0</v>
      </c>
      <c r="AS22" s="391">
        <v>1871.2620617177795</v>
      </c>
      <c r="AT22" s="391">
        <v>110.00286615075952</v>
      </c>
      <c r="AU22" s="391">
        <v>0</v>
      </c>
      <c r="AV22" s="391">
        <v>0</v>
      </c>
      <c r="AW22" s="391">
        <v>0</v>
      </c>
      <c r="AX22" s="391">
        <v>3.1049966561574469</v>
      </c>
      <c r="AY22" s="391">
        <v>0</v>
      </c>
      <c r="AZ22" s="391">
        <v>0</v>
      </c>
      <c r="BA22" s="392">
        <v>4254.8679221852508</v>
      </c>
      <c r="BB22" s="392">
        <v>2603.7262109486956</v>
      </c>
      <c r="BC22" s="391" t="s">
        <v>1576</v>
      </c>
      <c r="BD22" s="391" t="s">
        <v>1576</v>
      </c>
      <c r="BE22" s="391" t="s">
        <v>1576</v>
      </c>
      <c r="BF22" s="391" t="s">
        <v>1576</v>
      </c>
      <c r="BG22" s="391">
        <v>140.08646221457914</v>
      </c>
      <c r="BH22" s="391">
        <v>9.2409477405178186E-2</v>
      </c>
      <c r="BI22" s="391">
        <v>2437.0641062386549</v>
      </c>
      <c r="BJ22" s="391">
        <v>26.483233018056747</v>
      </c>
      <c r="BK22" s="391">
        <v>0</v>
      </c>
      <c r="BL22" s="391">
        <v>0</v>
      </c>
      <c r="BM22" s="391">
        <v>0</v>
      </c>
      <c r="BN22" s="391">
        <v>0</v>
      </c>
      <c r="BO22" s="391">
        <v>0</v>
      </c>
      <c r="BP22" s="391">
        <v>0</v>
      </c>
      <c r="BQ22" s="391">
        <v>0</v>
      </c>
      <c r="BR22" s="391">
        <v>0</v>
      </c>
      <c r="BS22" s="391">
        <v>0</v>
      </c>
      <c r="BT22" s="391">
        <v>0</v>
      </c>
      <c r="BU22" s="390">
        <v>0</v>
      </c>
      <c r="BV22" s="391">
        <v>0</v>
      </c>
      <c r="BW22" s="391">
        <v>0</v>
      </c>
      <c r="BX22" s="390" t="s">
        <v>1576</v>
      </c>
      <c r="BY22" s="390">
        <v>0</v>
      </c>
      <c r="BZ22" s="382">
        <v>6507.2226999140157</v>
      </c>
      <c r="CA22" s="393">
        <v>10829.144119820528</v>
      </c>
      <c r="CB22" s="394">
        <v>2550.2402920637919</v>
      </c>
    </row>
    <row r="23" spans="2:80">
      <c r="B23" s="378"/>
      <c r="C23" s="378"/>
      <c r="D23" s="378"/>
      <c r="E23" s="378"/>
      <c r="F23" s="378"/>
      <c r="G23" s="378"/>
      <c r="H23" s="378"/>
      <c r="I23" s="395"/>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8"/>
      <c r="AM23" s="378"/>
      <c r="AN23" s="378"/>
      <c r="AO23" s="378"/>
      <c r="AP23" s="378"/>
      <c r="AQ23" s="378"/>
      <c r="AR23" s="378"/>
      <c r="AS23" s="378"/>
      <c r="AT23" s="378"/>
      <c r="AU23" s="378"/>
      <c r="AV23" s="378"/>
      <c r="AW23" s="378"/>
      <c r="AX23" s="378"/>
      <c r="AY23" s="378"/>
      <c r="AZ23" s="378"/>
      <c r="BA23" s="378"/>
      <c r="BB23" s="378"/>
      <c r="BC23" s="378"/>
      <c r="BD23" s="378"/>
      <c r="BE23" s="378"/>
      <c r="BF23" s="378"/>
      <c r="BG23" s="378"/>
      <c r="BH23" s="378"/>
      <c r="BI23" s="378"/>
      <c r="BJ23" s="378"/>
      <c r="BK23" s="378"/>
      <c r="BL23" s="378"/>
      <c r="BM23" s="378"/>
      <c r="BN23" s="378"/>
      <c r="BO23" s="378"/>
      <c r="BP23" s="378"/>
      <c r="BQ23" s="378"/>
      <c r="BR23" s="378"/>
      <c r="BS23" s="378"/>
      <c r="BT23" s="378"/>
      <c r="BU23" s="378"/>
      <c r="BV23" s="378"/>
      <c r="BW23" s="378"/>
      <c r="BX23" s="378"/>
      <c r="BY23" s="378"/>
      <c r="BZ23" s="378"/>
      <c r="CA23" s="378"/>
      <c r="CB23" s="378"/>
    </row>
    <row r="24" spans="2:80">
      <c r="B24" s="396">
        <v>2020</v>
      </c>
      <c r="C24" s="574" t="s">
        <v>1577</v>
      </c>
      <c r="D24" s="574"/>
      <c r="E24" s="574"/>
      <c r="F24" s="574"/>
      <c r="G24" s="574"/>
      <c r="H24" s="397" t="s">
        <v>1578</v>
      </c>
      <c r="I24" s="398">
        <v>72323.255999999994</v>
      </c>
      <c r="J24" s="398">
        <v>343.63900000000001</v>
      </c>
      <c r="K24" s="399">
        <v>91.022000000000006</v>
      </c>
      <c r="L24" s="399">
        <v>0</v>
      </c>
      <c r="M24" s="399">
        <v>129.84399999999999</v>
      </c>
      <c r="N24" s="399">
        <v>0</v>
      </c>
      <c r="O24" s="399">
        <v>0</v>
      </c>
      <c r="P24" s="399">
        <v>0</v>
      </c>
      <c r="Q24" s="399">
        <v>122.774</v>
      </c>
      <c r="R24" s="399">
        <v>0</v>
      </c>
      <c r="S24" s="399">
        <v>0</v>
      </c>
      <c r="T24" s="399">
        <v>0</v>
      </c>
      <c r="U24" s="398">
        <v>51.887</v>
      </c>
      <c r="V24" s="399">
        <v>0</v>
      </c>
      <c r="W24" s="399">
        <v>19.690000000000001</v>
      </c>
      <c r="X24" s="399">
        <v>32.195999999999998</v>
      </c>
      <c r="Y24" s="399">
        <v>0</v>
      </c>
      <c r="Z24" s="398">
        <v>0</v>
      </c>
      <c r="AA24" s="399">
        <v>0</v>
      </c>
      <c r="AB24" s="399">
        <v>0</v>
      </c>
      <c r="AC24" s="398">
        <v>0</v>
      </c>
      <c r="AD24" s="398">
        <v>32556.575000000001</v>
      </c>
      <c r="AE24" s="399">
        <v>0</v>
      </c>
      <c r="AF24" s="399">
        <v>0</v>
      </c>
      <c r="AG24" s="399" t="s">
        <v>1576</v>
      </c>
      <c r="AH24" s="399" t="s">
        <v>1576</v>
      </c>
      <c r="AI24" s="399" t="s">
        <v>1576</v>
      </c>
      <c r="AJ24" s="399">
        <v>0</v>
      </c>
      <c r="AK24" s="399">
        <v>0</v>
      </c>
      <c r="AL24" s="399">
        <v>1215.6010000000001</v>
      </c>
      <c r="AM24" s="399">
        <v>4347.6809999999996</v>
      </c>
      <c r="AN24" s="399">
        <v>4.2320000000000002</v>
      </c>
      <c r="AO24" s="399">
        <v>0</v>
      </c>
      <c r="AP24" s="399">
        <v>971.15200000000004</v>
      </c>
      <c r="AQ24" s="399">
        <v>0</v>
      </c>
      <c r="AR24" s="399">
        <v>0</v>
      </c>
      <c r="AS24" s="399">
        <v>24403.435000000001</v>
      </c>
      <c r="AT24" s="399">
        <v>614.66499999999996</v>
      </c>
      <c r="AU24" s="399">
        <v>0</v>
      </c>
      <c r="AV24" s="399">
        <v>0</v>
      </c>
      <c r="AW24" s="399">
        <v>0</v>
      </c>
      <c r="AX24" s="399">
        <v>999.80899999999997</v>
      </c>
      <c r="AY24" s="399">
        <v>0</v>
      </c>
      <c r="AZ24" s="399">
        <v>0</v>
      </c>
      <c r="BA24" s="398">
        <v>13815</v>
      </c>
      <c r="BB24" s="398">
        <v>6475.8280000000004</v>
      </c>
      <c r="BC24" s="399" t="s">
        <v>1576</v>
      </c>
      <c r="BD24" s="399" t="s">
        <v>1576</v>
      </c>
      <c r="BE24" s="399" t="s">
        <v>1576</v>
      </c>
      <c r="BF24" s="399" t="s">
        <v>1576</v>
      </c>
      <c r="BG24" s="399">
        <v>327.59500000000003</v>
      </c>
      <c r="BH24" s="399">
        <v>0.193</v>
      </c>
      <c r="BI24" s="399">
        <v>3648.1080000000002</v>
      </c>
      <c r="BJ24" s="399">
        <v>10.340999999999999</v>
      </c>
      <c r="BK24" s="399">
        <v>121.19</v>
      </c>
      <c r="BL24" s="399">
        <v>4.6689999999999996</v>
      </c>
      <c r="BM24" s="399">
        <v>0.28399999999999997</v>
      </c>
      <c r="BN24" s="399">
        <v>86.527000000000001</v>
      </c>
      <c r="BO24" s="399">
        <v>34.933999999999997</v>
      </c>
      <c r="BP24" s="399">
        <v>1281.365</v>
      </c>
      <c r="BQ24" s="399">
        <v>0</v>
      </c>
      <c r="BR24" s="399">
        <v>0</v>
      </c>
      <c r="BS24" s="399">
        <v>0.311</v>
      </c>
      <c r="BT24" s="399">
        <v>960.30899999999997</v>
      </c>
      <c r="BU24" s="398">
        <v>193.39599999999999</v>
      </c>
      <c r="BV24" s="399">
        <v>188.726</v>
      </c>
      <c r="BW24" s="399">
        <v>4.6689999999999996</v>
      </c>
      <c r="BX24" s="398" t="s">
        <v>1576</v>
      </c>
      <c r="BY24" s="398">
        <v>0</v>
      </c>
      <c r="BZ24" s="398">
        <v>18886.93</v>
      </c>
      <c r="CA24" s="400">
        <v>53243.678999999996</v>
      </c>
      <c r="CB24" s="401">
        <v>5633.6180000000004</v>
      </c>
    </row>
    <row r="25" spans="2:80">
      <c r="B25" s="396">
        <v>2021</v>
      </c>
      <c r="C25" s="574" t="s">
        <v>1577</v>
      </c>
      <c r="D25" s="574"/>
      <c r="E25" s="574"/>
      <c r="F25" s="574"/>
      <c r="G25" s="574"/>
      <c r="H25" s="405" t="s">
        <v>1578</v>
      </c>
      <c r="I25" s="399">
        <v>78607.53937924646</v>
      </c>
      <c r="J25" s="399">
        <v>345.85406515716056</v>
      </c>
      <c r="K25" s="399">
        <v>84.582497372695144</v>
      </c>
      <c r="L25" s="399">
        <v>0</v>
      </c>
      <c r="M25" s="399">
        <v>131.31413012324447</v>
      </c>
      <c r="N25" s="399">
        <v>0</v>
      </c>
      <c r="O25" s="399">
        <v>0</v>
      </c>
      <c r="P25" s="399">
        <v>0</v>
      </c>
      <c r="Q25" s="399">
        <v>129.95743766122095</v>
      </c>
      <c r="R25" s="399">
        <v>0</v>
      </c>
      <c r="S25" s="399">
        <v>0</v>
      </c>
      <c r="T25" s="399">
        <v>0</v>
      </c>
      <c r="U25" s="399">
        <v>90.152383682048338</v>
      </c>
      <c r="V25" s="399">
        <v>0</v>
      </c>
      <c r="W25" s="399">
        <v>60.511607910576096</v>
      </c>
      <c r="X25" s="399">
        <v>29.640775771472246</v>
      </c>
      <c r="Y25" s="399">
        <v>0</v>
      </c>
      <c r="Z25" s="399">
        <v>0</v>
      </c>
      <c r="AA25" s="399">
        <v>0</v>
      </c>
      <c r="AB25" s="399">
        <v>0</v>
      </c>
      <c r="AC25" s="399">
        <v>0</v>
      </c>
      <c r="AD25" s="399">
        <v>36784.343340976397</v>
      </c>
      <c r="AE25" s="399">
        <v>0</v>
      </c>
      <c r="AF25" s="399">
        <v>0</v>
      </c>
      <c r="AG25" s="399" t="s">
        <v>1576</v>
      </c>
      <c r="AH25" s="399" t="s">
        <v>1576</v>
      </c>
      <c r="AI25" s="399" t="s">
        <v>1576</v>
      </c>
      <c r="AJ25" s="399">
        <v>0</v>
      </c>
      <c r="AK25" s="399">
        <v>0</v>
      </c>
      <c r="AL25" s="399">
        <v>1265.9008765644403</v>
      </c>
      <c r="AM25" s="399">
        <v>5361.0396030381198</v>
      </c>
      <c r="AN25" s="399">
        <v>4.909525174357503</v>
      </c>
      <c r="AO25" s="399">
        <v>0</v>
      </c>
      <c r="AP25" s="399">
        <v>1672.0101891659501</v>
      </c>
      <c r="AQ25" s="399">
        <v>0.21969045571797075</v>
      </c>
      <c r="AR25" s="399">
        <v>0</v>
      </c>
      <c r="AS25" s="399">
        <v>26948.893283653386</v>
      </c>
      <c r="AT25" s="399">
        <v>640.03430782459145</v>
      </c>
      <c r="AU25" s="399">
        <v>0</v>
      </c>
      <c r="AV25" s="399">
        <v>0</v>
      </c>
      <c r="AW25" s="399">
        <v>0</v>
      </c>
      <c r="AX25" s="399">
        <v>891.33586509983752</v>
      </c>
      <c r="AY25" s="399">
        <v>0</v>
      </c>
      <c r="AZ25" s="399">
        <v>0</v>
      </c>
      <c r="BA25" s="399">
        <v>14937.513310075063</v>
      </c>
      <c r="BB25" s="399">
        <v>6642.2389286344696</v>
      </c>
      <c r="BC25" s="399" t="s">
        <v>1576</v>
      </c>
      <c r="BD25" s="399" t="s">
        <v>1576</v>
      </c>
      <c r="BE25" s="399" t="s">
        <v>1576</v>
      </c>
      <c r="BF25" s="399" t="s">
        <v>1576</v>
      </c>
      <c r="BG25" s="399">
        <v>337.16559186013177</v>
      </c>
      <c r="BH25" s="399">
        <v>0.19272475398872646</v>
      </c>
      <c r="BI25" s="399">
        <v>3708.8468520110828</v>
      </c>
      <c r="BJ25" s="399">
        <v>10.340651000000001</v>
      </c>
      <c r="BK25" s="399">
        <v>102.8709276774625</v>
      </c>
      <c r="BL25" s="399">
        <v>6.9263160408904172</v>
      </c>
      <c r="BM25" s="399">
        <v>1.0318142734307824E-2</v>
      </c>
      <c r="BN25" s="399">
        <v>113.84651762682715</v>
      </c>
      <c r="BO25" s="399">
        <v>21.343266265405557</v>
      </c>
      <c r="BP25" s="399">
        <v>1267.8941163657209</v>
      </c>
      <c r="BQ25" s="399">
        <v>0</v>
      </c>
      <c r="BR25" s="399">
        <v>0</v>
      </c>
      <c r="BS25" s="399">
        <v>0.31146345657781599</v>
      </c>
      <c r="BT25" s="399">
        <v>1072.4901834336486</v>
      </c>
      <c r="BU25" s="399">
        <v>213.2842982707557</v>
      </c>
      <c r="BV25" s="399">
        <v>207.48543040030572</v>
      </c>
      <c r="BW25" s="399">
        <v>5.7988678704499854</v>
      </c>
      <c r="BX25" s="399" t="s">
        <v>1576</v>
      </c>
      <c r="BY25" s="399">
        <v>0</v>
      </c>
      <c r="BZ25" s="399">
        <v>19594.153052450558</v>
      </c>
      <c r="CA25" s="399">
        <v>58693.947843795322</v>
      </c>
      <c r="CB25" s="399">
        <v>5734.0657733168546</v>
      </c>
    </row>
    <row r="26" spans="2:80">
      <c r="B26" s="402"/>
      <c r="C26" s="378"/>
      <c r="D26" s="378"/>
      <c r="E26" s="378"/>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8"/>
      <c r="AM26" s="378"/>
      <c r="AN26" s="378"/>
      <c r="AO26" s="378"/>
      <c r="AP26" s="378"/>
      <c r="AQ26" s="378"/>
      <c r="AR26" s="378"/>
      <c r="AS26" s="378"/>
      <c r="AT26" s="378"/>
      <c r="AU26" s="378"/>
      <c r="AV26" s="378"/>
      <c r="AW26" s="378"/>
      <c r="AX26" s="378"/>
      <c r="AY26" s="378"/>
      <c r="AZ26" s="378"/>
      <c r="BA26" s="378"/>
      <c r="BB26" s="378"/>
      <c r="BC26" s="378"/>
      <c r="BD26" s="378"/>
      <c r="BE26" s="378"/>
      <c r="BF26" s="378"/>
      <c r="BG26" s="378"/>
      <c r="BH26" s="378"/>
      <c r="BI26" s="378"/>
      <c r="BJ26" s="378"/>
      <c r="BK26" s="378"/>
      <c r="BL26" s="378"/>
      <c r="BM26" s="378"/>
      <c r="BN26" s="378"/>
      <c r="BO26" s="378"/>
      <c r="BP26" s="378"/>
      <c r="BQ26" s="378"/>
      <c r="BR26" s="378"/>
      <c r="BS26" s="378"/>
      <c r="BT26" s="378"/>
      <c r="BU26" s="378"/>
      <c r="BV26" s="378"/>
      <c r="BW26" s="378"/>
      <c r="BX26" s="378"/>
      <c r="BY26" s="378"/>
      <c r="BZ26" s="378"/>
      <c r="CA26" s="378"/>
      <c r="CB26" s="378"/>
    </row>
    <row r="27" spans="2:80">
      <c r="B27" s="402"/>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8"/>
      <c r="AM27" s="378"/>
      <c r="AN27" s="378"/>
      <c r="AO27" s="378"/>
      <c r="AP27" s="378"/>
      <c r="AQ27" s="378"/>
      <c r="AR27" s="378"/>
      <c r="AS27" s="378"/>
      <c r="AT27" s="378"/>
      <c r="AU27" s="378"/>
      <c r="AV27" s="378"/>
      <c r="AW27" s="378"/>
      <c r="AX27" s="378"/>
      <c r="AY27" s="378"/>
      <c r="AZ27" s="378"/>
      <c r="BA27" s="378"/>
      <c r="BB27" s="378"/>
      <c r="BC27" s="378"/>
      <c r="BD27" s="378"/>
      <c r="BE27" s="378"/>
      <c r="BF27" s="378"/>
      <c r="BG27" s="378"/>
      <c r="BH27" s="378"/>
      <c r="BI27" s="378"/>
      <c r="BJ27" s="378"/>
      <c r="BK27" s="378"/>
      <c r="BL27" s="378"/>
      <c r="BM27" s="378"/>
      <c r="BN27" s="378"/>
      <c r="BO27" s="378"/>
      <c r="BP27" s="378"/>
      <c r="BQ27" s="378"/>
      <c r="BR27" s="378"/>
      <c r="BS27" s="378"/>
      <c r="BT27" s="378"/>
      <c r="BU27" s="378"/>
      <c r="BV27" s="378"/>
      <c r="BW27" s="378"/>
      <c r="BX27" s="378"/>
      <c r="BY27" s="378"/>
      <c r="BZ27" s="378"/>
      <c r="CA27" s="378"/>
      <c r="CB27" s="378"/>
    </row>
    <row r="28" spans="2:80">
      <c r="B28" s="402"/>
      <c r="C28" s="378"/>
      <c r="D28" s="378"/>
      <c r="E28" s="378"/>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78"/>
      <c r="AM28" s="378"/>
      <c r="AN28" s="378"/>
      <c r="AO28" s="378"/>
      <c r="AP28" s="378"/>
      <c r="AQ28" s="378"/>
      <c r="AR28" s="378"/>
      <c r="AS28" s="378"/>
      <c r="AT28" s="378"/>
      <c r="AU28" s="378"/>
      <c r="AV28" s="378"/>
      <c r="AW28" s="378"/>
      <c r="AX28" s="378"/>
      <c r="AY28" s="378"/>
      <c r="AZ28" s="378"/>
      <c r="BA28" s="378"/>
      <c r="BB28" s="378"/>
      <c r="BC28" s="378"/>
      <c r="BD28" s="378"/>
      <c r="BE28" s="378"/>
      <c r="BF28" s="378"/>
      <c r="BG28" s="378"/>
      <c r="BH28" s="378"/>
      <c r="BI28" s="378"/>
      <c r="BJ28" s="378"/>
      <c r="BK28" s="378"/>
      <c r="BL28" s="378"/>
      <c r="BM28" s="378"/>
      <c r="BN28" s="378"/>
      <c r="BO28" s="378"/>
      <c r="BP28" s="378"/>
      <c r="BQ28" s="378"/>
      <c r="BR28" s="378"/>
      <c r="BS28" s="378"/>
      <c r="BT28" s="378"/>
      <c r="BU28" s="378"/>
      <c r="BV28" s="378"/>
      <c r="BW28" s="378"/>
      <c r="BX28" s="378"/>
      <c r="BY28" s="378"/>
      <c r="BZ28" s="378"/>
      <c r="CA28" s="378"/>
      <c r="CB28" s="378"/>
    </row>
    <row r="29" spans="2:80">
      <c r="B29" s="402"/>
      <c r="C29" s="378"/>
      <c r="D29" s="378"/>
      <c r="E29" s="378"/>
      <c r="F29" s="378"/>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8"/>
      <c r="AL29" s="378"/>
      <c r="AM29" s="378"/>
      <c r="AN29" s="378"/>
      <c r="AO29" s="378"/>
      <c r="AP29" s="378"/>
      <c r="AQ29" s="378"/>
      <c r="AR29" s="378"/>
      <c r="AS29" s="378"/>
      <c r="AT29" s="378"/>
      <c r="AU29" s="378"/>
      <c r="AV29" s="378"/>
      <c r="AW29" s="378"/>
      <c r="AX29" s="378"/>
      <c r="AY29" s="378"/>
      <c r="AZ29" s="378"/>
      <c r="BA29" s="378"/>
      <c r="BB29" s="378"/>
      <c r="BC29" s="378"/>
      <c r="BD29" s="378"/>
      <c r="BE29" s="378"/>
      <c r="BF29" s="378"/>
      <c r="BG29" s="378"/>
      <c r="BH29" s="378"/>
      <c r="BI29" s="378"/>
      <c r="BJ29" s="378"/>
      <c r="BK29" s="378"/>
      <c r="BL29" s="378"/>
      <c r="BM29" s="378"/>
      <c r="BN29" s="378"/>
      <c r="BO29" s="378"/>
      <c r="BP29" s="378"/>
      <c r="BQ29" s="378"/>
      <c r="BR29" s="378"/>
      <c r="BS29" s="378"/>
      <c r="BT29" s="378"/>
      <c r="BU29" s="378"/>
      <c r="BV29" s="378"/>
      <c r="BW29" s="378"/>
      <c r="BX29" s="378"/>
      <c r="BY29" s="378"/>
      <c r="BZ29" s="378"/>
      <c r="CA29" s="378"/>
      <c r="CB29" s="378"/>
    </row>
    <row r="30" spans="2:80">
      <c r="B30" s="378"/>
      <c r="C30" s="378"/>
      <c r="D30" s="378"/>
      <c r="E30" s="378"/>
      <c r="F30" s="378"/>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8"/>
      <c r="AL30" s="378"/>
      <c r="AM30" s="378"/>
      <c r="AN30" s="378"/>
      <c r="AO30" s="378"/>
      <c r="AP30" s="378"/>
      <c r="AQ30" s="378"/>
      <c r="AR30" s="378"/>
      <c r="AS30" s="378"/>
      <c r="AT30" s="378"/>
      <c r="AU30" s="378"/>
      <c r="AV30" s="378"/>
      <c r="AW30" s="378"/>
      <c r="AX30" s="378"/>
      <c r="AY30" s="378"/>
      <c r="AZ30" s="378"/>
      <c r="BA30" s="378"/>
      <c r="BB30" s="378"/>
      <c r="BC30" s="378"/>
      <c r="BD30" s="378"/>
      <c r="BE30" s="378"/>
      <c r="BF30" s="378"/>
      <c r="BG30" s="378"/>
      <c r="BH30" s="378"/>
      <c r="BI30" s="378"/>
      <c r="BJ30" s="378"/>
      <c r="BK30" s="378"/>
      <c r="BL30" s="378"/>
      <c r="BM30" s="378"/>
      <c r="BN30" s="378"/>
      <c r="BO30" s="378"/>
      <c r="BP30" s="378"/>
      <c r="BQ30" s="378"/>
      <c r="BR30" s="378"/>
      <c r="BS30" s="378"/>
      <c r="BT30" s="378"/>
      <c r="BU30" s="378"/>
      <c r="BV30" s="378"/>
      <c r="BW30" s="378"/>
      <c r="BX30" s="378"/>
      <c r="BY30" s="378"/>
      <c r="BZ30" s="378"/>
      <c r="CA30" s="378"/>
      <c r="CB30" s="378"/>
    </row>
    <row r="31" spans="2:80">
      <c r="B31" s="33" t="s">
        <v>1579</v>
      </c>
      <c r="C31" s="378"/>
      <c r="D31" s="378"/>
      <c r="E31" s="378"/>
      <c r="F31" s="378"/>
      <c r="G31" s="378"/>
      <c r="H31" s="378"/>
      <c r="I31" s="378"/>
      <c r="J31" s="378"/>
      <c r="K31" s="378"/>
      <c r="L31" s="378"/>
      <c r="M31" s="378"/>
      <c r="N31" s="378"/>
      <c r="O31" s="378"/>
      <c r="S31" s="378"/>
      <c r="T31" s="378"/>
      <c r="U31" s="378"/>
      <c r="V31" s="378"/>
      <c r="W31" s="378"/>
      <c r="X31" s="378"/>
      <c r="Y31" s="378"/>
      <c r="Z31" s="378"/>
      <c r="AA31" s="378"/>
      <c r="AB31" s="378"/>
      <c r="AC31" s="378"/>
      <c r="AD31" s="378"/>
      <c r="AE31" s="378"/>
      <c r="AF31" s="378"/>
      <c r="AG31" s="378"/>
      <c r="AH31" s="378"/>
      <c r="AI31" s="378"/>
      <c r="AJ31" s="378"/>
      <c r="AK31" s="378"/>
      <c r="AL31" s="378"/>
      <c r="AM31" s="378"/>
      <c r="AN31" s="378"/>
      <c r="AO31" s="378"/>
      <c r="AP31" s="378"/>
      <c r="AQ31" s="378"/>
      <c r="AR31" s="378"/>
      <c r="AS31" s="378"/>
      <c r="AT31" s="378"/>
      <c r="AU31" s="378"/>
      <c r="AV31" s="378"/>
      <c r="AW31" s="378"/>
      <c r="AX31" s="378"/>
      <c r="AY31" s="378"/>
      <c r="AZ31" s="378"/>
      <c r="BA31" s="378"/>
      <c r="BB31" s="378"/>
      <c r="BC31" s="378"/>
      <c r="BD31" s="378"/>
      <c r="BE31" s="378"/>
      <c r="BF31" s="378"/>
      <c r="BG31" s="378"/>
      <c r="BH31" s="378"/>
      <c r="BI31" s="378"/>
      <c r="BJ31" s="378"/>
      <c r="BK31" s="378"/>
      <c r="BL31" s="378"/>
      <c r="BM31" s="378"/>
      <c r="BN31" s="378"/>
      <c r="BO31" s="378"/>
      <c r="BP31" s="378"/>
      <c r="BQ31" s="378"/>
      <c r="BR31" s="378"/>
      <c r="BS31" s="378"/>
      <c r="BT31" s="378"/>
      <c r="BU31" s="378"/>
      <c r="BV31" s="378"/>
      <c r="BW31" s="378"/>
      <c r="BX31" s="378"/>
      <c r="BY31" s="378"/>
      <c r="BZ31" s="378"/>
      <c r="CA31" s="378"/>
      <c r="CB31" s="378"/>
    </row>
    <row r="32" spans="2:80">
      <c r="B32" s="379" t="s">
        <v>177</v>
      </c>
      <c r="C32" s="379" t="s">
        <v>1580</v>
      </c>
      <c r="D32" s="379" t="s">
        <v>75</v>
      </c>
      <c r="E32" s="379" t="s">
        <v>1581</v>
      </c>
      <c r="F32" s="379" t="s">
        <v>79</v>
      </c>
      <c r="G32" s="379" t="s">
        <v>90</v>
      </c>
      <c r="H32" s="378"/>
      <c r="I32" s="378"/>
      <c r="J32" s="378"/>
      <c r="K32" s="378"/>
      <c r="L32" s="378"/>
      <c r="M32" s="378"/>
      <c r="N32" s="378"/>
      <c r="O32" s="378"/>
      <c r="S32" s="378"/>
      <c r="T32" s="378"/>
      <c r="U32" s="378"/>
      <c r="V32" s="378"/>
      <c r="W32" s="378"/>
      <c r="X32" s="378"/>
      <c r="Y32" s="378"/>
      <c r="Z32" s="378"/>
      <c r="AA32" s="378"/>
      <c r="AB32" s="378"/>
      <c r="AC32" s="378"/>
      <c r="AD32" s="378"/>
      <c r="AE32" s="378"/>
      <c r="AF32" s="378"/>
      <c r="AG32" s="378"/>
      <c r="AH32" s="378"/>
      <c r="AI32" s="378"/>
      <c r="AJ32" s="378"/>
      <c r="AK32" s="378"/>
      <c r="AL32" s="378"/>
      <c r="AM32" s="378"/>
      <c r="AN32" s="378"/>
      <c r="AO32" s="378"/>
      <c r="AP32" s="378"/>
      <c r="AQ32" s="378"/>
      <c r="AR32" s="378"/>
      <c r="AS32" s="378"/>
      <c r="AT32" s="378"/>
      <c r="AU32" s="378"/>
      <c r="AV32" s="378"/>
      <c r="AW32" s="378"/>
      <c r="AX32" s="378"/>
      <c r="AY32" s="378"/>
      <c r="AZ32" s="378"/>
      <c r="BA32" s="378"/>
      <c r="BB32" s="378"/>
      <c r="BC32" s="378"/>
      <c r="BD32" s="378"/>
      <c r="BE32" s="378"/>
      <c r="BF32" s="378"/>
      <c r="BG32" s="378"/>
      <c r="BH32" s="378"/>
      <c r="BI32" s="378"/>
      <c r="BJ32" s="378"/>
      <c r="BK32" s="378"/>
      <c r="BL32" s="378"/>
      <c r="BM32" s="378"/>
      <c r="BN32" s="378"/>
      <c r="BO32" s="378"/>
      <c r="BP32" s="378"/>
      <c r="BQ32" s="378"/>
      <c r="BR32" s="378"/>
      <c r="BS32" s="378"/>
      <c r="BT32" s="378"/>
      <c r="BU32" s="378"/>
      <c r="BV32" s="378"/>
      <c r="BW32" s="378"/>
      <c r="BX32" s="378"/>
      <c r="BY32" s="378"/>
      <c r="BZ32" s="378"/>
      <c r="CA32" s="378"/>
      <c r="CB32" s="378"/>
    </row>
    <row r="33" spans="2:7">
      <c r="B33" s="403">
        <v>2010</v>
      </c>
      <c r="C33" s="404">
        <v>1.0203394844573137</v>
      </c>
      <c r="D33" s="404">
        <v>20.116429540070474</v>
      </c>
      <c r="E33" s="404">
        <v>25.099753938565492</v>
      </c>
      <c r="F33" s="404">
        <v>15.359557197404436</v>
      </c>
      <c r="G33" s="404">
        <v>38.386547262648136</v>
      </c>
    </row>
    <row r="34" spans="2:7">
      <c r="B34" s="403">
        <v>2011</v>
      </c>
      <c r="C34" s="404">
        <v>0.78003594113942809</v>
      </c>
      <c r="D34" s="404">
        <v>18.817818592231813</v>
      </c>
      <c r="E34" s="404">
        <v>21.823928074225904</v>
      </c>
      <c r="F34" s="404">
        <v>16.719326821626986</v>
      </c>
      <c r="G34" s="404">
        <v>41.857924720615046</v>
      </c>
    </row>
    <row r="35" spans="2:7">
      <c r="B35" s="403">
        <v>2012</v>
      </c>
      <c r="C35" s="404">
        <v>0.70536826672781094</v>
      </c>
      <c r="D35" s="404">
        <v>17.952381219137685</v>
      </c>
      <c r="E35" s="404">
        <v>22.597076752801218</v>
      </c>
      <c r="F35" s="404">
        <v>17.171831707078518</v>
      </c>
      <c r="G35" s="404">
        <v>41.57251142898518</v>
      </c>
    </row>
    <row r="36" spans="2:7">
      <c r="B36" s="403">
        <v>2013</v>
      </c>
      <c r="C36" s="404">
        <v>0.63664099322147172</v>
      </c>
      <c r="D36" s="404">
        <v>18.787575328641928</v>
      </c>
      <c r="E36" s="404">
        <v>21.449292007314163</v>
      </c>
      <c r="F36" s="404">
        <v>18.088881500847108</v>
      </c>
      <c r="G36" s="404">
        <v>41.037616886376959</v>
      </c>
    </row>
    <row r="37" spans="2:7">
      <c r="B37" s="403">
        <v>2014</v>
      </c>
      <c r="C37" s="404">
        <v>0.62112716917410937</v>
      </c>
      <c r="D37" s="404">
        <v>18.430789643281976</v>
      </c>
      <c r="E37" s="404">
        <v>20.925685604751642</v>
      </c>
      <c r="F37" s="404">
        <v>18.90629194897517</v>
      </c>
      <c r="G37" s="404">
        <v>41.116105633817114</v>
      </c>
    </row>
    <row r="38" spans="2:7">
      <c r="B38" s="403">
        <v>2015</v>
      </c>
      <c r="C38" s="404">
        <v>0.58015007620903991</v>
      </c>
      <c r="D38" s="404">
        <v>19.863879403598279</v>
      </c>
      <c r="E38" s="404">
        <v>21.729235967209089</v>
      </c>
      <c r="F38" s="404">
        <v>18.370864610124976</v>
      </c>
      <c r="G38" s="404">
        <v>39.455876491714847</v>
      </c>
    </row>
    <row r="39" spans="2:7">
      <c r="B39" s="403">
        <v>2016</v>
      </c>
      <c r="C39" s="404">
        <v>0.55166538221752559</v>
      </c>
      <c r="D39" s="404">
        <v>19.470774392003179</v>
      </c>
      <c r="E39" s="404">
        <v>23.270562204959006</v>
      </c>
      <c r="F39" s="404">
        <v>14.920949685295426</v>
      </c>
      <c r="G39" s="404">
        <v>41.786055313066598</v>
      </c>
    </row>
    <row r="40" spans="2:7">
      <c r="B40" s="403">
        <v>2017</v>
      </c>
      <c r="C40" s="404">
        <v>0.5511525760591528</v>
      </c>
      <c r="D40" s="404">
        <v>18.582336797428461</v>
      </c>
      <c r="E40" s="404">
        <v>23.092724566429929</v>
      </c>
      <c r="F40" s="404">
        <v>15.120335419164865</v>
      </c>
      <c r="G40" s="404">
        <v>42.653443692623597</v>
      </c>
    </row>
    <row r="41" spans="2:7">
      <c r="B41" s="403">
        <v>2018</v>
      </c>
      <c r="C41" s="404">
        <v>0.45031736942376699</v>
      </c>
      <c r="D41" s="404">
        <v>18.402147390454008</v>
      </c>
      <c r="E41" s="404">
        <v>24.072136982371408</v>
      </c>
      <c r="F41" s="404">
        <v>14.586259743669936</v>
      </c>
      <c r="G41" s="404">
        <v>42.489138514080878</v>
      </c>
    </row>
    <row r="42" spans="2:7">
      <c r="B42" s="403">
        <v>2019</v>
      </c>
      <c r="C42" s="404">
        <v>0.44941378253024189</v>
      </c>
      <c r="D42" s="404">
        <v>16.594422230235796</v>
      </c>
      <c r="E42" s="404">
        <v>23.928318051788143</v>
      </c>
      <c r="F42" s="404">
        <v>15.593723849661989</v>
      </c>
      <c r="G42" s="404">
        <v>43.434122085783841</v>
      </c>
    </row>
    <row r="43" spans="2:7">
      <c r="B43" s="403">
        <v>2020</v>
      </c>
      <c r="C43" s="404">
        <v>0.31877622023364882</v>
      </c>
      <c r="D43" s="404">
        <v>16.870067848476889</v>
      </c>
      <c r="E43" s="404">
        <v>23.865532595946949</v>
      </c>
      <c r="F43" s="404">
        <v>15.697551375773408</v>
      </c>
      <c r="G43" s="404">
        <v>43.248078828561958</v>
      </c>
    </row>
    <row r="44" spans="2:7">
      <c r="B44" s="403">
        <v>2021</v>
      </c>
      <c r="C44" s="404">
        <v>0.25992953411012026</v>
      </c>
      <c r="D44" s="404">
        <v>16.713241046002398</v>
      </c>
      <c r="E44" s="404">
        <v>24.653451039288296</v>
      </c>
      <c r="F44" s="404">
        <v>15.71013494614626</v>
      </c>
      <c r="G44" s="404">
        <v>42.66324343445293</v>
      </c>
    </row>
    <row r="47" spans="2:7">
      <c r="B47" s="60" t="s">
        <v>11</v>
      </c>
    </row>
    <row r="48" spans="2:7">
      <c r="B48" s="60" t="s">
        <v>1582</v>
      </c>
    </row>
  </sheetData>
  <mergeCells count="15">
    <mergeCell ref="C10:H10"/>
    <mergeCell ref="C12:G12"/>
    <mergeCell ref="C13:G13"/>
    <mergeCell ref="C14:G14"/>
    <mergeCell ref="C15:G15"/>
    <mergeCell ref="C24:G24"/>
    <mergeCell ref="C11:G11"/>
    <mergeCell ref="C25:G25"/>
    <mergeCell ref="C17:G17"/>
    <mergeCell ref="C18:G18"/>
    <mergeCell ref="C19:G19"/>
    <mergeCell ref="C20:G20"/>
    <mergeCell ref="C21:G21"/>
    <mergeCell ref="C22:G22"/>
    <mergeCell ref="C16:G16"/>
  </mergeCells>
  <hyperlinks>
    <hyperlink ref="A1" location="Indice!A1" display="Regresar &lt;-"/>
  </hyperlinks>
  <pageMargins left="0.7" right="0.7" top="0.75" bottom="0.75" header="0.3" footer="0.3"/>
  <pageSetup paperSize="9" orientation="portrait" verticalDpi="0" r:id="rId1"/>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1"/>
  <dimension ref="A1:AC30"/>
  <sheetViews>
    <sheetView workbookViewId="0"/>
  </sheetViews>
  <sheetFormatPr baseColWidth="10" defaultRowHeight="15"/>
  <cols>
    <col min="1" max="1" width="11.42578125" style="60"/>
    <col min="2" max="2" width="34.7109375" style="60" customWidth="1"/>
    <col min="3" max="16384" width="11.42578125" style="60"/>
  </cols>
  <sheetData>
    <row r="1" spans="1:29">
      <c r="A1" s="1" t="s">
        <v>246</v>
      </c>
    </row>
    <row r="2" spans="1:29" ht="21">
      <c r="B2" s="2" t="s">
        <v>1389</v>
      </c>
    </row>
    <row r="3" spans="1:29" ht="21">
      <c r="B3" s="14" t="s">
        <v>1390</v>
      </c>
    </row>
    <row r="4" spans="1:29" ht="21">
      <c r="B4" s="14"/>
    </row>
    <row r="5" spans="1:29" ht="15.75">
      <c r="B5" s="19" t="s">
        <v>1583</v>
      </c>
    </row>
    <row r="8" spans="1:29">
      <c r="B8" s="33" t="s">
        <v>1584</v>
      </c>
    </row>
    <row r="9" spans="1:29">
      <c r="B9" s="369" t="s">
        <v>1585</v>
      </c>
      <c r="C9" s="369">
        <v>1996</v>
      </c>
      <c r="D9" s="369">
        <v>1997</v>
      </c>
      <c r="E9" s="369">
        <v>1998</v>
      </c>
      <c r="F9" s="369">
        <v>1999</v>
      </c>
      <c r="G9" s="369">
        <v>2000</v>
      </c>
      <c r="H9" s="369">
        <v>2001</v>
      </c>
      <c r="I9" s="369">
        <v>2002</v>
      </c>
      <c r="J9" s="369">
        <v>2003</v>
      </c>
      <c r="K9" s="369">
        <v>2004</v>
      </c>
      <c r="L9" s="369">
        <v>2005</v>
      </c>
      <c r="M9" s="369">
        <v>2006</v>
      </c>
      <c r="N9" s="369">
        <v>2007</v>
      </c>
      <c r="O9" s="369">
        <v>2008</v>
      </c>
      <c r="P9" s="369">
        <v>2009</v>
      </c>
      <c r="Q9" s="369">
        <v>2010</v>
      </c>
      <c r="R9" s="369">
        <v>2011</v>
      </c>
      <c r="S9" s="369">
        <v>2012</v>
      </c>
      <c r="T9" s="369">
        <v>2013</v>
      </c>
      <c r="U9" s="369">
        <v>2014</v>
      </c>
      <c r="V9" s="369">
        <v>2015</v>
      </c>
      <c r="W9" s="369">
        <v>2016</v>
      </c>
      <c r="X9" s="369">
        <v>2017</v>
      </c>
      <c r="Y9" s="369">
        <v>2018</v>
      </c>
      <c r="Z9" s="369">
        <v>2019</v>
      </c>
      <c r="AA9" s="369">
        <v>2020</v>
      </c>
      <c r="AB9" s="369">
        <v>2021</v>
      </c>
      <c r="AC9" s="369">
        <v>2022</v>
      </c>
    </row>
    <row r="10" spans="1:29">
      <c r="B10" s="411" t="s">
        <v>1586</v>
      </c>
      <c r="C10" s="412">
        <v>1676392</v>
      </c>
      <c r="D10" s="412">
        <v>1535376</v>
      </c>
      <c r="E10" s="412">
        <v>1451697</v>
      </c>
      <c r="F10" s="412">
        <v>1619588</v>
      </c>
      <c r="G10" s="412">
        <v>1869063</v>
      </c>
      <c r="H10" s="412">
        <v>1669973</v>
      </c>
      <c r="I10" s="412">
        <v>1596825</v>
      </c>
      <c r="J10" s="412">
        <v>1990255</v>
      </c>
      <c r="K10" s="412">
        <v>2221761</v>
      </c>
      <c r="L10" s="412">
        <v>1939803</v>
      </c>
      <c r="M10" s="412">
        <v>1863847</v>
      </c>
      <c r="N10" s="412">
        <v>1774955</v>
      </c>
      <c r="O10" s="413">
        <v>1712668</v>
      </c>
      <c r="P10" s="414">
        <v>1818671</v>
      </c>
      <c r="Q10" s="414">
        <v>1610341</v>
      </c>
      <c r="R10" s="414">
        <v>1717728</v>
      </c>
      <c r="S10" s="414">
        <v>1566124</v>
      </c>
      <c r="T10" s="414">
        <v>1545830</v>
      </c>
      <c r="U10" s="414">
        <v>1842272</v>
      </c>
      <c r="V10" s="414">
        <v>1913858</v>
      </c>
      <c r="W10" s="414">
        <v>2101293</v>
      </c>
      <c r="X10" s="414">
        <v>2047956</v>
      </c>
      <c r="Y10" s="414">
        <v>1958240</v>
      </c>
      <c r="Z10" s="414">
        <v>1791411</v>
      </c>
      <c r="AA10" s="414">
        <v>1383338</v>
      </c>
      <c r="AB10" s="414">
        <v>1620739</v>
      </c>
      <c r="AC10" s="414">
        <v>1798533.0999999999</v>
      </c>
    </row>
    <row r="11" spans="1:29">
      <c r="B11" s="411" t="s">
        <v>1587</v>
      </c>
      <c r="C11" s="412">
        <v>624503</v>
      </c>
      <c r="D11" s="412">
        <v>601500</v>
      </c>
      <c r="E11" s="412">
        <v>603004</v>
      </c>
      <c r="F11" s="412">
        <v>624263</v>
      </c>
      <c r="G11" s="412">
        <v>635876</v>
      </c>
      <c r="H11" s="412">
        <v>657045</v>
      </c>
      <c r="I11" s="412">
        <v>622014</v>
      </c>
      <c r="J11" s="412">
        <v>619700</v>
      </c>
      <c r="K11" s="412">
        <v>582800</v>
      </c>
      <c r="L11" s="412">
        <v>592100</v>
      </c>
      <c r="M11" s="412">
        <v>616700</v>
      </c>
      <c r="N11" s="412">
        <v>617950</v>
      </c>
      <c r="O11" s="413">
        <v>616600</v>
      </c>
      <c r="P11" s="414">
        <v>617500</v>
      </c>
      <c r="Q11" s="414">
        <v>614059</v>
      </c>
      <c r="R11" s="414">
        <v>612500</v>
      </c>
      <c r="S11" s="414">
        <v>607450</v>
      </c>
      <c r="T11" s="414">
        <v>589400</v>
      </c>
      <c r="U11" s="414">
        <v>590050</v>
      </c>
      <c r="V11" s="414">
        <v>598950</v>
      </c>
      <c r="W11" s="414">
        <v>608950</v>
      </c>
      <c r="X11" s="414">
        <v>566950</v>
      </c>
      <c r="Y11" s="414">
        <v>578850</v>
      </c>
      <c r="Z11" s="414">
        <v>589450</v>
      </c>
      <c r="AA11" s="414">
        <v>422570</v>
      </c>
      <c r="AB11" s="414">
        <v>595789</v>
      </c>
      <c r="AC11" s="414">
        <v>572905.4</v>
      </c>
    </row>
    <row r="12" spans="1:29">
      <c r="B12" s="411" t="s">
        <v>1588</v>
      </c>
      <c r="C12" s="412">
        <v>3000000</v>
      </c>
      <c r="D12" s="412">
        <v>3237000</v>
      </c>
      <c r="E12" s="412">
        <v>3554782</v>
      </c>
      <c r="F12" s="412">
        <v>3868839</v>
      </c>
      <c r="G12" s="412">
        <v>3722913</v>
      </c>
      <c r="H12" s="412">
        <v>3589164</v>
      </c>
      <c r="I12" s="412">
        <v>3488622</v>
      </c>
      <c r="J12" s="412">
        <v>3364873</v>
      </c>
      <c r="K12" s="412">
        <v>3540195</v>
      </c>
      <c r="L12" s="412">
        <v>3349204</v>
      </c>
      <c r="M12" s="412">
        <v>3567701</v>
      </c>
      <c r="N12" s="412">
        <v>3142418</v>
      </c>
      <c r="O12" s="413">
        <v>2866057</v>
      </c>
      <c r="P12" s="414">
        <v>3052830</v>
      </c>
      <c r="Q12" s="414">
        <v>2407480</v>
      </c>
      <c r="R12" s="414">
        <v>2731484</v>
      </c>
      <c r="S12" s="414">
        <v>2660854</v>
      </c>
      <c r="T12" s="414">
        <v>3292247</v>
      </c>
      <c r="U12" s="414">
        <v>3212632</v>
      </c>
      <c r="V12" s="414">
        <v>3289444</v>
      </c>
      <c r="W12" s="414">
        <v>4079823</v>
      </c>
      <c r="X12" s="414">
        <v>4327527</v>
      </c>
      <c r="Y12" s="414">
        <v>4330994</v>
      </c>
      <c r="Z12" s="414">
        <v>4443628</v>
      </c>
      <c r="AA12" s="414">
        <v>2167877</v>
      </c>
      <c r="AB12" s="414">
        <v>3096147</v>
      </c>
      <c r="AC12" s="414">
        <v>4264268</v>
      </c>
    </row>
    <row r="13" spans="1:29">
      <c r="B13" s="411" t="s">
        <v>1589</v>
      </c>
      <c r="C13" s="412">
        <v>250000</v>
      </c>
      <c r="D13" s="412">
        <v>210141</v>
      </c>
      <c r="E13" s="412">
        <v>265961</v>
      </c>
      <c r="F13" s="412">
        <v>288032</v>
      </c>
      <c r="G13" s="412">
        <v>347619</v>
      </c>
      <c r="H13" s="412">
        <v>377726</v>
      </c>
      <c r="I13" s="412">
        <v>375753</v>
      </c>
      <c r="J13" s="412">
        <v>395264</v>
      </c>
      <c r="K13" s="412">
        <v>367938</v>
      </c>
      <c r="L13" s="412">
        <v>377582</v>
      </c>
      <c r="M13" s="412">
        <v>371558</v>
      </c>
      <c r="N13" s="412">
        <v>389024</v>
      </c>
      <c r="O13" s="413">
        <v>408088</v>
      </c>
      <c r="P13" s="414">
        <v>377349</v>
      </c>
      <c r="Q13" s="414">
        <v>387805</v>
      </c>
      <c r="R13" s="414">
        <v>424832</v>
      </c>
      <c r="S13" s="414">
        <v>354901</v>
      </c>
      <c r="T13" s="414">
        <v>375180</v>
      </c>
      <c r="U13" s="414">
        <v>392990</v>
      </c>
      <c r="V13" s="415">
        <v>445084</v>
      </c>
      <c r="W13" s="414">
        <v>509183</v>
      </c>
      <c r="X13" s="414">
        <v>525961</v>
      </c>
      <c r="Y13" s="414">
        <v>510600</v>
      </c>
      <c r="Z13" s="414">
        <v>487060</v>
      </c>
      <c r="AA13" s="414">
        <v>182567</v>
      </c>
      <c r="AB13" s="414">
        <v>294948</v>
      </c>
      <c r="AC13" s="414">
        <v>356968</v>
      </c>
    </row>
    <row r="14" spans="1:29">
      <c r="B14" s="411" t="s">
        <v>1590</v>
      </c>
      <c r="C14" s="412">
        <v>333734</v>
      </c>
      <c r="D14" s="412">
        <v>345545</v>
      </c>
      <c r="E14" s="412">
        <v>349021</v>
      </c>
      <c r="F14" s="412">
        <v>369223</v>
      </c>
      <c r="G14" s="412">
        <v>382264</v>
      </c>
      <c r="H14" s="412">
        <v>410427</v>
      </c>
      <c r="I14" s="412">
        <v>362822</v>
      </c>
      <c r="J14" s="412">
        <v>356411</v>
      </c>
      <c r="K14" s="412">
        <v>341759</v>
      </c>
      <c r="L14" s="412">
        <v>337484</v>
      </c>
      <c r="M14" s="412">
        <v>355633</v>
      </c>
      <c r="N14" s="412">
        <v>322555</v>
      </c>
      <c r="O14" s="413">
        <v>304606</v>
      </c>
      <c r="P14" s="414">
        <v>329227</v>
      </c>
      <c r="Q14" s="414">
        <v>294547</v>
      </c>
      <c r="R14" s="414">
        <v>322572</v>
      </c>
      <c r="S14" s="414">
        <v>299658</v>
      </c>
      <c r="T14" s="414">
        <v>433529</v>
      </c>
      <c r="U14" s="414">
        <v>485935</v>
      </c>
      <c r="V14" s="414">
        <v>525067</v>
      </c>
      <c r="W14" s="414">
        <v>586334</v>
      </c>
      <c r="X14" s="414">
        <v>560086</v>
      </c>
      <c r="Y14" s="414">
        <v>552014</v>
      </c>
      <c r="Z14" s="414">
        <v>560723</v>
      </c>
      <c r="AA14" s="414">
        <v>470744</v>
      </c>
      <c r="AB14" s="414">
        <v>530493</v>
      </c>
      <c r="AC14" s="414">
        <v>582595</v>
      </c>
    </row>
    <row r="15" spans="1:29">
      <c r="B15" s="411" t="s">
        <v>1093</v>
      </c>
      <c r="C15" s="412">
        <v>366287</v>
      </c>
      <c r="D15" s="412">
        <v>417287</v>
      </c>
      <c r="E15" s="412">
        <v>385393</v>
      </c>
      <c r="F15" s="412">
        <v>384276</v>
      </c>
      <c r="G15" s="412">
        <v>385563</v>
      </c>
      <c r="H15" s="412">
        <v>394401</v>
      </c>
      <c r="I15" s="412">
        <v>407693</v>
      </c>
      <c r="J15" s="412">
        <v>361984</v>
      </c>
      <c r="K15" s="412">
        <v>391536</v>
      </c>
      <c r="L15" s="412">
        <v>376521</v>
      </c>
      <c r="M15" s="412">
        <v>376287</v>
      </c>
      <c r="N15" s="412">
        <v>384638</v>
      </c>
      <c r="O15" s="413">
        <v>350005</v>
      </c>
      <c r="P15" s="414">
        <v>380155</v>
      </c>
      <c r="Q15" s="414">
        <v>341961</v>
      </c>
      <c r="R15" s="414">
        <v>326013</v>
      </c>
      <c r="S15" s="414">
        <v>282817</v>
      </c>
      <c r="T15" s="414">
        <v>277173</v>
      </c>
      <c r="U15" s="414">
        <v>296777</v>
      </c>
      <c r="V15" s="414">
        <v>300287</v>
      </c>
      <c r="W15" s="414">
        <v>288637</v>
      </c>
      <c r="X15" s="414">
        <v>288759</v>
      </c>
      <c r="Y15" s="414">
        <v>258683</v>
      </c>
      <c r="Z15" s="414">
        <v>388325</v>
      </c>
      <c r="AA15" s="414">
        <v>144354</v>
      </c>
      <c r="AB15" s="414">
        <v>126018</v>
      </c>
      <c r="AC15" s="414">
        <v>206944</v>
      </c>
    </row>
    <row r="16" spans="1:29">
      <c r="B16" s="411" t="s">
        <v>1591</v>
      </c>
      <c r="C16" s="412">
        <v>130774</v>
      </c>
      <c r="D16" s="412">
        <v>285371</v>
      </c>
      <c r="E16" s="412">
        <v>146652</v>
      </c>
      <c r="F16" s="412">
        <v>112195</v>
      </c>
      <c r="G16" s="412">
        <v>115503</v>
      </c>
      <c r="H16" s="412">
        <v>109753</v>
      </c>
      <c r="I16" s="412">
        <v>100099</v>
      </c>
      <c r="J16" s="412">
        <v>107437</v>
      </c>
      <c r="K16" s="412">
        <v>128640</v>
      </c>
      <c r="L16" s="412">
        <v>123413</v>
      </c>
      <c r="M16" s="412">
        <v>100666</v>
      </c>
      <c r="N16" s="412">
        <v>122955</v>
      </c>
      <c r="O16" s="413">
        <v>94687</v>
      </c>
      <c r="P16" s="414">
        <v>105957</v>
      </c>
      <c r="Q16" s="414">
        <v>398742</v>
      </c>
      <c r="R16" s="414">
        <v>204314</v>
      </c>
      <c r="S16" s="414">
        <v>135611</v>
      </c>
      <c r="T16" s="414">
        <v>250295</v>
      </c>
      <c r="U16" s="414">
        <v>155755</v>
      </c>
      <c r="V16" s="414">
        <v>192025</v>
      </c>
      <c r="W16" s="414">
        <v>181106</v>
      </c>
      <c r="X16" s="414">
        <v>170098</v>
      </c>
      <c r="Y16" s="414">
        <v>196623</v>
      </c>
      <c r="Z16" s="414">
        <v>157424</v>
      </c>
      <c r="AA16" s="414">
        <v>77232</v>
      </c>
      <c r="AB16" s="414">
        <v>108735</v>
      </c>
      <c r="AC16" s="414">
        <v>107788</v>
      </c>
    </row>
    <row r="17" spans="2:29">
      <c r="B17" s="411" t="s">
        <v>1592</v>
      </c>
      <c r="C17" s="412">
        <v>1575135</v>
      </c>
      <c r="D17" s="412">
        <v>1606638</v>
      </c>
      <c r="E17" s="412">
        <v>1691347</v>
      </c>
      <c r="F17" s="412">
        <v>1742087</v>
      </c>
      <c r="G17" s="412">
        <v>1800000</v>
      </c>
      <c r="H17" s="412">
        <v>1866000</v>
      </c>
      <c r="I17" s="412">
        <v>1768566</v>
      </c>
      <c r="J17" s="412">
        <v>1841431</v>
      </c>
      <c r="K17" s="412">
        <v>1815186</v>
      </c>
      <c r="L17" s="412">
        <v>1778882</v>
      </c>
      <c r="M17" s="412">
        <v>1787776</v>
      </c>
      <c r="N17" s="412">
        <v>1748149</v>
      </c>
      <c r="O17" s="413">
        <v>1600175</v>
      </c>
      <c r="P17" s="414">
        <v>1371349</v>
      </c>
      <c r="Q17" s="414">
        <v>1434705</v>
      </c>
      <c r="R17" s="414">
        <v>1549003</v>
      </c>
      <c r="S17" s="414">
        <v>1474383</v>
      </c>
      <c r="T17" s="414">
        <v>1452365</v>
      </c>
      <c r="U17" s="414">
        <v>1575029</v>
      </c>
      <c r="V17" s="414">
        <v>1655772</v>
      </c>
      <c r="W17" s="414">
        <v>1703258</v>
      </c>
      <c r="X17" s="414">
        <v>1723276</v>
      </c>
      <c r="Y17" s="414">
        <v>1692339</v>
      </c>
      <c r="Z17" s="414">
        <v>1626970</v>
      </c>
      <c r="AA17" s="414">
        <v>532515</v>
      </c>
      <c r="AB17" s="414">
        <v>803625</v>
      </c>
      <c r="AC17" s="414">
        <v>1482625</v>
      </c>
    </row>
    <row r="18" spans="2:29">
      <c r="B18" s="411" t="s">
        <v>1593</v>
      </c>
      <c r="C18" s="412">
        <v>450000</v>
      </c>
      <c r="D18" s="412">
        <v>550000</v>
      </c>
      <c r="E18" s="412">
        <v>525000</v>
      </c>
      <c r="F18" s="412">
        <v>569000</v>
      </c>
      <c r="G18" s="412">
        <v>615000</v>
      </c>
      <c r="H18" s="412">
        <v>520000</v>
      </c>
      <c r="I18" s="412">
        <v>507000</v>
      </c>
      <c r="J18" s="412">
        <v>641754</v>
      </c>
      <c r="K18" s="412">
        <v>859860</v>
      </c>
      <c r="L18" s="412">
        <v>854824</v>
      </c>
      <c r="M18" s="412">
        <v>842467</v>
      </c>
      <c r="N18" s="412">
        <v>884858</v>
      </c>
      <c r="O18" s="413">
        <v>860000</v>
      </c>
      <c r="P18" s="414">
        <v>625801</v>
      </c>
      <c r="Q18" s="414">
        <v>610254</v>
      </c>
      <c r="R18" s="414">
        <v>825638</v>
      </c>
      <c r="S18" s="414">
        <v>752095</v>
      </c>
      <c r="T18" s="414">
        <v>817220</v>
      </c>
      <c r="U18" s="414">
        <v>865493</v>
      </c>
      <c r="V18" s="414">
        <v>828758</v>
      </c>
      <c r="W18" s="414">
        <v>870486</v>
      </c>
      <c r="X18" s="414">
        <v>907277</v>
      </c>
      <c r="Y18" s="414">
        <v>1245480</v>
      </c>
      <c r="Z18" s="414">
        <v>1016324</v>
      </c>
      <c r="AA18" s="414">
        <v>473191</v>
      </c>
      <c r="AB18" s="414">
        <v>598621</v>
      </c>
      <c r="AC18" s="414">
        <v>661446</v>
      </c>
    </row>
    <row r="19" spans="2:29">
      <c r="B19" s="411" t="s">
        <v>1594</v>
      </c>
      <c r="C19" s="412">
        <v>39265</v>
      </c>
      <c r="D19" s="412">
        <v>43215</v>
      </c>
      <c r="E19" s="412">
        <v>52796</v>
      </c>
      <c r="F19" s="412">
        <v>47302</v>
      </c>
      <c r="G19" s="412">
        <v>44983</v>
      </c>
      <c r="H19" s="412">
        <v>64078</v>
      </c>
      <c r="I19" s="412">
        <v>66302</v>
      </c>
      <c r="J19" s="412">
        <v>66535</v>
      </c>
      <c r="K19" s="412">
        <v>73540</v>
      </c>
      <c r="L19" s="412">
        <v>71987</v>
      </c>
      <c r="M19" s="412">
        <v>74532</v>
      </c>
      <c r="N19" s="412">
        <v>76541</v>
      </c>
      <c r="O19" s="413">
        <v>60804</v>
      </c>
      <c r="P19" s="414">
        <v>60662</v>
      </c>
      <c r="Q19" s="414">
        <v>160306</v>
      </c>
      <c r="R19" s="414">
        <v>185358</v>
      </c>
      <c r="S19" s="414">
        <v>104499</v>
      </c>
      <c r="T19" s="414">
        <v>93291</v>
      </c>
      <c r="U19" s="414">
        <v>108038</v>
      </c>
      <c r="V19" s="414">
        <v>120505</v>
      </c>
      <c r="W19" s="414">
        <v>121189</v>
      </c>
      <c r="X19" s="414">
        <v>126143</v>
      </c>
      <c r="Y19" s="414">
        <v>118232</v>
      </c>
      <c r="Z19" s="416">
        <v>82007</v>
      </c>
      <c r="AA19" s="414">
        <v>25751</v>
      </c>
      <c r="AB19" s="414">
        <v>55843</v>
      </c>
      <c r="AC19" s="414">
        <v>79592</v>
      </c>
    </row>
    <row r="20" spans="2:29">
      <c r="B20" s="411" t="s">
        <v>1595</v>
      </c>
      <c r="C20" s="412">
        <v>22984</v>
      </c>
      <c r="D20" s="412">
        <v>30145</v>
      </c>
      <c r="E20" s="412">
        <v>51000</v>
      </c>
      <c r="F20" s="412">
        <v>52921</v>
      </c>
      <c r="G20" s="412">
        <v>59015</v>
      </c>
      <c r="H20" s="412">
        <v>51822</v>
      </c>
      <c r="I20" s="412">
        <v>63277</v>
      </c>
      <c r="J20" s="412">
        <v>63739</v>
      </c>
      <c r="K20" s="412">
        <v>70782</v>
      </c>
      <c r="L20" s="412">
        <v>66943</v>
      </c>
      <c r="M20" s="412">
        <v>73926</v>
      </c>
      <c r="N20" s="412">
        <v>72688</v>
      </c>
      <c r="O20" s="413">
        <v>78767</v>
      </c>
      <c r="P20" s="414">
        <v>90001</v>
      </c>
      <c r="Q20" s="414">
        <v>92578</v>
      </c>
      <c r="R20" s="414">
        <v>92038</v>
      </c>
      <c r="S20" s="414">
        <v>81150</v>
      </c>
      <c r="T20" s="414">
        <v>84616</v>
      </c>
      <c r="U20" s="414">
        <v>88196</v>
      </c>
      <c r="V20" s="414">
        <v>100993</v>
      </c>
      <c r="W20" s="414">
        <v>104565</v>
      </c>
      <c r="X20" s="414">
        <v>112760</v>
      </c>
      <c r="Y20" s="414">
        <v>108561</v>
      </c>
      <c r="Z20" s="414">
        <v>100493</v>
      </c>
      <c r="AA20" s="414">
        <v>70584</v>
      </c>
      <c r="AB20" s="414">
        <v>100737</v>
      </c>
      <c r="AC20" s="414">
        <v>83126</v>
      </c>
    </row>
    <row r="21" spans="2:29">
      <c r="B21" s="411" t="s">
        <v>1596</v>
      </c>
      <c r="C21" s="412" t="s">
        <v>1601</v>
      </c>
      <c r="D21" s="412" t="s">
        <v>1601</v>
      </c>
      <c r="E21" s="412" t="s">
        <v>1601</v>
      </c>
      <c r="F21" s="412">
        <v>250000</v>
      </c>
      <c r="G21" s="412">
        <v>275000</v>
      </c>
      <c r="H21" s="412">
        <v>292128</v>
      </c>
      <c r="I21" s="412">
        <v>302520</v>
      </c>
      <c r="J21" s="412">
        <v>315000</v>
      </c>
      <c r="K21" s="412">
        <v>558489</v>
      </c>
      <c r="L21" s="412">
        <v>645738</v>
      </c>
      <c r="M21" s="412">
        <v>728137</v>
      </c>
      <c r="N21" s="412">
        <v>737183</v>
      </c>
      <c r="O21" s="413">
        <v>684573</v>
      </c>
      <c r="P21" s="414">
        <v>673302</v>
      </c>
      <c r="Q21" s="414">
        <v>667319</v>
      </c>
      <c r="R21" s="414">
        <v>680883</v>
      </c>
      <c r="S21" s="414">
        <v>680162</v>
      </c>
      <c r="T21" s="414">
        <v>611095</v>
      </c>
      <c r="U21" s="414">
        <v>690150</v>
      </c>
      <c r="V21" s="414">
        <v>780702</v>
      </c>
      <c r="W21" s="414">
        <v>734539</v>
      </c>
      <c r="X21" s="414">
        <v>732657</v>
      </c>
      <c r="Y21" s="414">
        <v>655259</v>
      </c>
      <c r="Z21" s="414">
        <v>789756</v>
      </c>
      <c r="AA21" s="414">
        <v>418734</v>
      </c>
      <c r="AB21" s="414">
        <v>521596</v>
      </c>
      <c r="AC21" s="414">
        <v>621221</v>
      </c>
    </row>
    <row r="22" spans="2:29">
      <c r="B22" s="411" t="s">
        <v>1597</v>
      </c>
      <c r="C22" s="412" t="s">
        <v>1601</v>
      </c>
      <c r="D22" s="412" t="s">
        <v>1601</v>
      </c>
      <c r="E22" s="412" t="s">
        <v>1601</v>
      </c>
      <c r="F22" s="412" t="s">
        <v>1601</v>
      </c>
      <c r="G22" s="412" t="s">
        <v>1601</v>
      </c>
      <c r="H22" s="412" t="s">
        <v>1601</v>
      </c>
      <c r="I22" s="412" t="s">
        <v>1601</v>
      </c>
      <c r="J22" s="412">
        <v>171999</v>
      </c>
      <c r="K22" s="412">
        <v>182394</v>
      </c>
      <c r="L22" s="412">
        <v>213897</v>
      </c>
      <c r="M22" s="412">
        <v>220240</v>
      </c>
      <c r="N22" s="412">
        <v>238939</v>
      </c>
      <c r="O22" s="413">
        <v>254000</v>
      </c>
      <c r="P22" s="414">
        <v>274716</v>
      </c>
      <c r="Q22" s="414">
        <v>292374</v>
      </c>
      <c r="R22" s="414">
        <v>322396</v>
      </c>
      <c r="S22" s="414">
        <v>280798</v>
      </c>
      <c r="T22" s="414">
        <v>318034</v>
      </c>
      <c r="U22" s="414">
        <v>363121</v>
      </c>
      <c r="V22" s="414">
        <v>399890</v>
      </c>
      <c r="W22" s="414">
        <v>400465</v>
      </c>
      <c r="X22" s="415">
        <v>440661</v>
      </c>
      <c r="Y22" s="415">
        <v>489953</v>
      </c>
      <c r="Z22" s="415">
        <v>472274</v>
      </c>
      <c r="AA22" s="414">
        <v>318570</v>
      </c>
      <c r="AB22" s="414">
        <v>456255</v>
      </c>
      <c r="AC22" s="414">
        <v>490461</v>
      </c>
    </row>
    <row r="23" spans="2:29">
      <c r="B23" s="411" t="s">
        <v>1598</v>
      </c>
      <c r="C23" s="412" t="s">
        <v>1601</v>
      </c>
      <c r="D23" s="412" t="s">
        <v>1601</v>
      </c>
      <c r="E23" s="412" t="s">
        <v>1601</v>
      </c>
      <c r="F23" s="412" t="s">
        <v>1601</v>
      </c>
      <c r="G23" s="412" t="s">
        <v>1601</v>
      </c>
      <c r="H23" s="412" t="s">
        <v>1601</v>
      </c>
      <c r="I23" s="412" t="s">
        <v>1601</v>
      </c>
      <c r="J23" s="412" t="s">
        <v>1601</v>
      </c>
      <c r="K23" s="412" t="s">
        <v>1601</v>
      </c>
      <c r="L23" s="412" t="s">
        <v>1601</v>
      </c>
      <c r="M23" s="412" t="s">
        <v>1601</v>
      </c>
      <c r="N23" s="412">
        <v>351885</v>
      </c>
      <c r="O23" s="413">
        <v>331788</v>
      </c>
      <c r="P23" s="414">
        <v>306041</v>
      </c>
      <c r="Q23" s="414">
        <v>297976</v>
      </c>
      <c r="R23" s="414">
        <v>296219</v>
      </c>
      <c r="S23" s="414">
        <v>259408</v>
      </c>
      <c r="T23" s="414">
        <v>278400</v>
      </c>
      <c r="U23" s="414">
        <v>253153</v>
      </c>
      <c r="V23" s="414">
        <v>288644</v>
      </c>
      <c r="W23" s="414">
        <v>280319</v>
      </c>
      <c r="X23" s="414">
        <v>288589</v>
      </c>
      <c r="Y23" s="414">
        <v>263036</v>
      </c>
      <c r="Z23" s="416">
        <v>457555</v>
      </c>
      <c r="AA23" s="414">
        <v>340161</v>
      </c>
      <c r="AB23" s="414">
        <v>411354</v>
      </c>
      <c r="AC23" s="414">
        <v>415359</v>
      </c>
    </row>
    <row r="24" spans="2:29">
      <c r="B24" s="411" t="s">
        <v>1599</v>
      </c>
      <c r="C24" s="412" t="s">
        <v>1601</v>
      </c>
      <c r="D24" s="412" t="s">
        <v>1601</v>
      </c>
      <c r="E24" s="412" t="s">
        <v>1601</v>
      </c>
      <c r="F24" s="412" t="s">
        <v>1601</v>
      </c>
      <c r="G24" s="412" t="s">
        <v>1601</v>
      </c>
      <c r="H24" s="412" t="s">
        <v>1601</v>
      </c>
      <c r="I24" s="412" t="s">
        <v>1601</v>
      </c>
      <c r="J24" s="412" t="s">
        <v>1601</v>
      </c>
      <c r="K24" s="412" t="s">
        <v>1601</v>
      </c>
      <c r="L24" s="412" t="s">
        <v>1601</v>
      </c>
      <c r="M24" s="412" t="s">
        <v>1601</v>
      </c>
      <c r="N24" s="412" t="s">
        <v>1601</v>
      </c>
      <c r="O24" s="413" t="s">
        <v>1601</v>
      </c>
      <c r="P24" s="414" t="s">
        <v>1601</v>
      </c>
      <c r="Q24" s="414" t="s">
        <v>1601</v>
      </c>
      <c r="R24" s="414" t="s">
        <v>1601</v>
      </c>
      <c r="S24" s="414" t="s">
        <v>1601</v>
      </c>
      <c r="T24" s="414">
        <v>1140910</v>
      </c>
      <c r="U24" s="414">
        <v>2815024</v>
      </c>
      <c r="V24" s="414">
        <v>2989556</v>
      </c>
      <c r="W24" s="414">
        <v>2440128</v>
      </c>
      <c r="X24" s="414">
        <v>2691890</v>
      </c>
      <c r="Y24" s="414">
        <v>2284293</v>
      </c>
      <c r="Z24" s="414">
        <v>1519039</v>
      </c>
      <c r="AA24" s="414">
        <v>2299464</v>
      </c>
      <c r="AB24" s="414">
        <v>2642785</v>
      </c>
      <c r="AC24" s="414">
        <v>2147418</v>
      </c>
    </row>
    <row r="25" spans="2:29" s="31" customFormat="1">
      <c r="B25" s="417" t="s">
        <v>1602</v>
      </c>
      <c r="C25" s="412" t="s">
        <v>1601</v>
      </c>
      <c r="D25" s="412" t="s">
        <v>1601</v>
      </c>
      <c r="E25" s="412" t="s">
        <v>1601</v>
      </c>
      <c r="F25" s="412" t="s">
        <v>1601</v>
      </c>
      <c r="G25" s="412" t="s">
        <v>1601</v>
      </c>
      <c r="H25" s="412" t="s">
        <v>1601</v>
      </c>
      <c r="I25" s="412" t="s">
        <v>1601</v>
      </c>
      <c r="J25" s="412" t="s">
        <v>1601</v>
      </c>
      <c r="K25" s="412" t="s">
        <v>1601</v>
      </c>
      <c r="L25" s="412" t="s">
        <v>1601</v>
      </c>
      <c r="M25" s="412" t="s">
        <v>1601</v>
      </c>
      <c r="N25" s="412" t="s">
        <v>1601</v>
      </c>
      <c r="O25" s="413" t="s">
        <v>1601</v>
      </c>
      <c r="P25" s="414" t="s">
        <v>1601</v>
      </c>
      <c r="Q25" s="414" t="s">
        <v>1601</v>
      </c>
      <c r="R25" s="414" t="s">
        <v>1601</v>
      </c>
      <c r="S25" s="414" t="s">
        <v>1601</v>
      </c>
      <c r="T25" s="414" t="s">
        <v>1601</v>
      </c>
      <c r="U25" s="414" t="s">
        <v>1601</v>
      </c>
      <c r="V25" s="414" t="s">
        <v>1601</v>
      </c>
      <c r="W25" s="414" t="s">
        <v>1601</v>
      </c>
      <c r="X25" s="414" t="s">
        <v>1601</v>
      </c>
      <c r="Y25" s="414" t="s">
        <v>1601</v>
      </c>
      <c r="Z25" s="414" t="s">
        <v>1601</v>
      </c>
      <c r="AA25" s="414" t="s">
        <v>1601</v>
      </c>
      <c r="AB25" s="414">
        <v>30700</v>
      </c>
      <c r="AC25" s="414">
        <v>65900</v>
      </c>
    </row>
    <row r="26" spans="2:29" s="31" customFormat="1">
      <c r="B26" s="417"/>
      <c r="C26" s="412"/>
      <c r="D26" s="412"/>
      <c r="E26" s="412"/>
      <c r="F26" s="412"/>
      <c r="G26" s="412"/>
      <c r="H26" s="412"/>
      <c r="I26" s="412"/>
      <c r="J26" s="412"/>
      <c r="K26" s="412"/>
      <c r="L26" s="412"/>
      <c r="M26" s="412"/>
      <c r="N26" s="412"/>
      <c r="O26" s="413"/>
      <c r="P26" s="414"/>
      <c r="Q26" s="414"/>
      <c r="R26" s="414"/>
      <c r="S26" s="414"/>
      <c r="T26" s="414"/>
      <c r="U26" s="414"/>
      <c r="V26" s="414"/>
      <c r="W26" s="414"/>
      <c r="X26" s="414"/>
      <c r="Y26" s="414"/>
      <c r="Z26" s="414"/>
      <c r="AA26" s="414"/>
      <c r="AB26" s="414"/>
      <c r="AC26" s="414"/>
    </row>
    <row r="27" spans="2:29">
      <c r="B27" s="417" t="s">
        <v>19</v>
      </c>
      <c r="C27" s="412">
        <v>8469074</v>
      </c>
      <c r="D27" s="412">
        <v>8862218</v>
      </c>
      <c r="E27" s="412">
        <v>9076653</v>
      </c>
      <c r="F27" s="412">
        <v>9927726</v>
      </c>
      <c r="G27" s="412">
        <v>10252799</v>
      </c>
      <c r="H27" s="412">
        <v>10002517</v>
      </c>
      <c r="I27" s="412">
        <v>9661493</v>
      </c>
      <c r="J27" s="412">
        <v>10296382</v>
      </c>
      <c r="K27" s="412">
        <v>11134880</v>
      </c>
      <c r="L27" s="412">
        <v>10728378</v>
      </c>
      <c r="M27" s="412">
        <v>10979470</v>
      </c>
      <c r="N27" s="412">
        <v>10864738</v>
      </c>
      <c r="O27" s="412">
        <v>10222818</v>
      </c>
      <c r="P27" s="412">
        <v>10083561</v>
      </c>
      <c r="Q27" s="412">
        <v>9610447</v>
      </c>
      <c r="R27" s="412">
        <v>10290978</v>
      </c>
      <c r="S27" s="412">
        <v>9539910</v>
      </c>
      <c r="T27" s="412">
        <v>11559585</v>
      </c>
      <c r="U27" s="412">
        <v>13734615</v>
      </c>
      <c r="V27" s="412">
        <v>14429535</v>
      </c>
      <c r="W27" s="412">
        <v>15010275</v>
      </c>
      <c r="X27" s="412">
        <v>15510590</v>
      </c>
      <c r="Y27" s="412">
        <v>15243157</v>
      </c>
      <c r="Z27" s="412">
        <v>14482439</v>
      </c>
      <c r="AA27" s="412">
        <v>9327652</v>
      </c>
      <c r="AB27" s="412">
        <v>11994385</v>
      </c>
      <c r="AC27" s="412">
        <v>13937149.5</v>
      </c>
    </row>
    <row r="29" spans="2:29">
      <c r="B29" s="60" t="s">
        <v>11</v>
      </c>
    </row>
    <row r="30" spans="2:29">
      <c r="B30" s="60" t="s">
        <v>1600</v>
      </c>
    </row>
  </sheetData>
  <hyperlinks>
    <hyperlink ref="A1" location="Indice!A1" display="Regresar &lt;-"/>
  </hyperlinks>
  <pageMargins left="0.7" right="0.7" top="0.75" bottom="0.75" header="0.3" footer="0.3"/>
  <pageSetup paperSize="9" orientation="portrait" r:id="rId1"/>
  <legacy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dimension ref="A1:F40"/>
  <sheetViews>
    <sheetView workbookViewId="0"/>
  </sheetViews>
  <sheetFormatPr baseColWidth="10" defaultRowHeight="15"/>
  <cols>
    <col min="1" max="2" width="11.42578125" style="60"/>
    <col min="3" max="3" width="12.85546875" style="60" bestFit="1" customWidth="1"/>
    <col min="4" max="5" width="11.42578125" style="60"/>
    <col min="6" max="6" width="14.5703125" style="60" bestFit="1" customWidth="1"/>
    <col min="7" max="16384" width="11.42578125" style="60"/>
  </cols>
  <sheetData>
    <row r="1" spans="1:6">
      <c r="A1" s="1" t="s">
        <v>246</v>
      </c>
    </row>
    <row r="2" spans="1:6" ht="21">
      <c r="B2" s="2" t="s">
        <v>1389</v>
      </c>
    </row>
    <row r="3" spans="1:6" ht="21">
      <c r="B3" s="14" t="s">
        <v>1390</v>
      </c>
    </row>
    <row r="4" spans="1:6" ht="21">
      <c r="B4" s="14"/>
    </row>
    <row r="5" spans="1:6" ht="15.75">
      <c r="B5" s="19" t="s">
        <v>1609</v>
      </c>
    </row>
    <row r="8" spans="1:6">
      <c r="B8" s="33" t="s">
        <v>1613</v>
      </c>
    </row>
    <row r="9" spans="1:6">
      <c r="B9" s="369" t="s">
        <v>177</v>
      </c>
      <c r="C9" s="369" t="s">
        <v>1608</v>
      </c>
      <c r="D9" s="369" t="s">
        <v>1607</v>
      </c>
      <c r="E9" s="369" t="s">
        <v>1606</v>
      </c>
      <c r="F9" s="369" t="s">
        <v>1605</v>
      </c>
    </row>
    <row r="10" spans="1:6">
      <c r="B10" s="420">
        <v>2001</v>
      </c>
      <c r="C10" s="423">
        <v>5497</v>
      </c>
      <c r="D10" s="422">
        <v>42925</v>
      </c>
      <c r="E10" s="149">
        <v>1210890</v>
      </c>
      <c r="F10" s="149">
        <v>3660815</v>
      </c>
    </row>
    <row r="11" spans="1:6">
      <c r="B11" s="420">
        <v>2002</v>
      </c>
      <c r="C11" s="423">
        <v>6009</v>
      </c>
      <c r="D11" s="422">
        <v>51111</v>
      </c>
      <c r="E11" s="149">
        <v>1355293</v>
      </c>
      <c r="F11" s="149">
        <v>4015173</v>
      </c>
    </row>
    <row r="12" spans="1:6">
      <c r="B12" s="420">
        <v>2003</v>
      </c>
      <c r="C12" s="423">
        <v>6974</v>
      </c>
      <c r="D12" s="422">
        <v>59884</v>
      </c>
      <c r="E12" s="149">
        <v>1467539</v>
      </c>
      <c r="F12" s="149">
        <v>4476140</v>
      </c>
    </row>
    <row r="13" spans="1:6">
      <c r="B13" s="420">
        <v>2004</v>
      </c>
      <c r="C13" s="423">
        <v>8234</v>
      </c>
      <c r="D13" s="422">
        <v>71488</v>
      </c>
      <c r="E13" s="149">
        <v>1754360</v>
      </c>
      <c r="F13" s="149">
        <v>5492514</v>
      </c>
    </row>
    <row r="14" spans="1:6">
      <c r="B14" s="420">
        <v>2005</v>
      </c>
      <c r="C14" s="423">
        <v>9629</v>
      </c>
      <c r="D14" s="422">
        <v>83916</v>
      </c>
      <c r="E14" s="149">
        <v>1982901</v>
      </c>
      <c r="F14" s="149">
        <v>6306330</v>
      </c>
    </row>
    <row r="15" spans="1:6">
      <c r="B15" s="420">
        <v>2006</v>
      </c>
      <c r="C15" s="423">
        <v>10830</v>
      </c>
      <c r="D15" s="422">
        <v>95906</v>
      </c>
      <c r="E15" s="149">
        <v>2425428</v>
      </c>
      <c r="F15" s="149">
        <v>7438382</v>
      </c>
    </row>
    <row r="16" spans="1:6">
      <c r="B16" s="420">
        <v>2007</v>
      </c>
      <c r="C16" s="423">
        <v>11532</v>
      </c>
      <c r="D16" s="422">
        <v>103313</v>
      </c>
      <c r="E16" s="149">
        <v>2645237</v>
      </c>
      <c r="F16" s="149">
        <v>7938622</v>
      </c>
    </row>
    <row r="17" spans="2:6">
      <c r="B17" s="420">
        <v>2008</v>
      </c>
      <c r="C17" s="423">
        <v>12794</v>
      </c>
      <c r="D17" s="423">
        <v>114766</v>
      </c>
      <c r="E17" s="423">
        <v>2623351</v>
      </c>
      <c r="F17" s="423">
        <v>7843924</v>
      </c>
    </row>
    <row r="18" spans="2:6">
      <c r="B18" s="420">
        <v>2009</v>
      </c>
      <c r="C18" s="423">
        <v>13886</v>
      </c>
      <c r="D18" s="422">
        <v>126222</v>
      </c>
      <c r="E18" s="149">
        <v>2714263</v>
      </c>
      <c r="F18" s="149">
        <v>7920437</v>
      </c>
    </row>
    <row r="19" spans="2:6">
      <c r="B19" s="420">
        <v>2010</v>
      </c>
      <c r="C19" s="419">
        <v>14320.166666666666</v>
      </c>
      <c r="D19" s="421">
        <v>130882</v>
      </c>
      <c r="E19" s="421">
        <v>2647370</v>
      </c>
      <c r="F19" s="421">
        <v>7615988</v>
      </c>
    </row>
    <row r="20" spans="2:6">
      <c r="B20" s="420">
        <v>2011</v>
      </c>
      <c r="C20" s="419">
        <v>15034.75</v>
      </c>
      <c r="D20" s="421">
        <v>137760.83333333334</v>
      </c>
      <c r="E20" s="421">
        <v>2715986</v>
      </c>
      <c r="F20" s="421">
        <v>7696369</v>
      </c>
    </row>
    <row r="21" spans="2:6">
      <c r="B21" s="420">
        <v>2012</v>
      </c>
      <c r="C21" s="419">
        <v>15394.916666666666</v>
      </c>
      <c r="D21" s="421">
        <v>142468.41666666666</v>
      </c>
      <c r="E21" s="421">
        <v>2670368</v>
      </c>
      <c r="F21" s="421">
        <v>7527374</v>
      </c>
    </row>
    <row r="22" spans="2:6">
      <c r="B22" s="420">
        <v>2013</v>
      </c>
      <c r="C22" s="419">
        <v>15077.666666666666</v>
      </c>
      <c r="D22" s="421">
        <v>139827.91666666666</v>
      </c>
      <c r="E22" s="421">
        <v>2509509</v>
      </c>
      <c r="F22" s="421">
        <v>6938029</v>
      </c>
    </row>
    <row r="23" spans="2:6">
      <c r="B23" s="420">
        <v>2014</v>
      </c>
      <c r="C23" s="419">
        <v>15221.25</v>
      </c>
      <c r="D23" s="419">
        <v>141478.16666666666</v>
      </c>
      <c r="E23" s="419">
        <v>2822947</v>
      </c>
      <c r="F23" s="419">
        <v>7750576</v>
      </c>
    </row>
    <row r="24" spans="2:6">
      <c r="B24" s="420">
        <v>2015</v>
      </c>
      <c r="C24" s="419">
        <v>15384.083333333334</v>
      </c>
      <c r="D24" s="419">
        <v>143994</v>
      </c>
      <c r="E24" s="419">
        <v>3264187</v>
      </c>
      <c r="F24" s="419">
        <v>8825067</v>
      </c>
    </row>
    <row r="25" spans="2:6">
      <c r="B25" s="420">
        <v>2016</v>
      </c>
      <c r="C25" s="419">
        <v>15743.74</v>
      </c>
      <c r="D25" s="419">
        <v>148725.23000000001</v>
      </c>
      <c r="E25" s="419">
        <v>3633618.61</v>
      </c>
      <c r="F25" s="419">
        <v>9922063.7300000004</v>
      </c>
    </row>
    <row r="26" spans="2:6">
      <c r="B26" s="420">
        <v>2017</v>
      </c>
      <c r="C26" s="419">
        <v>16343.84</v>
      </c>
      <c r="D26" s="419">
        <v>155710.64000000001</v>
      </c>
      <c r="E26" s="419">
        <v>4049975.24</v>
      </c>
      <c r="F26" s="419">
        <v>11033771.119999999</v>
      </c>
    </row>
    <row r="27" spans="2:6">
      <c r="B27" s="420">
        <v>2018</v>
      </c>
      <c r="C27" s="419">
        <v>16659.810000000001</v>
      </c>
      <c r="D27" s="419">
        <v>160659.49</v>
      </c>
      <c r="E27" s="419">
        <v>4260670.45</v>
      </c>
      <c r="F27" s="419">
        <v>11457707.140000001</v>
      </c>
    </row>
    <row r="28" spans="2:6">
      <c r="B28" s="420">
        <v>2019</v>
      </c>
      <c r="C28" s="419">
        <v>17217.13</v>
      </c>
      <c r="D28" s="419">
        <v>165949.66</v>
      </c>
      <c r="E28" s="419">
        <v>4421372.75</v>
      </c>
      <c r="F28" s="419">
        <v>11726037.65</v>
      </c>
    </row>
    <row r="29" spans="2:6">
      <c r="B29" s="420">
        <v>2020</v>
      </c>
      <c r="C29" s="419">
        <v>11733</v>
      </c>
      <c r="D29" s="419">
        <v>110640</v>
      </c>
      <c r="E29" s="419">
        <v>2082909</v>
      </c>
      <c r="F29" s="419">
        <v>6314601</v>
      </c>
    </row>
    <row r="30" spans="2:6">
      <c r="B30" s="420">
        <v>2021</v>
      </c>
      <c r="C30" s="419">
        <v>15122</v>
      </c>
      <c r="D30" s="419">
        <v>143238</v>
      </c>
      <c r="E30" s="419">
        <v>3379880</v>
      </c>
      <c r="F30" s="419">
        <v>9779175</v>
      </c>
    </row>
    <row r="31" spans="2:6">
      <c r="B31" s="420" t="s">
        <v>1610</v>
      </c>
      <c r="C31" s="419">
        <v>16416</v>
      </c>
      <c r="D31" s="419">
        <v>158547</v>
      </c>
      <c r="E31" s="419">
        <v>4346053</v>
      </c>
      <c r="F31" s="419">
        <v>11951729</v>
      </c>
    </row>
    <row r="32" spans="2:6">
      <c r="B32" s="424"/>
      <c r="C32" s="425"/>
      <c r="D32" s="425"/>
      <c r="E32" s="425"/>
      <c r="F32" s="425"/>
    </row>
    <row r="34" spans="2:2">
      <c r="B34" s="418" t="s">
        <v>1604</v>
      </c>
    </row>
    <row r="35" spans="2:2">
      <c r="B35" s="418" t="s">
        <v>1603</v>
      </c>
    </row>
    <row r="36" spans="2:2">
      <c r="B36" s="418" t="s">
        <v>1611</v>
      </c>
    </row>
    <row r="39" spans="2:2">
      <c r="B39" s="60" t="s">
        <v>11</v>
      </c>
    </row>
    <row r="40" spans="2:2">
      <c r="B40" s="60" t="s">
        <v>1612</v>
      </c>
    </row>
  </sheetData>
  <hyperlinks>
    <hyperlink ref="A1" location="Indice!A1" display="Regresar &lt;-"/>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dimension ref="A1:H31"/>
  <sheetViews>
    <sheetView workbookViewId="0"/>
  </sheetViews>
  <sheetFormatPr baseColWidth="10" defaultRowHeight="15"/>
  <cols>
    <col min="1" max="5" width="11.42578125" style="60"/>
    <col min="6" max="6" width="29" style="60" bestFit="1" customWidth="1"/>
    <col min="7" max="8" width="27" style="60" bestFit="1" customWidth="1"/>
    <col min="9" max="16384" width="11.42578125" style="60"/>
  </cols>
  <sheetData>
    <row r="1" spans="1:5">
      <c r="A1" s="1" t="s">
        <v>246</v>
      </c>
    </row>
    <row r="2" spans="1:5" ht="21">
      <c r="B2" s="2" t="s">
        <v>1389</v>
      </c>
    </row>
    <row r="3" spans="1:5" ht="21">
      <c r="B3" s="14" t="s">
        <v>1390</v>
      </c>
    </row>
    <row r="4" spans="1:5" ht="21">
      <c r="B4" s="14"/>
    </row>
    <row r="5" spans="1:5" ht="15.75">
      <c r="B5" s="19" t="s">
        <v>1614</v>
      </c>
    </row>
    <row r="8" spans="1:5">
      <c r="B8" s="33" t="s">
        <v>1615</v>
      </c>
    </row>
    <row r="9" spans="1:5">
      <c r="B9" s="369" t="s">
        <v>177</v>
      </c>
      <c r="C9" s="369" t="s">
        <v>1616</v>
      </c>
      <c r="D9" s="369" t="s">
        <v>1617</v>
      </c>
      <c r="E9" s="369" t="s">
        <v>19</v>
      </c>
    </row>
    <row r="10" spans="1:5">
      <c r="B10" s="294">
        <v>2016</v>
      </c>
      <c r="C10" s="296">
        <v>36</v>
      </c>
      <c r="D10" s="296">
        <v>3</v>
      </c>
      <c r="E10" s="296">
        <v>39</v>
      </c>
    </row>
    <row r="11" spans="1:5">
      <c r="B11" s="294">
        <v>2017</v>
      </c>
      <c r="C11" s="296">
        <v>49</v>
      </c>
      <c r="D11" s="296">
        <v>4</v>
      </c>
      <c r="E11" s="296">
        <v>53</v>
      </c>
    </row>
    <row r="12" spans="1:5">
      <c r="B12" s="294">
        <v>2018</v>
      </c>
      <c r="C12" s="296">
        <v>54</v>
      </c>
      <c r="D12" s="296">
        <v>4</v>
      </c>
      <c r="E12" s="296">
        <v>58</v>
      </c>
    </row>
    <row r="13" spans="1:5">
      <c r="B13" s="294">
        <v>2019</v>
      </c>
      <c r="C13" s="296">
        <v>51</v>
      </c>
      <c r="D13" s="296">
        <v>6</v>
      </c>
      <c r="E13" s="296">
        <v>57</v>
      </c>
    </row>
    <row r="14" spans="1:5">
      <c r="B14" s="294">
        <v>2020</v>
      </c>
      <c r="C14" s="296">
        <v>46</v>
      </c>
      <c r="D14" s="296">
        <v>3</v>
      </c>
      <c r="E14" s="296">
        <v>49</v>
      </c>
    </row>
    <row r="15" spans="1:5">
      <c r="B15" s="294">
        <v>2021</v>
      </c>
      <c r="C15" s="296">
        <v>50</v>
      </c>
      <c r="D15" s="296">
        <v>3</v>
      </c>
      <c r="E15" s="296">
        <v>53</v>
      </c>
    </row>
    <row r="16" spans="1:5">
      <c r="B16" s="294">
        <v>2022</v>
      </c>
      <c r="C16" s="296">
        <v>48</v>
      </c>
      <c r="D16" s="296">
        <v>5</v>
      </c>
      <c r="E16" s="296">
        <v>53</v>
      </c>
    </row>
    <row r="19" spans="2:8">
      <c r="B19" s="33" t="s">
        <v>1618</v>
      </c>
      <c r="C19" s="33"/>
      <c r="D19" s="33"/>
      <c r="E19" s="33"/>
      <c r="F19" s="33"/>
      <c r="G19" s="33"/>
      <c r="H19" s="33"/>
    </row>
    <row r="20" spans="2:8">
      <c r="B20" s="369" t="s">
        <v>177</v>
      </c>
      <c r="C20" s="369" t="s">
        <v>1616</v>
      </c>
      <c r="D20" s="369" t="s">
        <v>1617</v>
      </c>
      <c r="E20" s="369" t="s">
        <v>19</v>
      </c>
      <c r="F20" s="369" t="s">
        <v>1619</v>
      </c>
      <c r="G20" s="369" t="s">
        <v>1620</v>
      </c>
      <c r="H20" s="369" t="s">
        <v>1621</v>
      </c>
    </row>
    <row r="21" spans="2:8">
      <c r="B21" s="294">
        <v>2016</v>
      </c>
      <c r="C21" s="296">
        <v>358</v>
      </c>
      <c r="D21" s="296">
        <v>60</v>
      </c>
      <c r="E21" s="296">
        <v>418</v>
      </c>
      <c r="F21" s="426">
        <v>0.1005586592178771</v>
      </c>
      <c r="G21" s="426">
        <v>0.05</v>
      </c>
      <c r="H21" s="426">
        <v>9.3301435406698566E-2</v>
      </c>
    </row>
    <row r="22" spans="2:8">
      <c r="B22" s="294">
        <v>2017</v>
      </c>
      <c r="C22" s="296">
        <v>450</v>
      </c>
      <c r="D22" s="296">
        <v>76</v>
      </c>
      <c r="E22" s="296">
        <v>526</v>
      </c>
      <c r="F22" s="426">
        <v>0.1088888888888889</v>
      </c>
      <c r="G22" s="426">
        <v>5.2631578947368425E-2</v>
      </c>
      <c r="H22" s="426">
        <v>0.10076045627376425</v>
      </c>
    </row>
    <row r="23" spans="2:8">
      <c r="B23" s="294">
        <v>2018</v>
      </c>
      <c r="C23" s="296">
        <v>397</v>
      </c>
      <c r="D23" s="296">
        <v>71</v>
      </c>
      <c r="E23" s="296">
        <v>468</v>
      </c>
      <c r="F23" s="426">
        <v>0.13602015113350124</v>
      </c>
      <c r="G23" s="426">
        <v>5.6338028169014079E-2</v>
      </c>
      <c r="H23" s="426">
        <v>0.12393162393162394</v>
      </c>
    </row>
    <row r="24" spans="2:8">
      <c r="B24" s="294">
        <v>2019</v>
      </c>
      <c r="C24" s="296">
        <v>399</v>
      </c>
      <c r="D24" s="296">
        <v>73</v>
      </c>
      <c r="E24" s="296">
        <v>472</v>
      </c>
      <c r="F24" s="426">
        <v>0.12781954887218044</v>
      </c>
      <c r="G24" s="426">
        <v>8.2191780821917818E-2</v>
      </c>
      <c r="H24" s="426">
        <v>0.12076271186440678</v>
      </c>
    </row>
    <row r="25" spans="2:8">
      <c r="B25" s="294">
        <v>2020</v>
      </c>
      <c r="C25" s="296">
        <v>363</v>
      </c>
      <c r="D25" s="296">
        <v>19</v>
      </c>
      <c r="E25" s="296">
        <v>382</v>
      </c>
      <c r="F25" s="426">
        <v>0.12672176308539945</v>
      </c>
      <c r="G25" s="426">
        <v>0.15789473684210525</v>
      </c>
      <c r="H25" s="426">
        <v>0.12827225130890052</v>
      </c>
    </row>
    <row r="26" spans="2:8">
      <c r="B26" s="294">
        <v>2021</v>
      </c>
      <c r="C26" s="296">
        <v>426</v>
      </c>
      <c r="D26" s="296">
        <v>25</v>
      </c>
      <c r="E26" s="296">
        <v>451</v>
      </c>
      <c r="F26" s="426">
        <v>0.11737089201877934</v>
      </c>
      <c r="G26" s="426">
        <v>0.12</v>
      </c>
      <c r="H26" s="426">
        <v>0.11751662971175167</v>
      </c>
    </row>
    <row r="27" spans="2:8">
      <c r="B27" s="294">
        <v>2022</v>
      </c>
      <c r="C27" s="296">
        <v>408</v>
      </c>
      <c r="D27" s="296">
        <v>69</v>
      </c>
      <c r="E27" s="296">
        <v>477</v>
      </c>
      <c r="F27" s="426">
        <v>0.11764705882352942</v>
      </c>
      <c r="G27" s="427">
        <v>7.2463768115942032E-2</v>
      </c>
      <c r="H27" s="426">
        <v>0.1111111111111111</v>
      </c>
    </row>
    <row r="30" spans="2:8">
      <c r="B30" s="60" t="s">
        <v>11</v>
      </c>
    </row>
    <row r="31" spans="2:8">
      <c r="B31" s="60" t="s">
        <v>1622</v>
      </c>
    </row>
  </sheetData>
  <hyperlinks>
    <hyperlink ref="A1" location="Indice!A1" display="Regresar &lt;-"/>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dimension ref="A1:Y42"/>
  <sheetViews>
    <sheetView workbookViewId="0"/>
  </sheetViews>
  <sheetFormatPr baseColWidth="10" defaultRowHeight="15"/>
  <cols>
    <col min="1" max="1" width="11.42578125" style="60"/>
    <col min="2" max="2" width="29.28515625" style="60" customWidth="1"/>
    <col min="3" max="16384" width="11.42578125" style="60"/>
  </cols>
  <sheetData>
    <row r="1" spans="1:25">
      <c r="A1" s="1" t="s">
        <v>246</v>
      </c>
    </row>
    <row r="2" spans="1:25" ht="21">
      <c r="B2" s="2" t="s">
        <v>1623</v>
      </c>
    </row>
    <row r="3" spans="1:25" ht="21">
      <c r="B3" s="14" t="s">
        <v>1624</v>
      </c>
    </row>
    <row r="4" spans="1:25" ht="21">
      <c r="B4" s="14"/>
    </row>
    <row r="5" spans="1:25" ht="15.75">
      <c r="B5" s="19" t="s">
        <v>1625</v>
      </c>
    </row>
    <row r="8" spans="1:25">
      <c r="B8" s="33" t="s">
        <v>1626</v>
      </c>
    </row>
    <row r="9" spans="1:25">
      <c r="B9" s="369" t="s">
        <v>1627</v>
      </c>
      <c r="C9" s="369" t="s">
        <v>51</v>
      </c>
      <c r="D9" s="369" t="s">
        <v>52</v>
      </c>
      <c r="E9" s="369" t="s">
        <v>53</v>
      </c>
      <c r="F9" s="369" t="s">
        <v>54</v>
      </c>
      <c r="G9" s="369" t="s">
        <v>55</v>
      </c>
      <c r="H9" s="369" t="s">
        <v>56</v>
      </c>
      <c r="I9" s="369" t="s">
        <v>57</v>
      </c>
      <c r="J9" s="369" t="s">
        <v>58</v>
      </c>
      <c r="K9" s="369" t="s">
        <v>59</v>
      </c>
      <c r="L9" s="369" t="s">
        <v>60</v>
      </c>
      <c r="M9" s="369" t="s">
        <v>61</v>
      </c>
      <c r="N9" s="369" t="s">
        <v>62</v>
      </c>
      <c r="O9" s="369" t="s">
        <v>63</v>
      </c>
      <c r="P9" s="369" t="s">
        <v>64</v>
      </c>
      <c r="Q9" s="369" t="s">
        <v>65</v>
      </c>
      <c r="R9" s="369" t="s">
        <v>66</v>
      </c>
      <c r="S9" s="369" t="s">
        <v>67</v>
      </c>
      <c r="T9" s="369" t="s">
        <v>68</v>
      </c>
      <c r="U9" s="369" t="s">
        <v>69</v>
      </c>
      <c r="V9" s="369" t="s">
        <v>70</v>
      </c>
      <c r="W9" s="369" t="s">
        <v>98</v>
      </c>
      <c r="X9" s="369">
        <v>2021</v>
      </c>
      <c r="Y9" s="369">
        <v>2022</v>
      </c>
    </row>
    <row r="10" spans="1:25">
      <c r="B10" s="428" t="s">
        <v>1628</v>
      </c>
      <c r="C10" s="429">
        <v>40499791</v>
      </c>
      <c r="D10" s="429">
        <v>41116842</v>
      </c>
      <c r="E10" s="429">
        <v>41837894</v>
      </c>
      <c r="F10" s="429">
        <v>42717064</v>
      </c>
      <c r="G10" s="429">
        <v>43197684</v>
      </c>
      <c r="H10" s="429">
        <v>44108530</v>
      </c>
      <c r="I10" s="429">
        <v>44708964</v>
      </c>
      <c r="J10" s="429">
        <v>45200737</v>
      </c>
      <c r="K10" s="429">
        <v>46157822</v>
      </c>
      <c r="L10" s="429">
        <v>46745807</v>
      </c>
      <c r="M10" s="429">
        <v>47021031</v>
      </c>
      <c r="N10" s="429">
        <v>47190493</v>
      </c>
      <c r="O10" s="429">
        <v>47265321</v>
      </c>
      <c r="P10" s="429">
        <v>47129783</v>
      </c>
      <c r="Q10" s="429">
        <v>46771341</v>
      </c>
      <c r="R10" s="429">
        <v>46624382</v>
      </c>
      <c r="S10" s="429">
        <v>46557008</v>
      </c>
      <c r="T10" s="429">
        <v>46572132</v>
      </c>
      <c r="U10" s="429">
        <v>46722980</v>
      </c>
      <c r="V10" s="429">
        <v>47026208</v>
      </c>
      <c r="W10" s="429">
        <v>47450795</v>
      </c>
      <c r="X10" s="429">
        <v>47385107</v>
      </c>
      <c r="Y10" s="429">
        <v>47475420</v>
      </c>
    </row>
    <row r="11" spans="1:25">
      <c r="B11" s="428" t="s">
        <v>1629</v>
      </c>
      <c r="C11" s="429">
        <v>7340052</v>
      </c>
      <c r="D11" s="429">
        <v>7403968</v>
      </c>
      <c r="E11" s="429">
        <v>7478432</v>
      </c>
      <c r="F11" s="429">
        <v>7606848</v>
      </c>
      <c r="G11" s="429">
        <v>7687518</v>
      </c>
      <c r="H11" s="429">
        <v>7849799</v>
      </c>
      <c r="I11" s="429">
        <v>7975672</v>
      </c>
      <c r="J11" s="429">
        <v>8059461</v>
      </c>
      <c r="K11" s="429">
        <v>8202220</v>
      </c>
      <c r="L11" s="429">
        <v>8302923</v>
      </c>
      <c r="M11" s="429">
        <v>8370975</v>
      </c>
      <c r="N11" s="429">
        <v>8424102</v>
      </c>
      <c r="O11" s="429">
        <v>8449985</v>
      </c>
      <c r="P11" s="429">
        <v>8440300</v>
      </c>
      <c r="Q11" s="429">
        <v>8402305</v>
      </c>
      <c r="R11" s="429">
        <v>8399043</v>
      </c>
      <c r="S11" s="429">
        <v>8388107</v>
      </c>
      <c r="T11" s="429">
        <v>8379820</v>
      </c>
      <c r="U11" s="429">
        <v>8384408</v>
      </c>
      <c r="V11" s="429">
        <v>8414240</v>
      </c>
      <c r="W11" s="429">
        <v>8464411</v>
      </c>
      <c r="X11" s="429">
        <v>8472407</v>
      </c>
      <c r="Y11" s="429">
        <v>8500187</v>
      </c>
    </row>
    <row r="12" spans="1:25">
      <c r="B12" s="428" t="s">
        <v>1630</v>
      </c>
      <c r="C12" s="429">
        <v>1189909</v>
      </c>
      <c r="D12" s="429">
        <v>1199753</v>
      </c>
      <c r="E12" s="429">
        <v>1217514</v>
      </c>
      <c r="F12" s="429">
        <v>1230090</v>
      </c>
      <c r="G12" s="429">
        <v>1249584</v>
      </c>
      <c r="H12" s="429">
        <v>1269027</v>
      </c>
      <c r="I12" s="429">
        <v>1277471</v>
      </c>
      <c r="J12" s="429">
        <v>1296655</v>
      </c>
      <c r="K12" s="429">
        <v>1326918</v>
      </c>
      <c r="L12" s="429">
        <v>1345473</v>
      </c>
      <c r="M12" s="429">
        <v>1347095</v>
      </c>
      <c r="N12" s="429">
        <v>1346293</v>
      </c>
      <c r="O12" s="429">
        <v>1349467</v>
      </c>
      <c r="P12" s="429">
        <v>1347150</v>
      </c>
      <c r="Q12" s="429">
        <v>1325385</v>
      </c>
      <c r="R12" s="429">
        <v>1317847</v>
      </c>
      <c r="S12" s="429">
        <v>1308563</v>
      </c>
      <c r="T12" s="429">
        <v>1308750</v>
      </c>
      <c r="U12" s="429">
        <v>1308728</v>
      </c>
      <c r="V12" s="429">
        <v>1319291</v>
      </c>
      <c r="W12" s="429">
        <v>1329391</v>
      </c>
      <c r="X12" s="429">
        <v>1326261</v>
      </c>
      <c r="Y12" s="429">
        <v>1326315</v>
      </c>
    </row>
    <row r="13" spans="1:25">
      <c r="B13" s="428" t="s">
        <v>1631</v>
      </c>
      <c r="C13" s="429">
        <v>1076567</v>
      </c>
      <c r="D13" s="429">
        <v>1075329</v>
      </c>
      <c r="E13" s="429">
        <v>1073971</v>
      </c>
      <c r="F13" s="429">
        <v>1075381</v>
      </c>
      <c r="G13" s="429">
        <v>1073761</v>
      </c>
      <c r="H13" s="429">
        <v>1076635</v>
      </c>
      <c r="I13" s="429">
        <v>1076896</v>
      </c>
      <c r="J13" s="429">
        <v>1074862</v>
      </c>
      <c r="K13" s="429">
        <v>1080138</v>
      </c>
      <c r="L13" s="429">
        <v>1085289</v>
      </c>
      <c r="M13" s="429">
        <v>1084341</v>
      </c>
      <c r="N13" s="429">
        <v>1081487</v>
      </c>
      <c r="O13" s="429">
        <v>1077360</v>
      </c>
      <c r="P13" s="429">
        <v>1068165</v>
      </c>
      <c r="Q13" s="429">
        <v>1061756</v>
      </c>
      <c r="R13" s="429">
        <v>1051229</v>
      </c>
      <c r="S13" s="429">
        <v>1042608</v>
      </c>
      <c r="T13" s="429">
        <v>1034960</v>
      </c>
      <c r="U13" s="429">
        <v>1028244</v>
      </c>
      <c r="V13" s="429">
        <v>1022800</v>
      </c>
      <c r="W13" s="429">
        <v>1018784</v>
      </c>
      <c r="X13" s="429">
        <v>1011792</v>
      </c>
      <c r="Y13" s="429">
        <v>1004686</v>
      </c>
    </row>
    <row r="14" spans="1:25">
      <c r="B14" s="428" t="s">
        <v>1632</v>
      </c>
      <c r="C14" s="429">
        <v>845630</v>
      </c>
      <c r="D14" s="429">
        <v>878627</v>
      </c>
      <c r="E14" s="429">
        <v>916968</v>
      </c>
      <c r="F14" s="429">
        <v>947361</v>
      </c>
      <c r="G14" s="429">
        <v>955045</v>
      </c>
      <c r="H14" s="429">
        <v>983131</v>
      </c>
      <c r="I14" s="429">
        <v>1001062</v>
      </c>
      <c r="J14" s="429">
        <v>1030650</v>
      </c>
      <c r="K14" s="429">
        <v>1072844</v>
      </c>
      <c r="L14" s="429">
        <v>1095426</v>
      </c>
      <c r="M14" s="429">
        <v>1106049</v>
      </c>
      <c r="N14" s="429">
        <v>1113114</v>
      </c>
      <c r="O14" s="429">
        <v>1119439</v>
      </c>
      <c r="P14" s="429">
        <v>1111674</v>
      </c>
      <c r="Q14" s="429">
        <v>1103442</v>
      </c>
      <c r="R14" s="429">
        <v>1104479</v>
      </c>
      <c r="S14" s="429">
        <v>1107220</v>
      </c>
      <c r="T14" s="429">
        <v>1115999</v>
      </c>
      <c r="U14" s="429">
        <v>1128908</v>
      </c>
      <c r="V14" s="429">
        <v>1149460</v>
      </c>
      <c r="W14" s="429">
        <v>1171543</v>
      </c>
      <c r="X14" s="429">
        <v>1173008</v>
      </c>
      <c r="Y14" s="429">
        <v>1176659</v>
      </c>
    </row>
    <row r="15" spans="1:25">
      <c r="B15" s="428" t="s">
        <v>1633</v>
      </c>
      <c r="C15" s="429">
        <v>1716276</v>
      </c>
      <c r="D15" s="429">
        <v>1781366</v>
      </c>
      <c r="E15" s="429">
        <v>1843755</v>
      </c>
      <c r="F15" s="429">
        <v>1894868</v>
      </c>
      <c r="G15" s="429">
        <v>1915540</v>
      </c>
      <c r="H15" s="429">
        <v>1968280</v>
      </c>
      <c r="I15" s="429">
        <v>1995833</v>
      </c>
      <c r="J15" s="429">
        <v>2025951</v>
      </c>
      <c r="K15" s="429">
        <v>2075968</v>
      </c>
      <c r="L15" s="429">
        <v>2103992</v>
      </c>
      <c r="M15" s="429">
        <v>2118519</v>
      </c>
      <c r="N15" s="429">
        <v>2126769</v>
      </c>
      <c r="O15" s="429">
        <v>2118344</v>
      </c>
      <c r="P15" s="429">
        <v>2118679</v>
      </c>
      <c r="Q15" s="429">
        <v>2104815</v>
      </c>
      <c r="R15" s="429">
        <v>2100306</v>
      </c>
      <c r="S15" s="429">
        <v>2101924</v>
      </c>
      <c r="T15" s="429">
        <v>2108121</v>
      </c>
      <c r="U15" s="429">
        <v>2127685</v>
      </c>
      <c r="V15" s="429">
        <v>2153389</v>
      </c>
      <c r="W15" s="429">
        <v>2175952</v>
      </c>
      <c r="X15" s="429">
        <v>2172944</v>
      </c>
      <c r="Y15" s="429">
        <v>2177701</v>
      </c>
    </row>
    <row r="16" spans="1:25">
      <c r="B16" s="428" t="s">
        <v>1634</v>
      </c>
      <c r="C16" s="429">
        <v>531159</v>
      </c>
      <c r="D16" s="429">
        <v>537606</v>
      </c>
      <c r="E16" s="429">
        <v>542275</v>
      </c>
      <c r="F16" s="429">
        <v>549690</v>
      </c>
      <c r="G16" s="429">
        <v>554784</v>
      </c>
      <c r="H16" s="429">
        <v>562309</v>
      </c>
      <c r="I16" s="429">
        <v>568091</v>
      </c>
      <c r="J16" s="429">
        <v>572824</v>
      </c>
      <c r="K16" s="429">
        <v>582138</v>
      </c>
      <c r="L16" s="429">
        <v>589235</v>
      </c>
      <c r="M16" s="429">
        <v>592250</v>
      </c>
      <c r="N16" s="429">
        <v>593121</v>
      </c>
      <c r="O16" s="429">
        <v>593861</v>
      </c>
      <c r="P16" s="429">
        <v>591888</v>
      </c>
      <c r="Q16" s="429">
        <v>588656</v>
      </c>
      <c r="R16" s="429">
        <v>585179</v>
      </c>
      <c r="S16" s="429">
        <v>582206</v>
      </c>
      <c r="T16" s="429">
        <v>580295</v>
      </c>
      <c r="U16" s="429">
        <v>580229</v>
      </c>
      <c r="V16" s="429">
        <v>581078</v>
      </c>
      <c r="W16" s="429">
        <v>582905</v>
      </c>
      <c r="X16" s="429">
        <v>584507</v>
      </c>
      <c r="Y16" s="429">
        <v>585402</v>
      </c>
    </row>
    <row r="17" spans="2:25">
      <c r="B17" s="428" t="s">
        <v>1635</v>
      </c>
      <c r="C17" s="429">
        <v>2479118</v>
      </c>
      <c r="D17" s="429">
        <v>2479425</v>
      </c>
      <c r="E17" s="429">
        <v>2480369</v>
      </c>
      <c r="F17" s="429">
        <v>2487646</v>
      </c>
      <c r="G17" s="429">
        <v>2493918</v>
      </c>
      <c r="H17" s="429">
        <v>2510849</v>
      </c>
      <c r="I17" s="429">
        <v>2523020</v>
      </c>
      <c r="J17" s="429">
        <v>2528417</v>
      </c>
      <c r="K17" s="429">
        <v>2557330</v>
      </c>
      <c r="L17" s="429">
        <v>2563521</v>
      </c>
      <c r="M17" s="429">
        <v>2559515</v>
      </c>
      <c r="N17" s="429">
        <v>2558463</v>
      </c>
      <c r="O17" s="429">
        <v>2546078</v>
      </c>
      <c r="P17" s="429">
        <v>2519875</v>
      </c>
      <c r="Q17" s="429">
        <v>2494790</v>
      </c>
      <c r="R17" s="429">
        <v>2472052</v>
      </c>
      <c r="S17" s="429">
        <v>2447519</v>
      </c>
      <c r="T17" s="429">
        <v>2425801</v>
      </c>
      <c r="U17" s="429">
        <v>2409164</v>
      </c>
      <c r="V17" s="429">
        <v>2399548</v>
      </c>
      <c r="W17" s="429">
        <v>2394918</v>
      </c>
      <c r="X17" s="429">
        <v>2383139</v>
      </c>
      <c r="Y17" s="429">
        <v>2372640</v>
      </c>
    </row>
    <row r="18" spans="2:25">
      <c r="B18" s="428" t="s">
        <v>1636</v>
      </c>
      <c r="C18" s="429">
        <v>1734261</v>
      </c>
      <c r="D18" s="429">
        <v>1755053</v>
      </c>
      <c r="E18" s="429">
        <v>1782038</v>
      </c>
      <c r="F18" s="429">
        <v>1815781</v>
      </c>
      <c r="G18" s="429">
        <v>1848881</v>
      </c>
      <c r="H18" s="429">
        <v>1894667</v>
      </c>
      <c r="I18" s="429">
        <v>1932261</v>
      </c>
      <c r="J18" s="429">
        <v>1977304</v>
      </c>
      <c r="K18" s="429">
        <v>2043100</v>
      </c>
      <c r="L18" s="429">
        <v>2081313</v>
      </c>
      <c r="M18" s="429">
        <v>2098373</v>
      </c>
      <c r="N18" s="429">
        <v>2115334</v>
      </c>
      <c r="O18" s="429">
        <v>2121888</v>
      </c>
      <c r="P18" s="429">
        <v>2100998</v>
      </c>
      <c r="Q18" s="429">
        <v>2078611</v>
      </c>
      <c r="R18" s="429">
        <v>2059191</v>
      </c>
      <c r="S18" s="429">
        <v>2041631</v>
      </c>
      <c r="T18" s="429">
        <v>2031479</v>
      </c>
      <c r="U18" s="429">
        <v>2026807</v>
      </c>
      <c r="V18" s="429">
        <v>2032863</v>
      </c>
      <c r="W18" s="429">
        <v>2045221</v>
      </c>
      <c r="X18" s="429">
        <v>2049562</v>
      </c>
      <c r="Y18" s="429">
        <v>2053328</v>
      </c>
    </row>
    <row r="19" spans="2:25">
      <c r="B19" s="428" t="s">
        <v>1637</v>
      </c>
      <c r="C19" s="429">
        <v>6261999</v>
      </c>
      <c r="D19" s="429">
        <v>6361365</v>
      </c>
      <c r="E19" s="429">
        <v>6506440</v>
      </c>
      <c r="F19" s="429">
        <v>6704146</v>
      </c>
      <c r="G19" s="429">
        <v>6813319</v>
      </c>
      <c r="H19" s="429">
        <v>6995206</v>
      </c>
      <c r="I19" s="429">
        <v>7134697</v>
      </c>
      <c r="J19" s="429">
        <v>7210508</v>
      </c>
      <c r="K19" s="429">
        <v>7364078</v>
      </c>
      <c r="L19" s="429">
        <v>7475420</v>
      </c>
      <c r="M19" s="429">
        <v>7512381</v>
      </c>
      <c r="N19" s="429">
        <v>7539618</v>
      </c>
      <c r="O19" s="429">
        <v>7570908</v>
      </c>
      <c r="P19" s="429">
        <v>7553650</v>
      </c>
      <c r="Q19" s="429">
        <v>7518903</v>
      </c>
      <c r="R19" s="429">
        <v>7508106</v>
      </c>
      <c r="S19" s="429">
        <v>7522596</v>
      </c>
      <c r="T19" s="429">
        <v>7555830</v>
      </c>
      <c r="U19" s="429">
        <v>7600065</v>
      </c>
      <c r="V19" s="429">
        <v>7675217</v>
      </c>
      <c r="W19" s="429">
        <v>7780479</v>
      </c>
      <c r="X19" s="429">
        <v>7763362</v>
      </c>
      <c r="Y19" s="429">
        <v>7792611</v>
      </c>
    </row>
    <row r="20" spans="2:25">
      <c r="B20" s="428" t="s">
        <v>1638</v>
      </c>
      <c r="C20" s="429">
        <v>4120729</v>
      </c>
      <c r="D20" s="429">
        <v>4202608</v>
      </c>
      <c r="E20" s="429">
        <v>4326708</v>
      </c>
      <c r="F20" s="429">
        <v>4470885</v>
      </c>
      <c r="G20" s="429">
        <v>4543304</v>
      </c>
      <c r="H20" s="429">
        <v>4692449</v>
      </c>
      <c r="I20" s="429">
        <v>4806908</v>
      </c>
      <c r="J20" s="429">
        <v>4885029</v>
      </c>
      <c r="K20" s="429">
        <v>5029601</v>
      </c>
      <c r="L20" s="429">
        <v>5094675</v>
      </c>
      <c r="M20" s="429">
        <v>5111706</v>
      </c>
      <c r="N20" s="429">
        <v>5117190</v>
      </c>
      <c r="O20" s="429">
        <v>5129266</v>
      </c>
      <c r="P20" s="429">
        <v>5113815</v>
      </c>
      <c r="Q20" s="429">
        <v>5004844</v>
      </c>
      <c r="R20" s="429">
        <v>4980689</v>
      </c>
      <c r="S20" s="429">
        <v>4959968</v>
      </c>
      <c r="T20" s="429">
        <v>4941509</v>
      </c>
      <c r="U20" s="429">
        <v>4963703</v>
      </c>
      <c r="V20" s="429">
        <v>5003769</v>
      </c>
      <c r="W20" s="429">
        <v>5057353</v>
      </c>
      <c r="X20" s="429">
        <v>5058138</v>
      </c>
      <c r="Y20" s="429">
        <v>5097967</v>
      </c>
    </row>
    <row r="21" spans="2:25">
      <c r="B21" s="428" t="s">
        <v>1639</v>
      </c>
      <c r="C21" s="429">
        <v>1069420</v>
      </c>
      <c r="D21" s="429">
        <v>1073381</v>
      </c>
      <c r="E21" s="429">
        <v>1073050</v>
      </c>
      <c r="F21" s="429">
        <v>1073904</v>
      </c>
      <c r="G21" s="429">
        <v>1075286</v>
      </c>
      <c r="H21" s="429">
        <v>1083879</v>
      </c>
      <c r="I21" s="429">
        <v>1086373</v>
      </c>
      <c r="J21" s="429">
        <v>1089990</v>
      </c>
      <c r="K21" s="429">
        <v>1097744</v>
      </c>
      <c r="L21" s="429">
        <v>1102410</v>
      </c>
      <c r="M21" s="429">
        <v>1107220</v>
      </c>
      <c r="N21" s="429">
        <v>1109367</v>
      </c>
      <c r="O21" s="429">
        <v>1108130</v>
      </c>
      <c r="P21" s="429">
        <v>1104004</v>
      </c>
      <c r="Q21" s="429">
        <v>1099632</v>
      </c>
      <c r="R21" s="429">
        <v>1092997</v>
      </c>
      <c r="S21" s="429">
        <v>1087778</v>
      </c>
      <c r="T21" s="429">
        <v>1079920</v>
      </c>
      <c r="U21" s="429">
        <v>1072863</v>
      </c>
      <c r="V21" s="429">
        <v>1067710</v>
      </c>
      <c r="W21" s="429">
        <v>1063987</v>
      </c>
      <c r="X21" s="429">
        <v>1059501</v>
      </c>
      <c r="Y21" s="429">
        <v>1054776</v>
      </c>
    </row>
    <row r="22" spans="2:25">
      <c r="B22" s="428" t="s">
        <v>1640</v>
      </c>
      <c r="C22" s="429">
        <v>2731900</v>
      </c>
      <c r="D22" s="429">
        <v>2732926</v>
      </c>
      <c r="E22" s="429">
        <v>2737370</v>
      </c>
      <c r="F22" s="429">
        <v>2751094</v>
      </c>
      <c r="G22" s="429">
        <v>2750985</v>
      </c>
      <c r="H22" s="429">
        <v>2762198</v>
      </c>
      <c r="I22" s="429">
        <v>2767524</v>
      </c>
      <c r="J22" s="429">
        <v>2772533</v>
      </c>
      <c r="K22" s="429">
        <v>2784169</v>
      </c>
      <c r="L22" s="429">
        <v>2796089</v>
      </c>
      <c r="M22" s="429">
        <v>2797653</v>
      </c>
      <c r="N22" s="429">
        <v>2795422</v>
      </c>
      <c r="O22" s="429">
        <v>2781498</v>
      </c>
      <c r="P22" s="429">
        <v>2765940</v>
      </c>
      <c r="Q22" s="429">
        <v>2748695</v>
      </c>
      <c r="R22" s="429">
        <v>2732347</v>
      </c>
      <c r="S22" s="429">
        <v>2718525</v>
      </c>
      <c r="T22" s="429">
        <v>2708339</v>
      </c>
      <c r="U22" s="429">
        <v>2701743</v>
      </c>
      <c r="V22" s="429">
        <v>2699499</v>
      </c>
      <c r="W22" s="429">
        <v>2701819</v>
      </c>
      <c r="X22" s="429">
        <v>2695645</v>
      </c>
      <c r="Y22" s="429">
        <v>2690464</v>
      </c>
    </row>
    <row r="23" spans="2:25">
      <c r="B23" s="428" t="s">
        <v>1641</v>
      </c>
      <c r="C23" s="429">
        <v>5205408</v>
      </c>
      <c r="D23" s="429">
        <v>5372433</v>
      </c>
      <c r="E23" s="429">
        <v>5527152</v>
      </c>
      <c r="F23" s="429">
        <v>5718942</v>
      </c>
      <c r="G23" s="429">
        <v>5804829</v>
      </c>
      <c r="H23" s="429">
        <v>5964143</v>
      </c>
      <c r="I23" s="429">
        <v>6008183</v>
      </c>
      <c r="J23" s="429">
        <v>6081689</v>
      </c>
      <c r="K23" s="429">
        <v>6271638</v>
      </c>
      <c r="L23" s="429">
        <v>6386932</v>
      </c>
      <c r="M23" s="429">
        <v>6458684</v>
      </c>
      <c r="N23" s="429">
        <v>6489680</v>
      </c>
      <c r="O23" s="429">
        <v>6498560</v>
      </c>
      <c r="P23" s="429">
        <v>6495551</v>
      </c>
      <c r="Q23" s="429">
        <v>6454440</v>
      </c>
      <c r="R23" s="429">
        <v>6436996</v>
      </c>
      <c r="S23" s="429">
        <v>6466996</v>
      </c>
      <c r="T23" s="429">
        <v>6507184</v>
      </c>
      <c r="U23" s="429">
        <v>6578079</v>
      </c>
      <c r="V23" s="429">
        <v>6663394</v>
      </c>
      <c r="W23" s="429">
        <v>6779888</v>
      </c>
      <c r="X23" s="429">
        <v>6751251</v>
      </c>
      <c r="Y23" s="429">
        <v>6750336</v>
      </c>
    </row>
    <row r="24" spans="2:25">
      <c r="B24" s="428" t="s">
        <v>1642</v>
      </c>
      <c r="C24" s="429">
        <v>1149328</v>
      </c>
      <c r="D24" s="429">
        <v>1190378</v>
      </c>
      <c r="E24" s="429">
        <v>1226993</v>
      </c>
      <c r="F24" s="429">
        <v>1269230</v>
      </c>
      <c r="G24" s="429">
        <v>1294694</v>
      </c>
      <c r="H24" s="429">
        <v>1335792</v>
      </c>
      <c r="I24" s="429">
        <v>1370306</v>
      </c>
      <c r="J24" s="429">
        <v>1392117</v>
      </c>
      <c r="K24" s="429">
        <v>1426109</v>
      </c>
      <c r="L24" s="429">
        <v>1446520</v>
      </c>
      <c r="M24" s="429">
        <v>1461979</v>
      </c>
      <c r="N24" s="429">
        <v>1470069</v>
      </c>
      <c r="O24" s="429">
        <v>1474449</v>
      </c>
      <c r="P24" s="429">
        <v>1472049</v>
      </c>
      <c r="Q24" s="429">
        <v>1466818</v>
      </c>
      <c r="R24" s="429">
        <v>1467288</v>
      </c>
      <c r="S24" s="429">
        <v>1464847</v>
      </c>
      <c r="T24" s="429">
        <v>1470273</v>
      </c>
      <c r="U24" s="429">
        <v>1478509</v>
      </c>
      <c r="V24" s="429">
        <v>1493898</v>
      </c>
      <c r="W24" s="429">
        <v>1511251</v>
      </c>
      <c r="X24" s="429">
        <v>1518486</v>
      </c>
      <c r="Y24" s="429">
        <v>1531878</v>
      </c>
    </row>
    <row r="25" spans="2:25">
      <c r="B25" s="428" t="s">
        <v>1643</v>
      </c>
      <c r="C25" s="429">
        <v>543757</v>
      </c>
      <c r="D25" s="429">
        <v>556263</v>
      </c>
      <c r="E25" s="429">
        <v>569628</v>
      </c>
      <c r="F25" s="429">
        <v>578210</v>
      </c>
      <c r="G25" s="429">
        <v>584734</v>
      </c>
      <c r="H25" s="429">
        <v>593472</v>
      </c>
      <c r="I25" s="429">
        <v>601874</v>
      </c>
      <c r="J25" s="429">
        <v>605876</v>
      </c>
      <c r="K25" s="429">
        <v>620377</v>
      </c>
      <c r="L25" s="429">
        <v>630578</v>
      </c>
      <c r="M25" s="429">
        <v>636924</v>
      </c>
      <c r="N25" s="429">
        <v>642051</v>
      </c>
      <c r="O25" s="429">
        <v>644566</v>
      </c>
      <c r="P25" s="429">
        <v>644477</v>
      </c>
      <c r="Q25" s="429">
        <v>640790</v>
      </c>
      <c r="R25" s="429">
        <v>640476</v>
      </c>
      <c r="S25" s="429">
        <v>640647</v>
      </c>
      <c r="T25" s="429">
        <v>643234</v>
      </c>
      <c r="U25" s="429">
        <v>647554</v>
      </c>
      <c r="V25" s="429">
        <v>654214</v>
      </c>
      <c r="W25" s="429">
        <v>661197</v>
      </c>
      <c r="X25" s="429">
        <v>661537</v>
      </c>
      <c r="Y25" s="429">
        <v>664117</v>
      </c>
    </row>
    <row r="26" spans="2:25">
      <c r="B26" s="428" t="s">
        <v>1644</v>
      </c>
      <c r="C26" s="429">
        <v>2098596</v>
      </c>
      <c r="D26" s="429">
        <v>2101478</v>
      </c>
      <c r="E26" s="429">
        <v>2108281</v>
      </c>
      <c r="F26" s="429">
        <v>2112204</v>
      </c>
      <c r="G26" s="429">
        <v>2115279</v>
      </c>
      <c r="H26" s="429">
        <v>2124846</v>
      </c>
      <c r="I26" s="429">
        <v>2133684</v>
      </c>
      <c r="J26" s="429">
        <v>2141860</v>
      </c>
      <c r="K26" s="429">
        <v>2157112</v>
      </c>
      <c r="L26" s="429">
        <v>2172175</v>
      </c>
      <c r="M26" s="429">
        <v>2178339</v>
      </c>
      <c r="N26" s="429">
        <v>2184606</v>
      </c>
      <c r="O26" s="429">
        <v>2193093</v>
      </c>
      <c r="P26" s="429">
        <v>2191682</v>
      </c>
      <c r="Q26" s="429">
        <v>2188985</v>
      </c>
      <c r="R26" s="429">
        <v>2189257</v>
      </c>
      <c r="S26" s="429">
        <v>2189534</v>
      </c>
      <c r="T26" s="429">
        <v>2194158</v>
      </c>
      <c r="U26" s="429">
        <v>2199088</v>
      </c>
      <c r="V26" s="429">
        <v>2207776</v>
      </c>
      <c r="W26" s="429">
        <v>2220504</v>
      </c>
      <c r="X26" s="429">
        <v>2213993</v>
      </c>
      <c r="Y26" s="429">
        <v>2208174</v>
      </c>
    </row>
    <row r="27" spans="2:25">
      <c r="B27" s="428" t="s">
        <v>1645</v>
      </c>
      <c r="C27" s="429">
        <v>264178</v>
      </c>
      <c r="D27" s="429">
        <v>270400</v>
      </c>
      <c r="E27" s="429">
        <v>281614</v>
      </c>
      <c r="F27" s="429">
        <v>287390</v>
      </c>
      <c r="G27" s="429">
        <v>293553</v>
      </c>
      <c r="H27" s="429">
        <v>301084</v>
      </c>
      <c r="I27" s="429">
        <v>306377</v>
      </c>
      <c r="J27" s="429">
        <v>308968</v>
      </c>
      <c r="K27" s="429">
        <v>317501</v>
      </c>
      <c r="L27" s="429">
        <v>321702</v>
      </c>
      <c r="M27" s="429">
        <v>322415</v>
      </c>
      <c r="N27" s="429">
        <v>322955</v>
      </c>
      <c r="O27" s="429">
        <v>323609</v>
      </c>
      <c r="P27" s="429">
        <v>322027</v>
      </c>
      <c r="Q27" s="429">
        <v>319002</v>
      </c>
      <c r="R27" s="429">
        <v>317053</v>
      </c>
      <c r="S27" s="429">
        <v>315794</v>
      </c>
      <c r="T27" s="429">
        <v>315381</v>
      </c>
      <c r="U27" s="429">
        <v>315675</v>
      </c>
      <c r="V27" s="429">
        <v>316798</v>
      </c>
      <c r="W27" s="429">
        <v>319914</v>
      </c>
      <c r="X27" s="429">
        <v>319796</v>
      </c>
      <c r="Y27" s="429">
        <v>319892</v>
      </c>
    </row>
    <row r="28" spans="2:25">
      <c r="B28" s="428" t="s">
        <v>1646</v>
      </c>
      <c r="C28" s="429">
        <v>75241</v>
      </c>
      <c r="D28" s="429">
        <v>75694</v>
      </c>
      <c r="E28" s="429">
        <v>76152</v>
      </c>
      <c r="F28" s="429">
        <v>74931</v>
      </c>
      <c r="G28" s="429">
        <v>74654</v>
      </c>
      <c r="H28" s="429">
        <v>75276</v>
      </c>
      <c r="I28" s="429">
        <v>75861</v>
      </c>
      <c r="J28" s="429">
        <v>76603</v>
      </c>
      <c r="K28" s="429">
        <v>77389</v>
      </c>
      <c r="L28" s="429">
        <v>78674</v>
      </c>
      <c r="M28" s="429">
        <v>80579</v>
      </c>
      <c r="N28" s="429">
        <v>82376</v>
      </c>
      <c r="O28" s="429">
        <v>84018</v>
      </c>
      <c r="P28" s="429">
        <v>84180</v>
      </c>
      <c r="Q28" s="429">
        <v>84963</v>
      </c>
      <c r="R28" s="429">
        <v>84263</v>
      </c>
      <c r="S28" s="429">
        <v>84519</v>
      </c>
      <c r="T28" s="429">
        <v>84959</v>
      </c>
      <c r="U28" s="429">
        <v>85144</v>
      </c>
      <c r="V28" s="429">
        <v>84777</v>
      </c>
      <c r="W28" s="429">
        <v>84202</v>
      </c>
      <c r="X28" s="429">
        <v>83517</v>
      </c>
      <c r="Y28" s="429">
        <v>83117</v>
      </c>
    </row>
    <row r="29" spans="2:25">
      <c r="B29" s="428" t="s">
        <v>1647</v>
      </c>
      <c r="C29" s="429">
        <v>66263</v>
      </c>
      <c r="D29" s="429">
        <v>68789</v>
      </c>
      <c r="E29" s="429">
        <v>69184</v>
      </c>
      <c r="F29" s="429">
        <v>68463</v>
      </c>
      <c r="G29" s="429">
        <v>68016</v>
      </c>
      <c r="H29" s="429">
        <v>65488</v>
      </c>
      <c r="I29" s="429">
        <v>66871</v>
      </c>
      <c r="J29" s="429">
        <v>69440</v>
      </c>
      <c r="K29" s="429">
        <v>71448</v>
      </c>
      <c r="L29" s="429">
        <v>73460</v>
      </c>
      <c r="M29" s="429">
        <v>76034</v>
      </c>
      <c r="N29" s="429">
        <v>78476</v>
      </c>
      <c r="O29" s="429">
        <v>80802</v>
      </c>
      <c r="P29" s="429">
        <v>83679</v>
      </c>
      <c r="Q29" s="429">
        <v>84509</v>
      </c>
      <c r="R29" s="429">
        <v>85584</v>
      </c>
      <c r="S29" s="429">
        <v>86026</v>
      </c>
      <c r="T29" s="429">
        <v>86120</v>
      </c>
      <c r="U29" s="429">
        <v>86384</v>
      </c>
      <c r="V29" s="429">
        <v>86487</v>
      </c>
      <c r="W29" s="429">
        <v>87076</v>
      </c>
      <c r="X29" s="429">
        <v>86261</v>
      </c>
      <c r="Y29" s="429">
        <v>85170</v>
      </c>
    </row>
    <row r="30" spans="2:25">
      <c r="B30" s="430"/>
      <c r="C30" s="431"/>
      <c r="D30" s="431"/>
      <c r="E30" s="431"/>
      <c r="F30" s="431"/>
      <c r="G30" s="431"/>
      <c r="H30" s="431"/>
      <c r="I30" s="431"/>
      <c r="J30" s="431"/>
      <c r="K30" s="431"/>
      <c r="L30" s="431"/>
      <c r="M30" s="431"/>
      <c r="N30" s="431"/>
      <c r="O30" s="431"/>
      <c r="P30" s="431"/>
      <c r="Q30" s="431"/>
      <c r="R30" s="431"/>
      <c r="S30" s="431"/>
      <c r="T30" s="431"/>
      <c r="U30" s="431"/>
      <c r="V30" s="431"/>
      <c r="W30" s="431"/>
      <c r="X30" s="431"/>
    </row>
    <row r="31" spans="2:25">
      <c r="B31" s="430"/>
      <c r="C31" s="431"/>
      <c r="D31" s="431"/>
      <c r="E31" s="431"/>
      <c r="F31" s="431"/>
      <c r="G31" s="431"/>
      <c r="H31" s="431"/>
      <c r="I31" s="431"/>
      <c r="J31" s="431"/>
      <c r="K31" s="431"/>
      <c r="L31" s="431"/>
      <c r="M31" s="431"/>
      <c r="N31" s="431"/>
      <c r="O31" s="431"/>
      <c r="P31" s="431"/>
      <c r="Q31" s="431"/>
      <c r="R31" s="431"/>
      <c r="S31" s="431"/>
      <c r="T31" s="431"/>
      <c r="U31" s="431"/>
      <c r="V31" s="431"/>
      <c r="W31" s="431"/>
      <c r="X31" s="431"/>
    </row>
    <row r="32" spans="2:25">
      <c r="B32" s="430"/>
      <c r="C32" s="431"/>
      <c r="D32" s="431"/>
      <c r="E32" s="431"/>
      <c r="F32" s="431"/>
      <c r="G32" s="431"/>
      <c r="H32" s="431"/>
      <c r="I32" s="431"/>
      <c r="J32" s="431"/>
      <c r="K32" s="431"/>
      <c r="L32" s="431"/>
      <c r="M32" s="431"/>
      <c r="N32" s="431"/>
      <c r="O32" s="431"/>
      <c r="P32" s="431"/>
      <c r="Q32" s="431"/>
      <c r="R32" s="431"/>
      <c r="S32" s="431"/>
      <c r="T32" s="431"/>
      <c r="U32" s="431"/>
      <c r="V32" s="431"/>
      <c r="W32" s="431"/>
      <c r="X32" s="431"/>
    </row>
    <row r="34" spans="2:25">
      <c r="B34" s="33" t="s">
        <v>1648</v>
      </c>
    </row>
    <row r="35" spans="2:25">
      <c r="B35" s="369" t="s">
        <v>1649</v>
      </c>
      <c r="C35" s="369" t="s">
        <v>51</v>
      </c>
      <c r="D35" s="369" t="s">
        <v>52</v>
      </c>
      <c r="E35" s="369">
        <v>2002</v>
      </c>
      <c r="F35" s="369">
        <v>2003</v>
      </c>
      <c r="G35" s="369">
        <v>2004</v>
      </c>
      <c r="H35" s="369">
        <v>2005</v>
      </c>
      <c r="I35" s="369">
        <v>2006</v>
      </c>
      <c r="J35" s="369">
        <v>2007</v>
      </c>
      <c r="K35" s="369">
        <v>2008</v>
      </c>
      <c r="L35" s="369">
        <v>2009</v>
      </c>
      <c r="M35" s="369">
        <v>2010</v>
      </c>
      <c r="N35" s="369">
        <v>2011</v>
      </c>
      <c r="O35" s="369">
        <v>2012</v>
      </c>
      <c r="P35" s="369">
        <v>2013</v>
      </c>
      <c r="Q35" s="369">
        <v>2014</v>
      </c>
      <c r="R35" s="369">
        <v>2015</v>
      </c>
      <c r="S35" s="369">
        <v>2016</v>
      </c>
      <c r="T35" s="369">
        <v>2017</v>
      </c>
      <c r="U35" s="369">
        <v>2018</v>
      </c>
      <c r="V35" s="369">
        <v>2019</v>
      </c>
      <c r="W35" s="369">
        <v>2020</v>
      </c>
      <c r="X35" s="369">
        <v>2021</v>
      </c>
      <c r="Y35" s="369">
        <v>2022</v>
      </c>
    </row>
    <row r="36" spans="2:25">
      <c r="B36" s="428" t="s">
        <v>1650</v>
      </c>
      <c r="C36" s="429"/>
      <c r="D36" s="429"/>
      <c r="E36" s="429">
        <v>41035270.859351002</v>
      </c>
      <c r="F36" s="429">
        <v>41827835.630978003</v>
      </c>
      <c r="G36" s="429">
        <v>42547454.177776001</v>
      </c>
      <c r="H36" s="429">
        <v>43296335.061774001</v>
      </c>
      <c r="I36" s="429">
        <v>44009968.595973998</v>
      </c>
      <c r="J36" s="429">
        <v>44784658.800205</v>
      </c>
      <c r="K36" s="429">
        <v>45668938.282191001</v>
      </c>
      <c r="L36" s="429">
        <v>46239270.703734003</v>
      </c>
      <c r="M36" s="429">
        <v>46486621.011706002</v>
      </c>
      <c r="N36" s="429">
        <v>46667174.570246004</v>
      </c>
      <c r="O36" s="429">
        <v>46818215.790188998</v>
      </c>
      <c r="P36" s="429">
        <v>46727890.063161999</v>
      </c>
      <c r="Q36" s="429">
        <v>46512198.940872997</v>
      </c>
      <c r="R36" s="429">
        <v>46449564.792117</v>
      </c>
      <c r="S36" s="429">
        <v>46440099.086762004</v>
      </c>
      <c r="T36" s="429">
        <v>46527038.655717999</v>
      </c>
      <c r="U36" s="429">
        <v>46658446.57237</v>
      </c>
      <c r="V36" s="429">
        <v>46937059.877999</v>
      </c>
      <c r="W36" s="429">
        <v>47332613.888190001</v>
      </c>
      <c r="X36" s="429">
        <v>47398694.945391998</v>
      </c>
      <c r="Y36" s="429">
        <v>47432892.943294004</v>
      </c>
    </row>
    <row r="37" spans="2:25">
      <c r="B37" s="428" t="s">
        <v>1651</v>
      </c>
      <c r="C37" s="429">
        <v>40499791</v>
      </c>
      <c r="D37" s="429">
        <v>41116842</v>
      </c>
      <c r="E37" s="429">
        <v>41837894</v>
      </c>
      <c r="F37" s="429">
        <v>42717064</v>
      </c>
      <c r="G37" s="429">
        <v>43197684</v>
      </c>
      <c r="H37" s="429">
        <v>44108530</v>
      </c>
      <c r="I37" s="429">
        <v>44708964</v>
      </c>
      <c r="J37" s="429">
        <v>45200737</v>
      </c>
      <c r="K37" s="429">
        <v>46157822</v>
      </c>
      <c r="L37" s="429">
        <v>46745807</v>
      </c>
      <c r="M37" s="429">
        <v>47021031</v>
      </c>
      <c r="N37" s="429">
        <v>47190493</v>
      </c>
      <c r="O37" s="429">
        <v>47265321</v>
      </c>
      <c r="P37" s="429">
        <v>47129783</v>
      </c>
      <c r="Q37" s="429">
        <v>46771341</v>
      </c>
      <c r="R37" s="429">
        <v>46624382</v>
      </c>
      <c r="S37" s="429">
        <v>46557008</v>
      </c>
      <c r="T37" s="429">
        <v>46572132</v>
      </c>
      <c r="U37" s="429">
        <v>46722980</v>
      </c>
      <c r="V37" s="429">
        <v>47026208</v>
      </c>
      <c r="W37" s="429">
        <v>47450795</v>
      </c>
      <c r="X37" s="429">
        <v>47385107</v>
      </c>
      <c r="Y37" s="429">
        <v>47475420</v>
      </c>
    </row>
    <row r="38" spans="2:25">
      <c r="B38" s="428" t="s">
        <v>1652</v>
      </c>
      <c r="C38" s="432"/>
      <c r="D38" s="432"/>
      <c r="E38" s="429">
        <v>802623.14064899832</v>
      </c>
      <c r="F38" s="429">
        <v>889228.36902199686</v>
      </c>
      <c r="G38" s="429">
        <v>650229.82222399861</v>
      </c>
      <c r="H38" s="429">
        <v>812194.93822599947</v>
      </c>
      <c r="I38" s="429">
        <v>698995.40402600169</v>
      </c>
      <c r="J38" s="429">
        <v>416078.19979500026</v>
      </c>
      <c r="K38" s="429">
        <v>488883.71780899912</v>
      </c>
      <c r="L38" s="429">
        <v>506536.29626599699</v>
      </c>
      <c r="M38" s="429">
        <v>534409.98829399794</v>
      </c>
      <c r="N38" s="429">
        <v>523318.42975399643</v>
      </c>
      <c r="O38" s="429">
        <v>447105.20981100202</v>
      </c>
      <c r="P38" s="429">
        <v>401892.93683800101</v>
      </c>
      <c r="Q38" s="429">
        <v>259142.05912700295</v>
      </c>
      <c r="R38" s="429">
        <v>174817.20788300037</v>
      </c>
      <c r="S38" s="429">
        <v>116908.9132379964</v>
      </c>
      <c r="T38" s="429">
        <v>45093.344282001257</v>
      </c>
      <c r="U38" s="429">
        <v>64533.427629999816</v>
      </c>
      <c r="V38" s="429">
        <v>89148.122000999749</v>
      </c>
      <c r="W38" s="429">
        <v>118181.11180999875</v>
      </c>
      <c r="X38" s="429">
        <v>-13587.945391997695</v>
      </c>
      <c r="Y38" s="429">
        <v>42527.056705996394</v>
      </c>
    </row>
    <row r="41" spans="2:25">
      <c r="B41" s="60" t="s">
        <v>11</v>
      </c>
    </row>
    <row r="42" spans="2:25">
      <c r="B42" s="60" t="s">
        <v>1653</v>
      </c>
    </row>
  </sheetData>
  <hyperlinks>
    <hyperlink ref="A1" location="Indice!A1" display="Regresar &lt;-"/>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dimension ref="A1:B77"/>
  <sheetViews>
    <sheetView zoomScale="70" zoomScaleNormal="70" workbookViewId="0"/>
  </sheetViews>
  <sheetFormatPr baseColWidth="10" defaultRowHeight="15"/>
  <cols>
    <col min="1" max="16384" width="11.42578125" style="60"/>
  </cols>
  <sheetData>
    <row r="1" spans="1:2">
      <c r="A1" s="1" t="s">
        <v>246</v>
      </c>
    </row>
    <row r="2" spans="1:2" ht="21">
      <c r="B2" s="2" t="s">
        <v>1623</v>
      </c>
    </row>
    <row r="3" spans="1:2" ht="21">
      <c r="B3" s="14" t="s">
        <v>1624</v>
      </c>
    </row>
    <row r="4" spans="1:2" ht="21">
      <c r="B4" s="14"/>
    </row>
    <row r="5" spans="1:2" ht="15.75">
      <c r="B5" s="19" t="s">
        <v>1654</v>
      </c>
    </row>
    <row r="8" spans="1:2">
      <c r="B8" s="33" t="s">
        <v>1655</v>
      </c>
    </row>
    <row r="42" spans="2:2">
      <c r="B42" s="33" t="s">
        <v>1656</v>
      </c>
    </row>
    <row r="76" spans="2:2">
      <c r="B76" s="60" t="s">
        <v>11</v>
      </c>
    </row>
    <row r="77" spans="2:2">
      <c r="B77" s="60" t="s">
        <v>1657</v>
      </c>
    </row>
  </sheetData>
  <hyperlinks>
    <hyperlink ref="A1" location="Indice!A1" display="Regresar &lt;-"/>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dimension ref="A1:B41"/>
  <sheetViews>
    <sheetView zoomScale="70" zoomScaleNormal="70" workbookViewId="0"/>
  </sheetViews>
  <sheetFormatPr baseColWidth="10" defaultRowHeight="15"/>
  <cols>
    <col min="1" max="16384" width="11.42578125" style="60"/>
  </cols>
  <sheetData>
    <row r="1" spans="1:2">
      <c r="A1" s="1" t="s">
        <v>246</v>
      </c>
    </row>
    <row r="2" spans="1:2" ht="21">
      <c r="B2" s="2" t="s">
        <v>1623</v>
      </c>
    </row>
    <row r="3" spans="1:2" ht="21">
      <c r="B3" s="14" t="s">
        <v>1624</v>
      </c>
    </row>
    <row r="4" spans="1:2" ht="21">
      <c r="B4" s="14"/>
    </row>
    <row r="5" spans="1:2" ht="15.75">
      <c r="B5" s="19" t="s">
        <v>1658</v>
      </c>
    </row>
    <row r="8" spans="1:2">
      <c r="B8" s="33" t="s">
        <v>1659</v>
      </c>
    </row>
    <row r="40" spans="2:2">
      <c r="B40" s="60" t="s">
        <v>11</v>
      </c>
    </row>
    <row r="41" spans="2:2">
      <c r="B41" s="60" t="s">
        <v>1660</v>
      </c>
    </row>
  </sheetData>
  <hyperlinks>
    <hyperlink ref="A1" location="Indice!A1" display="Regresar &lt;-"/>
  </hyperlink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dimension ref="A1:B74"/>
  <sheetViews>
    <sheetView zoomScale="55" zoomScaleNormal="55" workbookViewId="0"/>
  </sheetViews>
  <sheetFormatPr baseColWidth="10" defaultRowHeight="15"/>
  <cols>
    <col min="1" max="16384" width="11.42578125" style="60"/>
  </cols>
  <sheetData>
    <row r="1" spans="1:2">
      <c r="A1" s="1" t="s">
        <v>246</v>
      </c>
    </row>
    <row r="2" spans="1:2" ht="21">
      <c r="B2" s="2" t="s">
        <v>1623</v>
      </c>
    </row>
    <row r="3" spans="1:2" ht="21">
      <c r="B3" s="14" t="s">
        <v>1624</v>
      </c>
    </row>
    <row r="4" spans="1:2" ht="21">
      <c r="B4" s="14"/>
    </row>
    <row r="5" spans="1:2" ht="15.75">
      <c r="B5" s="19" t="s">
        <v>1661</v>
      </c>
    </row>
    <row r="8" spans="1:2">
      <c r="B8" s="33" t="s">
        <v>1662</v>
      </c>
    </row>
    <row r="41" spans="2:2">
      <c r="B41" s="33" t="s">
        <v>1663</v>
      </c>
    </row>
    <row r="73" spans="2:2">
      <c r="B73" s="60" t="s">
        <v>11</v>
      </c>
    </row>
    <row r="74" spans="2:2">
      <c r="B74" s="60" t="s">
        <v>1664</v>
      </c>
    </row>
  </sheetData>
  <hyperlinks>
    <hyperlink ref="A1" location="Indice!A1" display="Regresar &lt;-"/>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J61"/>
  <sheetViews>
    <sheetView zoomScale="85" zoomScaleNormal="85" workbookViewId="0"/>
  </sheetViews>
  <sheetFormatPr baseColWidth="10" defaultColWidth="9.140625" defaultRowHeight="15"/>
  <cols>
    <col min="1" max="1" width="12" style="60" customWidth="1"/>
    <col min="2" max="2" width="28.85546875" style="60" customWidth="1"/>
    <col min="3" max="4" width="9.140625" style="60" customWidth="1"/>
    <col min="5" max="5" width="9.140625" style="60"/>
    <col min="6" max="6" width="9.140625" style="60" customWidth="1"/>
    <col min="7" max="24" width="9.140625" style="60"/>
    <col min="25" max="25" width="27.28515625" style="60" customWidth="1"/>
    <col min="26" max="27" width="9.140625" style="60"/>
    <col min="28" max="28" width="13.7109375" style="60" customWidth="1"/>
    <col min="29" max="29" width="12" style="60" customWidth="1"/>
    <col min="30" max="30" width="14" style="60" customWidth="1"/>
    <col min="31" max="32" width="14.140625" style="60" customWidth="1"/>
    <col min="33" max="45" width="9.140625" style="60"/>
    <col min="46" max="46" width="14.28515625" style="60" bestFit="1" customWidth="1"/>
    <col min="47" max="16384" width="9.140625" style="60"/>
  </cols>
  <sheetData>
    <row r="1" spans="1:36">
      <c r="A1" s="1" t="s">
        <v>246</v>
      </c>
    </row>
    <row r="2" spans="1:36" ht="21">
      <c r="A2" s="1"/>
      <c r="B2" s="2" t="s">
        <v>0</v>
      </c>
    </row>
    <row r="3" spans="1:36" ht="21">
      <c r="A3" s="1"/>
      <c r="B3" s="14" t="s">
        <v>1953</v>
      </c>
    </row>
    <row r="4" spans="1:36" ht="17.25" customHeight="1">
      <c r="A4" s="1"/>
      <c r="B4" s="14"/>
    </row>
    <row r="5" spans="1:36" ht="15" customHeight="1">
      <c r="A5" s="1"/>
      <c r="B5" s="3" t="s">
        <v>49</v>
      </c>
    </row>
    <row r="6" spans="1:36" ht="16.5" customHeight="1">
      <c r="A6" s="1"/>
      <c r="B6" s="14"/>
    </row>
    <row r="7" spans="1:36" ht="12" customHeight="1">
      <c r="A7" s="1"/>
      <c r="B7" s="14"/>
    </row>
    <row r="8" spans="1:36">
      <c r="B8" s="103"/>
      <c r="Y8" s="104"/>
    </row>
    <row r="9" spans="1:36">
      <c r="B9" s="3" t="s">
        <v>50</v>
      </c>
      <c r="D9" s="103"/>
      <c r="E9" s="23"/>
      <c r="F9" s="23"/>
      <c r="G9" s="23"/>
      <c r="H9" s="23"/>
      <c r="I9" s="23"/>
      <c r="J9" s="23"/>
      <c r="K9" s="23"/>
      <c r="L9" s="23"/>
      <c r="M9" s="23"/>
      <c r="N9" s="23"/>
      <c r="O9" s="23"/>
      <c r="P9" s="23"/>
      <c r="Q9" s="23"/>
      <c r="R9" s="23"/>
      <c r="S9" s="23"/>
      <c r="T9" s="23"/>
      <c r="U9" s="24"/>
      <c r="V9" s="24"/>
      <c r="W9" s="24"/>
      <c r="X9" s="24"/>
      <c r="AA9" s="91"/>
      <c r="AB9" s="91"/>
      <c r="AC9" s="91"/>
    </row>
    <row r="10" spans="1:36">
      <c r="B10" s="65"/>
      <c r="C10" s="65" t="s">
        <v>51</v>
      </c>
      <c r="D10" s="65" t="s">
        <v>52</v>
      </c>
      <c r="E10" s="65" t="s">
        <v>53</v>
      </c>
      <c r="F10" s="65" t="s">
        <v>54</v>
      </c>
      <c r="G10" s="65" t="s">
        <v>55</v>
      </c>
      <c r="H10" s="65" t="s">
        <v>56</v>
      </c>
      <c r="I10" s="65" t="s">
        <v>57</v>
      </c>
      <c r="J10" s="65" t="s">
        <v>58</v>
      </c>
      <c r="K10" s="65" t="s">
        <v>59</v>
      </c>
      <c r="L10" s="65" t="s">
        <v>60</v>
      </c>
      <c r="M10" s="65" t="s">
        <v>61</v>
      </c>
      <c r="N10" s="65" t="s">
        <v>62</v>
      </c>
      <c r="O10" s="65" t="s">
        <v>63</v>
      </c>
      <c r="P10" s="65" t="s">
        <v>64</v>
      </c>
      <c r="Q10" s="65" t="s">
        <v>65</v>
      </c>
      <c r="R10" s="65" t="s">
        <v>66</v>
      </c>
      <c r="S10" s="65" t="s">
        <v>67</v>
      </c>
      <c r="T10" s="65" t="s">
        <v>68</v>
      </c>
      <c r="U10" s="65" t="s">
        <v>69</v>
      </c>
      <c r="V10" s="65" t="s">
        <v>70</v>
      </c>
      <c r="W10" s="65">
        <v>2020</v>
      </c>
      <c r="X10" s="468">
        <v>2021</v>
      </c>
    </row>
    <row r="11" spans="1:36">
      <c r="B11" s="25" t="s">
        <v>71</v>
      </c>
      <c r="C11" s="7">
        <v>114531.30986995185</v>
      </c>
      <c r="D11" s="7">
        <v>117538.59568514346</v>
      </c>
      <c r="E11" s="7">
        <v>121302.51419425775</v>
      </c>
      <c r="F11" s="7">
        <v>126048.76749334697</v>
      </c>
      <c r="G11" s="7">
        <v>132817.08608749422</v>
      </c>
      <c r="H11" s="7">
        <v>136034.99096380261</v>
      </c>
      <c r="I11" s="7">
        <v>136209.10305967068</v>
      </c>
      <c r="J11" s="7">
        <v>138838.09340586697</v>
      </c>
      <c r="K11" s="7">
        <v>133917.74965725644</v>
      </c>
      <c r="L11" s="7">
        <v>123014.03768347879</v>
      </c>
      <c r="M11" s="7">
        <v>123007.60436993001</v>
      </c>
      <c r="N11" s="7">
        <v>122664.451531902</v>
      </c>
      <c r="O11" s="7">
        <v>123027.98136828101</v>
      </c>
      <c r="P11" s="7">
        <v>115671.11853688701</v>
      </c>
      <c r="Q11" s="7">
        <v>113815.63051421101</v>
      </c>
      <c r="R11" s="7">
        <v>118156.426483202</v>
      </c>
      <c r="S11" s="7">
        <v>118432.712529376</v>
      </c>
      <c r="T11" s="7">
        <v>124920.203912667</v>
      </c>
      <c r="U11" s="7">
        <v>124304.020955193</v>
      </c>
      <c r="V11" s="7">
        <v>120628.760608086</v>
      </c>
      <c r="W11" s="7">
        <v>105026.166834032</v>
      </c>
      <c r="X11" s="7">
        <v>112128.581665141</v>
      </c>
    </row>
    <row r="12" spans="1:36">
      <c r="B12" s="25" t="s">
        <v>72</v>
      </c>
      <c r="C12" s="7">
        <f>C11/1000</f>
        <v>114.53130986995184</v>
      </c>
      <c r="D12" s="7">
        <f t="shared" ref="D12:L12" si="0">D11/1000</f>
        <v>117.53859568514346</v>
      </c>
      <c r="E12" s="7">
        <f t="shared" si="0"/>
        <v>121.30251419425775</v>
      </c>
      <c r="F12" s="7">
        <f t="shared" si="0"/>
        <v>126.04876749334697</v>
      </c>
      <c r="G12" s="7">
        <f t="shared" si="0"/>
        <v>132.8170860874942</v>
      </c>
      <c r="H12" s="7">
        <f t="shared" si="0"/>
        <v>136.03499096380261</v>
      </c>
      <c r="I12" s="7">
        <f t="shared" si="0"/>
        <v>136.2091030596707</v>
      </c>
      <c r="J12" s="7">
        <f t="shared" si="0"/>
        <v>138.83809340586697</v>
      </c>
      <c r="K12" s="7">
        <f t="shared" si="0"/>
        <v>133.91774965725645</v>
      </c>
      <c r="L12" s="7">
        <f t="shared" si="0"/>
        <v>123.01403768347879</v>
      </c>
      <c r="M12" s="7">
        <v>123.00760436992999</v>
      </c>
      <c r="N12" s="7">
        <v>122.664451531902</v>
      </c>
      <c r="O12" s="7">
        <v>123.027981368281</v>
      </c>
      <c r="P12" s="7">
        <v>115.67111853688699</v>
      </c>
      <c r="Q12" s="7">
        <v>113.81563051421099</v>
      </c>
      <c r="R12" s="7">
        <v>118.156426483202</v>
      </c>
      <c r="S12" s="7">
        <v>118.432712529376</v>
      </c>
      <c r="T12" s="7">
        <v>124.92020391266701</v>
      </c>
      <c r="U12" s="7">
        <v>124.304020955193</v>
      </c>
      <c r="V12" s="7">
        <v>120.628760608086</v>
      </c>
      <c r="W12" s="7">
        <v>105.026166834032</v>
      </c>
      <c r="X12" s="7">
        <v>112.128581665141</v>
      </c>
    </row>
    <row r="13" spans="1:36">
      <c r="B13" s="26" t="s">
        <v>73</v>
      </c>
      <c r="C13" s="7">
        <v>20940.392782077004</v>
      </c>
      <c r="D13" s="7">
        <v>19171.955741855356</v>
      </c>
      <c r="E13" s="7">
        <v>21601.971983376327</v>
      </c>
      <c r="F13" s="7">
        <v>20132.897415687399</v>
      </c>
      <c r="G13" s="7">
        <v>21053.139127734783</v>
      </c>
      <c r="H13" s="7">
        <v>20516.621739753511</v>
      </c>
      <c r="I13" s="7">
        <v>17851.634279163081</v>
      </c>
      <c r="J13" s="7">
        <v>19980.970621954712</v>
      </c>
      <c r="K13" s="7">
        <v>13446.438831565871</v>
      </c>
      <c r="L13" s="7">
        <v>9665.2276201394852</v>
      </c>
      <c r="M13" s="7">
        <v>7281.0871628292061</v>
      </c>
      <c r="N13" s="7">
        <v>12716.137384159741</v>
      </c>
      <c r="O13" s="7">
        <v>15518.743216776533</v>
      </c>
      <c r="P13" s="7">
        <v>11447.72626827171</v>
      </c>
      <c r="Q13" s="7">
        <v>11568.179533295117</v>
      </c>
      <c r="R13" s="7">
        <v>13583.196493742238</v>
      </c>
      <c r="S13" s="7">
        <v>10795.880624820866</v>
      </c>
      <c r="T13" s="7">
        <v>12869.106429731535</v>
      </c>
      <c r="U13" s="7">
        <v>11472.619948409289</v>
      </c>
      <c r="V13" s="7">
        <v>5036.546431642304</v>
      </c>
      <c r="W13" s="7">
        <v>3081.3644549536634</v>
      </c>
      <c r="X13" s="7">
        <v>3064.292180185344</v>
      </c>
    </row>
    <row r="14" spans="1:36" s="53" customFormat="1">
      <c r="B14" s="26" t="s">
        <v>74</v>
      </c>
      <c r="C14" s="7">
        <f>C13/1000</f>
        <v>20.940392782077005</v>
      </c>
      <c r="D14" s="7">
        <f t="shared" ref="D14:L14" si="1">D13/1000</f>
        <v>19.171955741855356</v>
      </c>
      <c r="E14" s="7">
        <f t="shared" si="1"/>
        <v>21.601971983376327</v>
      </c>
      <c r="F14" s="7">
        <f t="shared" si="1"/>
        <v>20.132897415687399</v>
      </c>
      <c r="G14" s="7">
        <f t="shared" si="1"/>
        <v>21.053139127734784</v>
      </c>
      <c r="H14" s="7">
        <f t="shared" si="1"/>
        <v>20.516621739753511</v>
      </c>
      <c r="I14" s="7">
        <f t="shared" si="1"/>
        <v>17.851634279163083</v>
      </c>
      <c r="J14" s="7">
        <f t="shared" si="1"/>
        <v>19.980970621954711</v>
      </c>
      <c r="K14" s="7">
        <f t="shared" si="1"/>
        <v>13.446438831565871</v>
      </c>
      <c r="L14" s="7">
        <f t="shared" si="1"/>
        <v>9.6652276201394844</v>
      </c>
      <c r="M14" s="105">
        <f>7281.08716282921/1000</f>
        <v>7.28108716282921</v>
      </c>
      <c r="N14" s="7">
        <f>12716.1373841597/1000</f>
        <v>12.716137384159699</v>
      </c>
      <c r="O14" s="7">
        <f>15518.7432167765/1000</f>
        <v>15.5187432167765</v>
      </c>
      <c r="P14" s="7">
        <f>11447.7262682717/1000</f>
        <v>11.447726268271699</v>
      </c>
      <c r="Q14" s="7">
        <f>11568.1795332951/1000</f>
        <v>11.568179533295101</v>
      </c>
      <c r="R14" s="7">
        <f t="shared" ref="R14:X14" si="2">R13/1000</f>
        <v>13.583196493742237</v>
      </c>
      <c r="S14" s="7">
        <f t="shared" si="2"/>
        <v>10.795880624820866</v>
      </c>
      <c r="T14" s="7">
        <f t="shared" si="2"/>
        <v>12.869106429731534</v>
      </c>
      <c r="U14" s="7">
        <f t="shared" si="2"/>
        <v>11.472619948409289</v>
      </c>
      <c r="V14" s="7">
        <f t="shared" si="2"/>
        <v>5.0365464316423036</v>
      </c>
      <c r="W14" s="7">
        <f t="shared" si="2"/>
        <v>3.0813644549536634</v>
      </c>
      <c r="X14" s="7">
        <f t="shared" si="2"/>
        <v>3.064292180185344</v>
      </c>
      <c r="Y14" s="60"/>
      <c r="Z14" s="60"/>
      <c r="AA14" s="60"/>
      <c r="AB14" s="60"/>
      <c r="AC14" s="60"/>
      <c r="AD14" s="60"/>
      <c r="AE14" s="60"/>
      <c r="AF14" s="60"/>
      <c r="AG14" s="60"/>
      <c r="AH14" s="60"/>
    </row>
    <row r="15" spans="1:36">
      <c r="B15" s="26" t="s">
        <v>75</v>
      </c>
      <c r="C15" s="7">
        <v>55416.186586414435</v>
      </c>
      <c r="D15" s="7">
        <v>57414.813222508819</v>
      </c>
      <c r="E15" s="7">
        <v>57691.602178274567</v>
      </c>
      <c r="F15" s="7">
        <v>59658.409764020267</v>
      </c>
      <c r="G15" s="7">
        <v>61953.716442151504</v>
      </c>
      <c r="H15" s="7">
        <v>62845.22547052642</v>
      </c>
      <c r="I15" s="7">
        <v>62928.587465367389</v>
      </c>
      <c r="J15" s="7">
        <v>63520.865577529425</v>
      </c>
      <c r="K15" s="7">
        <v>60817.07748160886</v>
      </c>
      <c r="L15" s="7">
        <v>56424.983280787215</v>
      </c>
      <c r="M15" s="7">
        <v>54282.356453616092</v>
      </c>
      <c r="N15" s="7">
        <v>51788.052928250661</v>
      </c>
      <c r="O15" s="7">
        <v>47793.106907423316</v>
      </c>
      <c r="P15" s="7">
        <v>46257.733830132784</v>
      </c>
      <c r="Q15" s="7">
        <v>46303.174261966182</v>
      </c>
      <c r="R15" s="7">
        <v>48564.318811502802</v>
      </c>
      <c r="S15" s="7">
        <v>49688.974873411673</v>
      </c>
      <c r="T15" s="7">
        <v>52851.284990923843</v>
      </c>
      <c r="U15" s="7">
        <v>52799.347950702198</v>
      </c>
      <c r="V15" s="7">
        <v>51311.242476354251</v>
      </c>
      <c r="W15" s="7">
        <v>40349.175981656626</v>
      </c>
      <c r="X15" s="7">
        <v>45298.259476012317</v>
      </c>
      <c r="AA15" s="13"/>
      <c r="AB15" s="13"/>
      <c r="AC15" s="106"/>
      <c r="AD15" s="106"/>
    </row>
    <row r="16" spans="1:36" s="53" customFormat="1">
      <c r="B16" s="26" t="s">
        <v>76</v>
      </c>
      <c r="C16" s="7">
        <f>C15/1000</f>
        <v>55.416186586414433</v>
      </c>
      <c r="D16" s="7">
        <f t="shared" ref="D16:X16" si="3">D15/1000</f>
        <v>57.414813222508819</v>
      </c>
      <c r="E16" s="7">
        <f t="shared" si="3"/>
        <v>57.691602178274564</v>
      </c>
      <c r="F16" s="7">
        <f t="shared" si="3"/>
        <v>59.65840976402027</v>
      </c>
      <c r="G16" s="7">
        <f t="shared" si="3"/>
        <v>61.953716442151503</v>
      </c>
      <c r="H16" s="7">
        <f t="shared" si="3"/>
        <v>62.845225470526422</v>
      </c>
      <c r="I16" s="7">
        <f t="shared" si="3"/>
        <v>62.928587465367386</v>
      </c>
      <c r="J16" s="7">
        <f t="shared" si="3"/>
        <v>63.520865577529428</v>
      </c>
      <c r="K16" s="7">
        <f t="shared" si="3"/>
        <v>60.817077481608862</v>
      </c>
      <c r="L16" s="7">
        <f t="shared" si="3"/>
        <v>56.424983280787217</v>
      </c>
      <c r="M16" s="7">
        <f t="shared" si="3"/>
        <v>54.282356453616089</v>
      </c>
      <c r="N16" s="7">
        <f t="shared" si="3"/>
        <v>51.788052928250664</v>
      </c>
      <c r="O16" s="7">
        <f t="shared" si="3"/>
        <v>47.793106907423315</v>
      </c>
      <c r="P16" s="7">
        <f t="shared" si="3"/>
        <v>46.257733830132786</v>
      </c>
      <c r="Q16" s="7">
        <f t="shared" si="3"/>
        <v>46.303174261966184</v>
      </c>
      <c r="R16" s="7">
        <f t="shared" si="3"/>
        <v>48.564318811502801</v>
      </c>
      <c r="S16" s="7">
        <f t="shared" si="3"/>
        <v>49.688974873411674</v>
      </c>
      <c r="T16" s="7">
        <f t="shared" si="3"/>
        <v>52.851284990923844</v>
      </c>
      <c r="U16" s="7">
        <f t="shared" si="3"/>
        <v>52.799347950702199</v>
      </c>
      <c r="V16" s="7">
        <f t="shared" si="3"/>
        <v>51.311242476354252</v>
      </c>
      <c r="W16" s="7">
        <f t="shared" si="3"/>
        <v>40.349175981656629</v>
      </c>
      <c r="X16" s="7">
        <f t="shared" si="3"/>
        <v>45.298259476012319</v>
      </c>
      <c r="Y16" s="60"/>
      <c r="Z16" s="60"/>
      <c r="AA16" s="60"/>
      <c r="AB16" s="60"/>
      <c r="AC16" s="60"/>
      <c r="AD16" s="60"/>
      <c r="AE16" s="60"/>
      <c r="AF16" s="60"/>
      <c r="AG16" s="60"/>
      <c r="AH16" s="60"/>
      <c r="AI16" s="60"/>
      <c r="AJ16" s="60"/>
    </row>
    <row r="17" spans="2:31">
      <c r="B17" s="26" t="s">
        <v>77</v>
      </c>
      <c r="C17" s="7">
        <v>14744.538875397544</v>
      </c>
      <c r="D17" s="7">
        <v>15928.74317248463</v>
      </c>
      <c r="E17" s="7">
        <v>18306.019018944869</v>
      </c>
      <c r="F17" s="7">
        <v>20881.727438890095</v>
      </c>
      <c r="G17" s="7">
        <v>24731.330145008353</v>
      </c>
      <c r="H17" s="7">
        <v>29364.008915460206</v>
      </c>
      <c r="I17" s="7">
        <v>30792.158070657548</v>
      </c>
      <c r="J17" s="7">
        <v>31306.834883845342</v>
      </c>
      <c r="K17" s="7">
        <v>34517.796447167602</v>
      </c>
      <c r="L17" s="7">
        <v>30846.418284415096</v>
      </c>
      <c r="M17" s="7">
        <v>30659.277276843452</v>
      </c>
      <c r="N17" s="7">
        <v>28450.744557601924</v>
      </c>
      <c r="O17" s="7">
        <v>28220.10063359058</v>
      </c>
      <c r="P17" s="7">
        <v>25692.476762740083</v>
      </c>
      <c r="Q17" s="7">
        <v>23181.641840187684</v>
      </c>
      <c r="R17" s="7">
        <v>24102.153109169834</v>
      </c>
      <c r="S17" s="7">
        <v>24595.004811596762</v>
      </c>
      <c r="T17" s="7">
        <v>26829.650666273639</v>
      </c>
      <c r="U17" s="7">
        <v>26617.239896818573</v>
      </c>
      <c r="V17" s="7">
        <v>30430.63179772994</v>
      </c>
      <c r="W17" s="7">
        <v>27470.65755553692</v>
      </c>
      <c r="X17" s="7">
        <v>29024.84765296194</v>
      </c>
      <c r="AA17" s="13"/>
      <c r="AB17" s="13"/>
      <c r="AC17" s="106"/>
      <c r="AD17" s="106"/>
    </row>
    <row r="18" spans="2:31" s="53" customFormat="1">
      <c r="B18" s="26" t="s">
        <v>78</v>
      </c>
      <c r="C18" s="7">
        <f>C17/1000</f>
        <v>14.744538875397543</v>
      </c>
      <c r="D18" s="7">
        <f t="shared" ref="D18:X18" si="4">D17/1000</f>
        <v>15.92874317248463</v>
      </c>
      <c r="E18" s="7">
        <f t="shared" si="4"/>
        <v>18.30601901894487</v>
      </c>
      <c r="F18" s="7">
        <f t="shared" si="4"/>
        <v>20.881727438890096</v>
      </c>
      <c r="G18" s="7">
        <f t="shared" si="4"/>
        <v>24.731330145008354</v>
      </c>
      <c r="H18" s="7">
        <f t="shared" si="4"/>
        <v>29.364008915460207</v>
      </c>
      <c r="I18" s="7">
        <f t="shared" si="4"/>
        <v>30.792158070657546</v>
      </c>
      <c r="J18" s="7">
        <f t="shared" si="4"/>
        <v>31.306834883845344</v>
      </c>
      <c r="K18" s="7">
        <f t="shared" si="4"/>
        <v>34.517796447167605</v>
      </c>
      <c r="L18" s="7">
        <f t="shared" si="4"/>
        <v>30.846418284415098</v>
      </c>
      <c r="M18" s="7">
        <f t="shared" si="4"/>
        <v>30.659277276843451</v>
      </c>
      <c r="N18" s="7">
        <f t="shared" si="4"/>
        <v>28.450744557601922</v>
      </c>
      <c r="O18" s="7">
        <f t="shared" si="4"/>
        <v>28.22010063359058</v>
      </c>
      <c r="P18" s="7">
        <f t="shared" si="4"/>
        <v>25.692476762740082</v>
      </c>
      <c r="Q18" s="7">
        <f t="shared" si="4"/>
        <v>23.181641840187684</v>
      </c>
      <c r="R18" s="7">
        <f t="shared" si="4"/>
        <v>24.102153109169834</v>
      </c>
      <c r="S18" s="7">
        <f t="shared" si="4"/>
        <v>24.595004811596763</v>
      </c>
      <c r="T18" s="7">
        <f t="shared" si="4"/>
        <v>26.82965066627364</v>
      </c>
      <c r="U18" s="7">
        <f t="shared" si="4"/>
        <v>26.617239896818575</v>
      </c>
      <c r="V18" s="7">
        <f t="shared" si="4"/>
        <v>30.430631797729941</v>
      </c>
      <c r="W18" s="7">
        <f t="shared" si="4"/>
        <v>27.470657555536921</v>
      </c>
      <c r="X18" s="7">
        <f t="shared" si="4"/>
        <v>29.024847652961942</v>
      </c>
      <c r="Y18" s="60"/>
      <c r="Z18" s="60"/>
      <c r="AA18" s="60"/>
      <c r="AB18" s="60"/>
      <c r="AC18" s="60"/>
      <c r="AD18" s="60"/>
      <c r="AE18" s="60"/>
    </row>
    <row r="19" spans="2:31">
      <c r="B19" s="26" t="s">
        <v>79</v>
      </c>
      <c r="C19" s="7">
        <v>6812.5265835482942</v>
      </c>
      <c r="D19" s="7">
        <v>8153.4122002483991</v>
      </c>
      <c r="E19" s="7">
        <v>6892.0583022833662</v>
      </c>
      <c r="F19" s="7">
        <v>9192.5667335435191</v>
      </c>
      <c r="G19" s="7">
        <v>8809.6255087417594</v>
      </c>
      <c r="H19" s="7">
        <v>8392.9601939428685</v>
      </c>
      <c r="I19" s="7">
        <v>9156.910499665617</v>
      </c>
      <c r="J19" s="7">
        <v>10000.717822680806</v>
      </c>
      <c r="K19" s="7">
        <v>10545.269418171396</v>
      </c>
      <c r="L19" s="7">
        <v>12564.988917550398</v>
      </c>
      <c r="M19" s="7">
        <v>15044.344654628831</v>
      </c>
      <c r="N19" s="7">
        <v>14814.234713862616</v>
      </c>
      <c r="O19" s="7">
        <v>16123.295896627495</v>
      </c>
      <c r="P19" s="7">
        <v>17716.01450749976</v>
      </c>
      <c r="Q19" s="7">
        <v>17749.99453768988</v>
      </c>
      <c r="R19" s="7">
        <v>16601.298562720931</v>
      </c>
      <c r="S19" s="7">
        <v>16981.894060571318</v>
      </c>
      <c r="T19" s="7">
        <v>15977.962907232253</v>
      </c>
      <c r="U19" s="7">
        <v>17434.108052737174</v>
      </c>
      <c r="V19" s="7">
        <v>17516.499078819146</v>
      </c>
      <c r="W19" s="7">
        <v>18129.254728384447</v>
      </c>
      <c r="X19" s="7">
        <v>19436.8946393427</v>
      </c>
      <c r="AA19" s="13"/>
      <c r="AB19" s="13"/>
      <c r="AC19" s="106"/>
      <c r="AD19" s="106"/>
    </row>
    <row r="20" spans="2:31" s="53" customFormat="1">
      <c r="B20" s="26" t="s">
        <v>80</v>
      </c>
      <c r="C20" s="7">
        <f>C19/1000</f>
        <v>6.8125265835482942</v>
      </c>
      <c r="D20" s="7">
        <f t="shared" ref="D20:X20" si="5">D19/1000</f>
        <v>8.1534122002483986</v>
      </c>
      <c r="E20" s="7">
        <f t="shared" si="5"/>
        <v>6.8920583022833659</v>
      </c>
      <c r="F20" s="7">
        <f t="shared" si="5"/>
        <v>9.1925667335435186</v>
      </c>
      <c r="G20" s="7">
        <f t="shared" si="5"/>
        <v>8.8096255087417585</v>
      </c>
      <c r="H20" s="7">
        <f t="shared" si="5"/>
        <v>8.3929601939428693</v>
      </c>
      <c r="I20" s="7">
        <f t="shared" si="5"/>
        <v>9.1569104996656172</v>
      </c>
      <c r="J20" s="7">
        <f t="shared" si="5"/>
        <v>10.000717822680807</v>
      </c>
      <c r="K20" s="7">
        <f t="shared" si="5"/>
        <v>10.545269418171396</v>
      </c>
      <c r="L20" s="7">
        <f t="shared" si="5"/>
        <v>12.564988917550398</v>
      </c>
      <c r="M20" s="7">
        <f t="shared" si="5"/>
        <v>15.04434465462883</v>
      </c>
      <c r="N20" s="7">
        <f t="shared" si="5"/>
        <v>14.814234713862616</v>
      </c>
      <c r="O20" s="7">
        <f t="shared" si="5"/>
        <v>16.123295896627493</v>
      </c>
      <c r="P20" s="7">
        <f t="shared" si="5"/>
        <v>17.716014507499761</v>
      </c>
      <c r="Q20" s="7">
        <f t="shared" si="5"/>
        <v>17.749994537689879</v>
      </c>
      <c r="R20" s="7">
        <f t="shared" si="5"/>
        <v>16.601298562720931</v>
      </c>
      <c r="S20" s="7">
        <f t="shared" si="5"/>
        <v>16.981894060571317</v>
      </c>
      <c r="T20" s="7">
        <f t="shared" si="5"/>
        <v>15.977962907232254</v>
      </c>
      <c r="U20" s="7">
        <f t="shared" si="5"/>
        <v>17.434108052737173</v>
      </c>
      <c r="V20" s="7">
        <f t="shared" si="5"/>
        <v>17.516499078819145</v>
      </c>
      <c r="W20" s="7">
        <f t="shared" si="5"/>
        <v>18.129254728384446</v>
      </c>
      <c r="X20" s="7">
        <f t="shared" si="5"/>
        <v>19.4368946393427</v>
      </c>
      <c r="Y20" s="60"/>
      <c r="Z20" s="60"/>
      <c r="AA20" s="60"/>
      <c r="AB20" s="60"/>
      <c r="AC20" s="60"/>
      <c r="AD20" s="60"/>
      <c r="AE20" s="60"/>
    </row>
    <row r="21" spans="2:31">
      <c r="B21" s="26" t="s">
        <v>81</v>
      </c>
      <c r="C21" s="7">
        <v>189.54810356358075</v>
      </c>
      <c r="D21" s="7">
        <v>139.31881150281836</v>
      </c>
      <c r="E21" s="7">
        <v>97.449125824018338</v>
      </c>
      <c r="F21" s="7">
        <v>113.69064679468806</v>
      </c>
      <c r="G21" s="7">
        <v>122.24132989395241</v>
      </c>
      <c r="H21" s="7">
        <v>189.26148848762779</v>
      </c>
      <c r="I21" s="7">
        <v>252.1257284799847</v>
      </c>
      <c r="J21" s="7">
        <v>309.18601318429347</v>
      </c>
      <c r="K21" s="7">
        <v>328.05483901786567</v>
      </c>
      <c r="L21" s="7">
        <v>426.23815324352722</v>
      </c>
      <c r="M21" s="7">
        <v>322.24785038693028</v>
      </c>
      <c r="N21" s="7">
        <v>374.31367631604087</v>
      </c>
      <c r="O21" s="7">
        <v>345.17538454189355</v>
      </c>
      <c r="P21" s="7">
        <v>352.64868157065058</v>
      </c>
      <c r="Q21" s="7">
        <v>374.40362568071077</v>
      </c>
      <c r="R21" s="7">
        <v>413.69544759721026</v>
      </c>
      <c r="S21" s="7">
        <v>438.81482277634473</v>
      </c>
      <c r="T21" s="7">
        <v>472.31682908187634</v>
      </c>
      <c r="U21" s="7">
        <v>547.30493455622423</v>
      </c>
      <c r="V21" s="7">
        <v>525.78699722938757</v>
      </c>
      <c r="W21" s="7">
        <v>539.72217445304284</v>
      </c>
      <c r="X21" s="7">
        <v>517.32404222795458</v>
      </c>
      <c r="AA21" s="13"/>
      <c r="AB21" s="13"/>
      <c r="AC21" s="106"/>
      <c r="AD21" s="106"/>
    </row>
    <row r="22" spans="2:31" s="53" customFormat="1">
      <c r="B22" s="26" t="s">
        <v>82</v>
      </c>
      <c r="C22" s="7">
        <f>C21/1000</f>
        <v>0.18954810356358076</v>
      </c>
      <c r="D22" s="7">
        <f t="shared" ref="D22:X22" si="6">D21/1000</f>
        <v>0.13931881150281836</v>
      </c>
      <c r="E22" s="7">
        <f t="shared" si="6"/>
        <v>9.7449125824018337E-2</v>
      </c>
      <c r="F22" s="7">
        <f t="shared" si="6"/>
        <v>0.11369064679468806</v>
      </c>
      <c r="G22" s="7">
        <f t="shared" si="6"/>
        <v>0.12224132989395241</v>
      </c>
      <c r="H22" s="7">
        <f t="shared" si="6"/>
        <v>0.18926148848762778</v>
      </c>
      <c r="I22" s="7">
        <f t="shared" si="6"/>
        <v>0.25212572847998471</v>
      </c>
      <c r="J22" s="7">
        <f t="shared" si="6"/>
        <v>0.30918601318429345</v>
      </c>
      <c r="K22" s="7">
        <f t="shared" si="6"/>
        <v>0.3280548390178657</v>
      </c>
      <c r="L22" s="7">
        <f t="shared" si="6"/>
        <v>0.42623815324352721</v>
      </c>
      <c r="M22" s="7">
        <f t="shared" si="6"/>
        <v>0.32224785038693027</v>
      </c>
      <c r="N22" s="7">
        <f t="shared" si="6"/>
        <v>0.37431367631604084</v>
      </c>
      <c r="O22" s="7">
        <f t="shared" si="6"/>
        <v>0.34517538454189356</v>
      </c>
      <c r="P22" s="7">
        <f t="shared" si="6"/>
        <v>0.3526486815706506</v>
      </c>
      <c r="Q22" s="7">
        <f t="shared" si="6"/>
        <v>0.37440362568071078</v>
      </c>
      <c r="R22" s="7">
        <f t="shared" si="6"/>
        <v>0.41369544759721028</v>
      </c>
      <c r="S22" s="7">
        <f t="shared" si="6"/>
        <v>0.4388148227763447</v>
      </c>
      <c r="T22" s="7">
        <f t="shared" si="6"/>
        <v>0.47231682908187633</v>
      </c>
      <c r="U22" s="7">
        <f t="shared" si="6"/>
        <v>0.5473049345562242</v>
      </c>
      <c r="V22" s="7">
        <f t="shared" si="6"/>
        <v>0.5257869972293876</v>
      </c>
      <c r="W22" s="7">
        <f t="shared" si="6"/>
        <v>0.53972217445304282</v>
      </c>
      <c r="X22" s="7">
        <f t="shared" si="6"/>
        <v>0.51732404222795458</v>
      </c>
      <c r="Y22" s="60"/>
      <c r="AA22" s="13"/>
      <c r="AB22" s="13"/>
      <c r="AC22" s="106"/>
      <c r="AD22" s="106"/>
    </row>
    <row r="23" spans="2:31">
      <c r="B23" s="26" t="s">
        <v>83</v>
      </c>
      <c r="C23" s="7">
        <v>16046.259673258814</v>
      </c>
      <c r="D23" s="7">
        <v>16433.705932932073</v>
      </c>
      <c r="E23" s="7">
        <v>16255.202063628547</v>
      </c>
      <c r="F23" s="7">
        <v>15960.877042132415</v>
      </c>
      <c r="G23" s="7">
        <v>16407.394668959587</v>
      </c>
      <c r="H23" s="7">
        <v>14842.390369733446</v>
      </c>
      <c r="I23" s="7">
        <v>15509.716251074808</v>
      </c>
      <c r="J23" s="7">
        <v>14214.015477214101</v>
      </c>
      <c r="K23" s="7">
        <v>15212.295786758383</v>
      </c>
      <c r="L23" s="7">
        <v>13782.999999999998</v>
      </c>
      <c r="M23" s="7">
        <v>16134.8</v>
      </c>
      <c r="N23" s="7">
        <v>15044.7</v>
      </c>
      <c r="O23" s="7">
        <v>15990.500000000002</v>
      </c>
      <c r="P23" s="7">
        <v>14785</v>
      </c>
      <c r="Q23" s="7">
        <v>14931.1</v>
      </c>
      <c r="R23" s="7">
        <v>14903.2</v>
      </c>
      <c r="S23" s="7">
        <v>15272.9</v>
      </c>
      <c r="T23" s="7">
        <v>15131.49</v>
      </c>
      <c r="U23" s="7">
        <v>14478.799999999997</v>
      </c>
      <c r="V23" s="7">
        <v>15218</v>
      </c>
      <c r="W23" s="7">
        <v>15174</v>
      </c>
      <c r="X23" s="7">
        <v>14713.667113791986</v>
      </c>
      <c r="AA23" s="13"/>
      <c r="AB23" s="13"/>
      <c r="AC23" s="106"/>
      <c r="AD23" s="106"/>
    </row>
    <row r="24" spans="2:31" s="53" customFormat="1">
      <c r="B24" s="26" t="s">
        <v>84</v>
      </c>
      <c r="C24" s="7">
        <f>C23/1000</f>
        <v>16.046259673258813</v>
      </c>
      <c r="D24" s="7">
        <f t="shared" ref="D24:X24" si="7">D23/1000</f>
        <v>16.433705932932074</v>
      </c>
      <c r="E24" s="7">
        <f t="shared" si="7"/>
        <v>16.255202063628548</v>
      </c>
      <c r="F24" s="7">
        <f t="shared" si="7"/>
        <v>15.960877042132415</v>
      </c>
      <c r="G24" s="7">
        <f t="shared" si="7"/>
        <v>16.407394668959586</v>
      </c>
      <c r="H24" s="7">
        <f t="shared" si="7"/>
        <v>14.842390369733446</v>
      </c>
      <c r="I24" s="7">
        <f t="shared" si="7"/>
        <v>15.509716251074808</v>
      </c>
      <c r="J24" s="7">
        <f t="shared" si="7"/>
        <v>14.214015477214101</v>
      </c>
      <c r="K24" s="7">
        <f t="shared" si="7"/>
        <v>15.212295786758382</v>
      </c>
      <c r="L24" s="7">
        <f t="shared" si="7"/>
        <v>13.782999999999998</v>
      </c>
      <c r="M24" s="7">
        <f t="shared" si="7"/>
        <v>16.134799999999998</v>
      </c>
      <c r="N24" s="7">
        <f t="shared" si="7"/>
        <v>15.044700000000001</v>
      </c>
      <c r="O24" s="7">
        <f t="shared" si="7"/>
        <v>15.990500000000003</v>
      </c>
      <c r="P24" s="7">
        <f t="shared" si="7"/>
        <v>14.785</v>
      </c>
      <c r="Q24" s="7">
        <f t="shared" si="7"/>
        <v>14.931100000000001</v>
      </c>
      <c r="R24" s="7">
        <f t="shared" si="7"/>
        <v>14.9032</v>
      </c>
      <c r="S24" s="7">
        <f t="shared" si="7"/>
        <v>15.2729</v>
      </c>
      <c r="T24" s="7">
        <f t="shared" si="7"/>
        <v>15.131489999999999</v>
      </c>
      <c r="U24" s="7">
        <f t="shared" si="7"/>
        <v>14.478799999999998</v>
      </c>
      <c r="V24" s="7">
        <f t="shared" si="7"/>
        <v>15.218</v>
      </c>
      <c r="W24" s="7">
        <f t="shared" si="7"/>
        <v>15.173999999999999</v>
      </c>
      <c r="X24" s="7">
        <f t="shared" si="7"/>
        <v>14.713667113791987</v>
      </c>
      <c r="Y24" s="60"/>
      <c r="Z24" s="60"/>
      <c r="AA24" s="60"/>
      <c r="AB24" s="60"/>
      <c r="AC24" s="60"/>
      <c r="AD24" s="60"/>
      <c r="AE24" s="60"/>
    </row>
    <row r="25" spans="2:31">
      <c r="B25" s="26" t="s">
        <v>85</v>
      </c>
      <c r="C25" s="7">
        <v>381.85726569217547</v>
      </c>
      <c r="D25" s="7">
        <v>296.64660361135009</v>
      </c>
      <c r="E25" s="7">
        <v>458.21152192605336</v>
      </c>
      <c r="F25" s="7">
        <v>108.59845227858989</v>
      </c>
      <c r="G25" s="7">
        <v>-260.36113499570081</v>
      </c>
      <c r="H25" s="7">
        <v>-115.47721410146164</v>
      </c>
      <c r="I25" s="7">
        <v>-282.02923473774717</v>
      </c>
      <c r="J25" s="7">
        <v>-494.49699054170253</v>
      </c>
      <c r="K25" s="7">
        <v>-949.18314703353371</v>
      </c>
      <c r="L25" s="7">
        <v>-696.81857265692156</v>
      </c>
      <c r="M25" s="7">
        <v>-716.50902837489252</v>
      </c>
      <c r="N25" s="7">
        <v>-523.73172828890802</v>
      </c>
      <c r="O25" s="7">
        <v>-962.94067067927767</v>
      </c>
      <c r="P25" s="7">
        <v>-580.48151332760096</v>
      </c>
      <c r="Q25" s="7">
        <v>-292.8632846087703</v>
      </c>
      <c r="R25" s="7">
        <v>-11.435941530524588</v>
      </c>
      <c r="S25" s="7">
        <v>659.24333619948402</v>
      </c>
      <c r="T25" s="7">
        <v>788.3920894239036</v>
      </c>
      <c r="U25" s="7">
        <v>954.60017196904573</v>
      </c>
      <c r="V25" s="7">
        <v>590.05382631126406</v>
      </c>
      <c r="W25" s="7">
        <v>281.9934651762685</v>
      </c>
      <c r="X25" s="7">
        <v>73.29656061908895</v>
      </c>
    </row>
    <row r="26" spans="2:31" s="53" customFormat="1">
      <c r="B26" s="26" t="s">
        <v>86</v>
      </c>
      <c r="C26" s="7">
        <f>C25/1000</f>
        <v>0.38185726569217548</v>
      </c>
      <c r="D26" s="7">
        <f t="shared" ref="D26:X26" si="8">D25/1000</f>
        <v>0.29664660361135009</v>
      </c>
      <c r="E26" s="7">
        <f t="shared" si="8"/>
        <v>0.45821152192605336</v>
      </c>
      <c r="F26" s="7">
        <f t="shared" si="8"/>
        <v>0.10859845227858989</v>
      </c>
      <c r="G26" s="7">
        <f t="shared" si="8"/>
        <v>-0.26036113499570079</v>
      </c>
      <c r="H26" s="7">
        <f t="shared" si="8"/>
        <v>-0.11547721410146164</v>
      </c>
      <c r="I26" s="7">
        <f t="shared" si="8"/>
        <v>-0.28202923473774716</v>
      </c>
      <c r="J26" s="7">
        <f t="shared" si="8"/>
        <v>-0.49449699054170254</v>
      </c>
      <c r="K26" s="7">
        <f t="shared" si="8"/>
        <v>-0.94918314703353368</v>
      </c>
      <c r="L26" s="7">
        <f t="shared" si="8"/>
        <v>-0.6968185726569216</v>
      </c>
      <c r="M26" s="7">
        <f t="shared" si="8"/>
        <v>-0.7165090283748925</v>
      </c>
      <c r="N26" s="7">
        <f t="shared" si="8"/>
        <v>-0.52373172828890802</v>
      </c>
      <c r="O26" s="7">
        <f t="shared" si="8"/>
        <v>-0.96294067067927769</v>
      </c>
      <c r="P26" s="7">
        <f t="shared" si="8"/>
        <v>-0.58048151332760101</v>
      </c>
      <c r="Q26" s="7">
        <f t="shared" si="8"/>
        <v>-0.29286328460877031</v>
      </c>
      <c r="R26" s="7">
        <f t="shared" si="8"/>
        <v>-1.1435941530524588E-2</v>
      </c>
      <c r="S26" s="7">
        <f t="shared" si="8"/>
        <v>0.65924333619948405</v>
      </c>
      <c r="T26" s="7">
        <f t="shared" si="8"/>
        <v>0.7883920894239036</v>
      </c>
      <c r="U26" s="7">
        <f t="shared" si="8"/>
        <v>0.95460017196904579</v>
      </c>
      <c r="V26" s="7">
        <f t="shared" si="8"/>
        <v>0.59005382631126402</v>
      </c>
      <c r="W26" s="7">
        <f t="shared" si="8"/>
        <v>0.2819934651762685</v>
      </c>
      <c r="X26" s="7">
        <f t="shared" si="8"/>
        <v>7.3296560619088943E-2</v>
      </c>
      <c r="Y26" s="60"/>
      <c r="AC26" s="106"/>
    </row>
    <row r="27" spans="2:31">
      <c r="B27" s="107"/>
      <c r="C27" s="104"/>
      <c r="D27" s="104"/>
      <c r="E27" s="104"/>
      <c r="F27" s="104"/>
      <c r="G27" s="104"/>
      <c r="H27" s="104"/>
      <c r="I27" s="104"/>
      <c r="J27" s="104"/>
      <c r="K27" s="104"/>
      <c r="L27" s="104"/>
      <c r="M27" s="104"/>
      <c r="N27" s="104"/>
      <c r="O27" s="104"/>
      <c r="P27" s="104"/>
      <c r="Q27" s="104"/>
      <c r="R27" s="104"/>
      <c r="S27" s="104"/>
      <c r="T27" s="104"/>
      <c r="U27" s="104"/>
      <c r="V27" s="104"/>
      <c r="W27" s="104"/>
      <c r="X27" s="104"/>
    </row>
    <row r="28" spans="2:31">
      <c r="C28" s="104"/>
      <c r="D28" s="104"/>
      <c r="E28" s="104"/>
      <c r="F28" s="104"/>
      <c r="G28" s="104"/>
      <c r="H28" s="104"/>
      <c r="I28" s="104"/>
      <c r="J28" s="104"/>
      <c r="K28" s="104"/>
      <c r="L28" s="104"/>
      <c r="M28" s="104"/>
      <c r="N28" s="104"/>
      <c r="O28" s="104"/>
      <c r="P28" s="104"/>
      <c r="Q28" s="104"/>
      <c r="R28" s="104"/>
      <c r="S28" s="104"/>
      <c r="T28" s="104"/>
      <c r="U28" s="104"/>
      <c r="V28" s="104"/>
      <c r="W28" s="104"/>
      <c r="X28" s="104"/>
    </row>
    <row r="29" spans="2:31">
      <c r="B29" s="3" t="s">
        <v>87</v>
      </c>
      <c r="C29" s="27"/>
      <c r="D29" s="27"/>
      <c r="E29" s="27"/>
      <c r="F29" s="27"/>
      <c r="G29" s="27"/>
      <c r="H29" s="27"/>
      <c r="I29" s="27"/>
      <c r="J29" s="27"/>
      <c r="K29" s="27"/>
      <c r="L29" s="27"/>
      <c r="M29" s="27"/>
      <c r="N29" s="27"/>
      <c r="O29" s="27"/>
      <c r="P29" s="27"/>
      <c r="Q29" s="27"/>
      <c r="R29" s="27"/>
      <c r="S29" s="27"/>
      <c r="T29" s="27"/>
      <c r="U29" s="24"/>
      <c r="V29" s="24"/>
      <c r="W29" s="24"/>
      <c r="X29" s="24"/>
    </row>
    <row r="30" spans="2:31">
      <c r="B30" s="65"/>
      <c r="C30" s="65" t="s">
        <v>51</v>
      </c>
      <c r="D30" s="65" t="s">
        <v>52</v>
      </c>
      <c r="E30" s="65" t="s">
        <v>53</v>
      </c>
      <c r="F30" s="65" t="s">
        <v>54</v>
      </c>
      <c r="G30" s="65" t="s">
        <v>55</v>
      </c>
      <c r="H30" s="65" t="s">
        <v>56</v>
      </c>
      <c r="I30" s="65" t="s">
        <v>57</v>
      </c>
      <c r="J30" s="65" t="s">
        <v>58</v>
      </c>
      <c r="K30" s="65" t="s">
        <v>59</v>
      </c>
      <c r="L30" s="65" t="s">
        <v>60</v>
      </c>
      <c r="M30" s="65" t="s">
        <v>61</v>
      </c>
      <c r="N30" s="65" t="s">
        <v>62</v>
      </c>
      <c r="O30" s="65" t="s">
        <v>63</v>
      </c>
      <c r="P30" s="65" t="s">
        <v>64</v>
      </c>
      <c r="Q30" s="65" t="s">
        <v>65</v>
      </c>
      <c r="R30" s="65" t="s">
        <v>66</v>
      </c>
      <c r="S30" s="65" t="s">
        <v>67</v>
      </c>
      <c r="T30" s="65" t="s">
        <v>68</v>
      </c>
      <c r="U30" s="65" t="s">
        <v>69</v>
      </c>
      <c r="V30" s="65" t="s">
        <v>70</v>
      </c>
      <c r="W30" s="65">
        <v>2020</v>
      </c>
      <c r="X30" s="468">
        <v>2021</v>
      </c>
    </row>
    <row r="31" spans="2:31">
      <c r="B31" s="25" t="s">
        <v>88</v>
      </c>
      <c r="C31" s="7">
        <v>80035.201291147052</v>
      </c>
      <c r="D31" s="7">
        <v>84043.820012502081</v>
      </c>
      <c r="E31" s="7">
        <v>85365.579658333678</v>
      </c>
      <c r="F31" s="7">
        <v>90589.814105285681</v>
      </c>
      <c r="G31" s="7">
        <v>94914.658955692634</v>
      </c>
      <c r="H31" s="7">
        <v>97971.86094783817</v>
      </c>
      <c r="I31" s="7">
        <v>95678.839727380953</v>
      </c>
      <c r="J31" s="7">
        <v>98329.991956104641</v>
      </c>
      <c r="K31" s="7">
        <v>94864.084824364647</v>
      </c>
      <c r="L31" s="7">
        <v>88039.517932312345</v>
      </c>
      <c r="M31" s="7">
        <v>89434.357017783957</v>
      </c>
      <c r="N31" s="7">
        <v>86910.074304958427</v>
      </c>
      <c r="O31" s="7">
        <v>83387.378460281252</v>
      </c>
      <c r="P31" s="7">
        <v>80790.50259275506</v>
      </c>
      <c r="Q31" s="7">
        <v>79395.279004191354</v>
      </c>
      <c r="R31" s="7">
        <v>80339.680967726774</v>
      </c>
      <c r="S31" s="7">
        <v>82074.5769746851</v>
      </c>
      <c r="T31" s="7">
        <v>84610.36361092898</v>
      </c>
      <c r="U31" s="7">
        <v>86571.317799318305</v>
      </c>
      <c r="V31" s="7">
        <v>86339.165669188878</v>
      </c>
      <c r="W31" s="7">
        <v>73632.054369765145</v>
      </c>
      <c r="X31" s="7">
        <v>80204.733496472021</v>
      </c>
    </row>
    <row r="32" spans="2:31">
      <c r="B32" s="25" t="s">
        <v>89</v>
      </c>
      <c r="C32" s="7">
        <f>C31/1000</f>
        <v>80.035201291147047</v>
      </c>
      <c r="D32" s="7">
        <f t="shared" ref="D32:X44" si="9">D31/1000</f>
        <v>84.043820012502081</v>
      </c>
      <c r="E32" s="7">
        <f t="shared" si="9"/>
        <v>85.365579658333672</v>
      </c>
      <c r="F32" s="7">
        <f t="shared" si="9"/>
        <v>90.589814105285683</v>
      </c>
      <c r="G32" s="7">
        <f t="shared" si="9"/>
        <v>94.91465895569263</v>
      </c>
      <c r="H32" s="7">
        <f t="shared" si="9"/>
        <v>97.971860947838167</v>
      </c>
      <c r="I32" s="7">
        <f t="shared" si="9"/>
        <v>95.678839727380947</v>
      </c>
      <c r="J32" s="7">
        <f t="shared" si="9"/>
        <v>98.329991956104635</v>
      </c>
      <c r="K32" s="7">
        <f t="shared" si="9"/>
        <v>94.864084824364653</v>
      </c>
      <c r="L32" s="7">
        <f t="shared" si="9"/>
        <v>88.03951793231235</v>
      </c>
      <c r="M32" s="7">
        <f t="shared" si="9"/>
        <v>89.434357017783952</v>
      </c>
      <c r="N32" s="7">
        <f t="shared" si="9"/>
        <v>86.910074304958428</v>
      </c>
      <c r="O32" s="7">
        <f t="shared" si="9"/>
        <v>83.387378460281255</v>
      </c>
      <c r="P32" s="7">
        <f t="shared" si="9"/>
        <v>80.790502592755061</v>
      </c>
      <c r="Q32" s="7">
        <f t="shared" si="9"/>
        <v>79.395279004191352</v>
      </c>
      <c r="R32" s="7">
        <f t="shared" si="9"/>
        <v>80.339680967726778</v>
      </c>
      <c r="S32" s="7">
        <f t="shared" si="9"/>
        <v>82.074576974685101</v>
      </c>
      <c r="T32" s="7">
        <f t="shared" si="9"/>
        <v>84.610363610928985</v>
      </c>
      <c r="U32" s="7">
        <f t="shared" si="9"/>
        <v>86.571317799318308</v>
      </c>
      <c r="V32" s="7">
        <f t="shared" si="9"/>
        <v>86.339165669188873</v>
      </c>
      <c r="W32" s="7">
        <f t="shared" si="9"/>
        <v>73.632054369765143</v>
      </c>
      <c r="X32" s="7">
        <f t="shared" si="9"/>
        <v>80.204733496472016</v>
      </c>
    </row>
    <row r="33" spans="2:30">
      <c r="B33" s="26" t="s">
        <v>73</v>
      </c>
      <c r="C33" s="7">
        <v>2045.2548963408806</v>
      </c>
      <c r="D33" s="7">
        <v>2309.8785707461548</v>
      </c>
      <c r="E33" s="7">
        <v>2306.519657017292</v>
      </c>
      <c r="F33" s="7">
        <v>2141.1887121429254</v>
      </c>
      <c r="G33" s="7">
        <v>2160.5548629024552</v>
      </c>
      <c r="H33" s="7">
        <v>2012.4458058660553</v>
      </c>
      <c r="I33" s="7">
        <v>1854.4941243909429</v>
      </c>
      <c r="J33" s="7">
        <v>2011.302187828413</v>
      </c>
      <c r="K33" s="7">
        <v>1866.1435941530522</v>
      </c>
      <c r="L33" s="7">
        <v>1332.4137766313177</v>
      </c>
      <c r="M33" s="7">
        <v>1493.1248208655775</v>
      </c>
      <c r="N33" s="7">
        <v>1750.4399541415878</v>
      </c>
      <c r="O33" s="7">
        <v>1344.8084455909047</v>
      </c>
      <c r="P33" s="7">
        <v>1628.9709324543808</v>
      </c>
      <c r="Q33" s="7">
        <v>1340.0128976784181</v>
      </c>
      <c r="R33" s="7">
        <v>1354.7942342600556</v>
      </c>
      <c r="S33" s="7">
        <v>1252.6394860036305</v>
      </c>
      <c r="T33" s="7">
        <v>1523.6341358555458</v>
      </c>
      <c r="U33" s="7">
        <v>1393.772809783128</v>
      </c>
      <c r="V33" s="7">
        <v>1232.6738798127449</v>
      </c>
      <c r="W33" s="7">
        <v>1089.4611158880289</v>
      </c>
      <c r="X33" s="7">
        <v>1258.3831565873697</v>
      </c>
    </row>
    <row r="34" spans="2:30">
      <c r="B34" s="26" t="s">
        <v>74</v>
      </c>
      <c r="C34" s="7">
        <f>C33/1000</f>
        <v>2.0452548963408805</v>
      </c>
      <c r="D34" s="7">
        <f t="shared" si="9"/>
        <v>2.3098785707461547</v>
      </c>
      <c r="E34" s="7">
        <f t="shared" si="9"/>
        <v>2.3065196570172919</v>
      </c>
      <c r="F34" s="7">
        <f t="shared" si="9"/>
        <v>2.1411887121429256</v>
      </c>
      <c r="G34" s="7">
        <f t="shared" si="9"/>
        <v>2.1605548629024551</v>
      </c>
      <c r="H34" s="7">
        <f t="shared" si="9"/>
        <v>2.0124458058660553</v>
      </c>
      <c r="I34" s="7">
        <f t="shared" si="9"/>
        <v>1.854494124390943</v>
      </c>
      <c r="J34" s="7">
        <f t="shared" si="9"/>
        <v>2.011302187828413</v>
      </c>
      <c r="K34" s="7">
        <f t="shared" si="9"/>
        <v>1.8661435941530522</v>
      </c>
      <c r="L34" s="7">
        <f t="shared" si="9"/>
        <v>1.3324137766313178</v>
      </c>
      <c r="M34" s="7">
        <f t="shared" si="9"/>
        <v>1.4931248208655774</v>
      </c>
      <c r="N34" s="7">
        <f t="shared" si="9"/>
        <v>1.7504399541415878</v>
      </c>
      <c r="O34" s="7">
        <f t="shared" si="9"/>
        <v>1.3448084455909048</v>
      </c>
      <c r="P34" s="7">
        <f t="shared" si="9"/>
        <v>1.6289709324543808</v>
      </c>
      <c r="Q34" s="7">
        <f t="shared" si="9"/>
        <v>1.340012897678418</v>
      </c>
      <c r="R34" s="7">
        <f t="shared" si="9"/>
        <v>1.3547942342600556</v>
      </c>
      <c r="S34" s="7">
        <f t="shared" si="9"/>
        <v>1.2526394860036305</v>
      </c>
      <c r="T34" s="7">
        <f t="shared" si="9"/>
        <v>1.5236341358555459</v>
      </c>
      <c r="U34" s="7">
        <f t="shared" si="9"/>
        <v>1.3937728097831279</v>
      </c>
      <c r="V34" s="7">
        <f t="shared" si="9"/>
        <v>1.2326738798127448</v>
      </c>
      <c r="W34" s="7">
        <f t="shared" si="9"/>
        <v>1.089461115888029</v>
      </c>
      <c r="X34" s="7">
        <f t="shared" si="9"/>
        <v>1.2583831565873698</v>
      </c>
    </row>
    <row r="35" spans="2:30">
      <c r="B35" s="26" t="s">
        <v>75</v>
      </c>
      <c r="C35" s="7">
        <v>46498.669628355776</v>
      </c>
      <c r="D35" s="7">
        <v>47961.435941530523</v>
      </c>
      <c r="E35" s="7">
        <v>48099.584408139868</v>
      </c>
      <c r="F35" s="7">
        <v>50737.226521448356</v>
      </c>
      <c r="G35" s="7">
        <v>52865.527371739758</v>
      </c>
      <c r="H35" s="7">
        <v>53694.100506353294</v>
      </c>
      <c r="I35" s="7">
        <v>53499.617846565394</v>
      </c>
      <c r="J35" s="7">
        <v>54771.928441769371</v>
      </c>
      <c r="K35" s="7">
        <v>51976.590713671532</v>
      </c>
      <c r="L35" s="7">
        <v>47975.238845896631</v>
      </c>
      <c r="M35" s="7">
        <v>47027.581924142534</v>
      </c>
      <c r="N35" s="7">
        <v>44238.571223846368</v>
      </c>
      <c r="O35" s="7">
        <v>40290.46288334766</v>
      </c>
      <c r="P35" s="7">
        <v>39398.163275054932</v>
      </c>
      <c r="Q35" s="7">
        <v>38984.326932263299</v>
      </c>
      <c r="R35" s="7">
        <v>40676.671921276393</v>
      </c>
      <c r="S35" s="7">
        <v>42148.153721219067</v>
      </c>
      <c r="T35" s="7">
        <v>43386.650902837486</v>
      </c>
      <c r="U35" s="7">
        <v>44314.865768606098</v>
      </c>
      <c r="V35" s="7">
        <v>44372.449125824016</v>
      </c>
      <c r="W35" s="7">
        <v>34132.327792108525</v>
      </c>
      <c r="X35" s="7">
        <v>38631.650933887453</v>
      </c>
      <c r="AA35" s="13"/>
      <c r="AB35" s="13"/>
      <c r="AC35" s="106"/>
      <c r="AD35" s="106"/>
    </row>
    <row r="36" spans="2:30">
      <c r="B36" s="26" t="s">
        <v>76</v>
      </c>
      <c r="C36" s="7">
        <f>C35/1000</f>
        <v>46.498669628355778</v>
      </c>
      <c r="D36" s="7">
        <f t="shared" si="9"/>
        <v>47.961435941530524</v>
      </c>
      <c r="E36" s="7">
        <f t="shared" si="9"/>
        <v>48.099584408139869</v>
      </c>
      <c r="F36" s="7">
        <f t="shared" si="9"/>
        <v>50.737226521448356</v>
      </c>
      <c r="G36" s="7">
        <f t="shared" si="9"/>
        <v>52.865527371739759</v>
      </c>
      <c r="H36" s="7">
        <f t="shared" si="9"/>
        <v>53.694100506353294</v>
      </c>
      <c r="I36" s="7">
        <f t="shared" si="9"/>
        <v>53.499617846565393</v>
      </c>
      <c r="J36" s="7">
        <f t="shared" si="9"/>
        <v>54.771928441769369</v>
      </c>
      <c r="K36" s="7">
        <f t="shared" si="9"/>
        <v>51.976590713671534</v>
      </c>
      <c r="L36" s="7">
        <f t="shared" si="9"/>
        <v>47.975238845896634</v>
      </c>
      <c r="M36" s="7">
        <f t="shared" si="9"/>
        <v>47.027581924142531</v>
      </c>
      <c r="N36" s="7">
        <f t="shared" si="9"/>
        <v>44.238571223846364</v>
      </c>
      <c r="O36" s="7">
        <f t="shared" si="9"/>
        <v>40.290462883347658</v>
      </c>
      <c r="P36" s="7">
        <f t="shared" si="9"/>
        <v>39.398163275054934</v>
      </c>
      <c r="Q36" s="7">
        <f t="shared" si="9"/>
        <v>38.984326932263301</v>
      </c>
      <c r="R36" s="7">
        <f t="shared" si="9"/>
        <v>40.676671921276395</v>
      </c>
      <c r="S36" s="7">
        <f t="shared" si="9"/>
        <v>42.148153721219067</v>
      </c>
      <c r="T36" s="7">
        <f t="shared" si="9"/>
        <v>43.386650902837488</v>
      </c>
      <c r="U36" s="7">
        <f t="shared" si="9"/>
        <v>44.314865768606097</v>
      </c>
      <c r="V36" s="7">
        <f t="shared" si="9"/>
        <v>44.372449125824019</v>
      </c>
      <c r="W36" s="7">
        <f t="shared" si="9"/>
        <v>34.132327792108526</v>
      </c>
      <c r="X36" s="7">
        <f t="shared" si="9"/>
        <v>38.63165093388745</v>
      </c>
    </row>
    <row r="37" spans="2:30">
      <c r="B37" s="26" t="s">
        <v>77</v>
      </c>
      <c r="C37" s="7">
        <v>11819.05523688127</v>
      </c>
      <c r="D37" s="7">
        <v>13009.15716736976</v>
      </c>
      <c r="E37" s="7">
        <v>13696.447266053172</v>
      </c>
      <c r="F37" s="7">
        <v>15321.756256809525</v>
      </c>
      <c r="G37" s="7">
        <v>16371.683079128168</v>
      </c>
      <c r="H37" s="7">
        <v>17653.035329227299</v>
      </c>
      <c r="I37" s="7">
        <v>15163.76100377343</v>
      </c>
      <c r="J37" s="7">
        <v>15710.618042853468</v>
      </c>
      <c r="K37" s="7">
        <v>14684.066409346036</v>
      </c>
      <c r="L37" s="7">
        <v>13007.666804959732</v>
      </c>
      <c r="M37" s="7">
        <v>14353.141960938654</v>
      </c>
      <c r="N37" s="7">
        <v>14006.147893379193</v>
      </c>
      <c r="O37" s="7">
        <v>14639.305206244757</v>
      </c>
      <c r="P37" s="7">
        <v>14792.342613773504</v>
      </c>
      <c r="Q37" s="7">
        <v>14301.206612293008</v>
      </c>
      <c r="R37" s="7">
        <v>12919.02299447752</v>
      </c>
      <c r="S37" s="7">
        <v>13363.71711264087</v>
      </c>
      <c r="T37" s="7">
        <v>13568.958113268061</v>
      </c>
      <c r="U37" s="7">
        <v>14328.912374457606</v>
      </c>
      <c r="V37" s="7">
        <v>14455.846987234443</v>
      </c>
      <c r="W37" s="7">
        <v>13819.041143051007</v>
      </c>
      <c r="X37" s="7">
        <v>14937.513310075063</v>
      </c>
      <c r="AA37" s="13"/>
      <c r="AB37" s="13"/>
      <c r="AC37" s="106"/>
      <c r="AD37" s="106"/>
    </row>
    <row r="38" spans="2:30">
      <c r="B38" s="26" t="s">
        <v>78</v>
      </c>
      <c r="C38" s="7">
        <f>C37/1000</f>
        <v>11.819055236881269</v>
      </c>
      <c r="D38" s="7">
        <f t="shared" si="9"/>
        <v>13.009157167369761</v>
      </c>
      <c r="E38" s="7">
        <f t="shared" si="9"/>
        <v>13.696447266053172</v>
      </c>
      <c r="F38" s="7">
        <f t="shared" si="9"/>
        <v>15.321756256809525</v>
      </c>
      <c r="G38" s="7">
        <f t="shared" si="9"/>
        <v>16.371683079128168</v>
      </c>
      <c r="H38" s="7">
        <f t="shared" si="9"/>
        <v>17.653035329227301</v>
      </c>
      <c r="I38" s="7">
        <f t="shared" si="9"/>
        <v>15.163761003773431</v>
      </c>
      <c r="J38" s="7">
        <f t="shared" si="9"/>
        <v>15.710618042853469</v>
      </c>
      <c r="K38" s="7">
        <f t="shared" si="9"/>
        <v>14.684066409346036</v>
      </c>
      <c r="L38" s="7">
        <f t="shared" si="9"/>
        <v>13.007666804959731</v>
      </c>
      <c r="M38" s="7">
        <f t="shared" si="9"/>
        <v>14.353141960938654</v>
      </c>
      <c r="N38" s="7">
        <f t="shared" si="9"/>
        <v>14.006147893379193</v>
      </c>
      <c r="O38" s="7">
        <f t="shared" si="9"/>
        <v>14.639305206244757</v>
      </c>
      <c r="P38" s="7">
        <f t="shared" si="9"/>
        <v>14.792342613773505</v>
      </c>
      <c r="Q38" s="7">
        <f t="shared" si="9"/>
        <v>14.301206612293008</v>
      </c>
      <c r="R38" s="7">
        <f t="shared" si="9"/>
        <v>12.919022994477521</v>
      </c>
      <c r="S38" s="7">
        <f t="shared" si="9"/>
        <v>13.36371711264087</v>
      </c>
      <c r="T38" s="7">
        <f t="shared" si="9"/>
        <v>13.568958113268062</v>
      </c>
      <c r="U38" s="7">
        <f t="shared" si="9"/>
        <v>14.328912374457607</v>
      </c>
      <c r="V38" s="7">
        <f t="shared" si="9"/>
        <v>14.455846987234443</v>
      </c>
      <c r="W38" s="7">
        <f t="shared" si="9"/>
        <v>13.819041143051006</v>
      </c>
      <c r="X38" s="7">
        <f t="shared" si="9"/>
        <v>14.937513310075063</v>
      </c>
    </row>
    <row r="39" spans="2:30">
      <c r="B39" s="26" t="s">
        <v>79</v>
      </c>
      <c r="C39" s="7">
        <v>3467.6643498614685</v>
      </c>
      <c r="D39" s="7">
        <v>3484.5005254609723</v>
      </c>
      <c r="E39" s="7">
        <v>3592.3490493933314</v>
      </c>
      <c r="F39" s="7">
        <v>3653.7870688831563</v>
      </c>
      <c r="G39" s="7">
        <v>3682.9297554218019</v>
      </c>
      <c r="H39" s="7">
        <v>3784.9362281456001</v>
      </c>
      <c r="I39" s="7">
        <v>3998.0260819719106</v>
      </c>
      <c r="J39" s="7">
        <v>4272.5147367918216</v>
      </c>
      <c r="K39" s="7">
        <v>4403.1482516480364</v>
      </c>
      <c r="L39" s="7">
        <v>4999.9571032769654</v>
      </c>
      <c r="M39" s="7">
        <v>5363.2676268271707</v>
      </c>
      <c r="N39" s="7">
        <v>5797.6379573898912</v>
      </c>
      <c r="O39" s="7">
        <v>6285.688067259005</v>
      </c>
      <c r="P39" s="7">
        <v>5034.1791344224694</v>
      </c>
      <c r="Q39" s="7">
        <v>5089.8880267507393</v>
      </c>
      <c r="R39" s="7">
        <v>5273.4136338970102</v>
      </c>
      <c r="S39" s="7">
        <v>5108.163076910002</v>
      </c>
      <c r="T39" s="7">
        <v>5352.5172058867865</v>
      </c>
      <c r="U39" s="7">
        <v>5803.0282633053394</v>
      </c>
      <c r="V39" s="7">
        <v>5895.0617793080155</v>
      </c>
      <c r="W39" s="7">
        <v>5510.8983418378721</v>
      </c>
      <c r="X39" s="7">
        <v>5569.7487452008208</v>
      </c>
      <c r="AA39" s="13"/>
      <c r="AB39" s="13"/>
      <c r="AC39" s="106"/>
      <c r="AD39" s="106"/>
    </row>
    <row r="40" spans="2:30">
      <c r="B40" s="26" t="s">
        <v>80</v>
      </c>
      <c r="C40" s="7">
        <f>C39/1000</f>
        <v>3.4676643498614683</v>
      </c>
      <c r="D40" s="7">
        <f t="shared" si="9"/>
        <v>3.4845005254609722</v>
      </c>
      <c r="E40" s="7">
        <f t="shared" si="9"/>
        <v>3.5923490493933312</v>
      </c>
      <c r="F40" s="7">
        <f t="shared" si="9"/>
        <v>3.6537870688831564</v>
      </c>
      <c r="G40" s="7">
        <f t="shared" si="9"/>
        <v>3.6829297554218021</v>
      </c>
      <c r="H40" s="7">
        <f t="shared" si="9"/>
        <v>3.7849362281456003</v>
      </c>
      <c r="I40" s="7">
        <f t="shared" si="9"/>
        <v>3.9980260819719105</v>
      </c>
      <c r="J40" s="7">
        <f t="shared" si="9"/>
        <v>4.2725147367918215</v>
      </c>
      <c r="K40" s="7">
        <f t="shared" si="9"/>
        <v>4.4031482516480365</v>
      </c>
      <c r="L40" s="7">
        <f t="shared" si="9"/>
        <v>4.9999571032769659</v>
      </c>
      <c r="M40" s="7">
        <f t="shared" si="9"/>
        <v>5.3632676268271711</v>
      </c>
      <c r="N40" s="7">
        <f t="shared" si="9"/>
        <v>5.7976379573898909</v>
      </c>
      <c r="O40" s="7">
        <f t="shared" si="9"/>
        <v>6.285688067259005</v>
      </c>
      <c r="P40" s="7">
        <f t="shared" si="9"/>
        <v>5.0341791344224696</v>
      </c>
      <c r="Q40" s="7">
        <f t="shared" si="9"/>
        <v>5.0898880267507396</v>
      </c>
      <c r="R40" s="7">
        <f t="shared" si="9"/>
        <v>5.2734136338970101</v>
      </c>
      <c r="S40" s="7">
        <f t="shared" si="9"/>
        <v>5.1081630769100022</v>
      </c>
      <c r="T40" s="7">
        <f t="shared" si="9"/>
        <v>5.3525172058867865</v>
      </c>
      <c r="U40" s="7">
        <f t="shared" si="9"/>
        <v>5.8030282633053396</v>
      </c>
      <c r="V40" s="7">
        <f t="shared" si="9"/>
        <v>5.8950617793080156</v>
      </c>
      <c r="W40" s="7">
        <f t="shared" si="9"/>
        <v>5.5108983418378719</v>
      </c>
      <c r="X40" s="7">
        <f t="shared" si="9"/>
        <v>5.5697487452008207</v>
      </c>
    </row>
    <row r="41" spans="2:30">
      <c r="B41" s="26" t="s">
        <v>81</v>
      </c>
      <c r="C41" s="7">
        <v>0</v>
      </c>
      <c r="D41" s="7">
        <v>0</v>
      </c>
      <c r="E41" s="7">
        <v>0</v>
      </c>
      <c r="F41" s="7">
        <v>0</v>
      </c>
      <c r="G41" s="7">
        <v>0</v>
      </c>
      <c r="H41" s="7">
        <v>0</v>
      </c>
      <c r="I41" s="7">
        <v>0</v>
      </c>
      <c r="J41" s="7">
        <v>0</v>
      </c>
      <c r="K41" s="7">
        <v>0</v>
      </c>
      <c r="L41" s="7">
        <v>107.04449699054169</v>
      </c>
      <c r="M41" s="7">
        <v>148.05753797649754</v>
      </c>
      <c r="N41" s="7">
        <v>179.27211713002771</v>
      </c>
      <c r="O41" s="7">
        <v>169.5042275723703</v>
      </c>
      <c r="P41" s="7">
        <v>152.92574281073848</v>
      </c>
      <c r="Q41" s="7">
        <v>170.21426865386451</v>
      </c>
      <c r="R41" s="7">
        <v>164.101485621477</v>
      </c>
      <c r="S41" s="7">
        <v>209.21226234833284</v>
      </c>
      <c r="T41" s="7">
        <v>219.61787044998565</v>
      </c>
      <c r="U41" s="7">
        <v>226.43935702684627</v>
      </c>
      <c r="V41" s="7">
        <v>217.26975255565108</v>
      </c>
      <c r="W41" s="7">
        <v>193.39562434317375</v>
      </c>
      <c r="X41" s="7">
        <v>213.2842982707557</v>
      </c>
      <c r="AA41" s="13"/>
      <c r="AB41" s="13"/>
      <c r="AC41" s="106"/>
      <c r="AD41" s="106"/>
    </row>
    <row r="42" spans="2:30">
      <c r="B42" s="26" t="s">
        <v>82</v>
      </c>
      <c r="C42" s="7">
        <f>C41/1000</f>
        <v>0</v>
      </c>
      <c r="D42" s="7">
        <f t="shared" si="9"/>
        <v>0</v>
      </c>
      <c r="E42" s="7">
        <f t="shared" si="9"/>
        <v>0</v>
      </c>
      <c r="F42" s="7">
        <f t="shared" si="9"/>
        <v>0</v>
      </c>
      <c r="G42" s="7">
        <f t="shared" si="9"/>
        <v>0</v>
      </c>
      <c r="H42" s="7">
        <f t="shared" si="9"/>
        <v>0</v>
      </c>
      <c r="I42" s="7">
        <f t="shared" si="9"/>
        <v>0</v>
      </c>
      <c r="J42" s="7">
        <f t="shared" si="9"/>
        <v>0</v>
      </c>
      <c r="K42" s="7">
        <f t="shared" si="9"/>
        <v>0</v>
      </c>
      <c r="L42" s="7">
        <f t="shared" si="9"/>
        <v>0.10704449699054169</v>
      </c>
      <c r="M42" s="7">
        <f t="shared" si="9"/>
        <v>0.14805753797649754</v>
      </c>
      <c r="N42" s="7">
        <f t="shared" si="9"/>
        <v>0.17927211713002772</v>
      </c>
      <c r="O42" s="7">
        <f t="shared" si="9"/>
        <v>0.1695042275723703</v>
      </c>
      <c r="P42" s="7">
        <f t="shared" si="9"/>
        <v>0.15292574281073848</v>
      </c>
      <c r="Q42" s="7">
        <f t="shared" si="9"/>
        <v>0.17021426865386452</v>
      </c>
      <c r="R42" s="7">
        <f t="shared" si="9"/>
        <v>0.164101485621477</v>
      </c>
      <c r="S42" s="7">
        <f t="shared" si="9"/>
        <v>0.20921226234833284</v>
      </c>
      <c r="T42" s="7">
        <f t="shared" si="9"/>
        <v>0.21961787044998565</v>
      </c>
      <c r="U42" s="7">
        <f t="shared" si="9"/>
        <v>0.22643935702684626</v>
      </c>
      <c r="V42" s="7">
        <f t="shared" si="9"/>
        <v>0.21726975255565109</v>
      </c>
      <c r="W42" s="7">
        <f t="shared" si="9"/>
        <v>0.19339562434317376</v>
      </c>
      <c r="X42" s="7">
        <f t="shared" si="9"/>
        <v>0.21328429827075571</v>
      </c>
      <c r="AA42" s="13"/>
      <c r="AB42" s="13"/>
      <c r="AC42" s="106"/>
      <c r="AD42" s="106"/>
    </row>
    <row r="43" spans="2:30">
      <c r="B43" s="26" t="s">
        <v>90</v>
      </c>
      <c r="C43" s="7">
        <v>16204.557179707652</v>
      </c>
      <c r="D43" s="7">
        <v>17278.847807394668</v>
      </c>
      <c r="E43" s="7">
        <v>17670.679277730007</v>
      </c>
      <c r="F43" s="7">
        <v>18735.855546001716</v>
      </c>
      <c r="G43" s="7">
        <v>19833.963886500431</v>
      </c>
      <c r="H43" s="7">
        <v>20827.343078245918</v>
      </c>
      <c r="I43" s="7">
        <v>21162.940670679276</v>
      </c>
      <c r="J43" s="7">
        <v>21563.628546861564</v>
      </c>
      <c r="K43" s="7">
        <v>21934.135855546003</v>
      </c>
      <c r="L43" s="7">
        <v>20617.196904557179</v>
      </c>
      <c r="M43" s="7">
        <v>21049.183147033535</v>
      </c>
      <c r="N43" s="7">
        <v>20938.005159071367</v>
      </c>
      <c r="O43" s="7">
        <v>20657.60963026655</v>
      </c>
      <c r="P43" s="7">
        <v>19783.920894239032</v>
      </c>
      <c r="Q43" s="7">
        <v>19509.63026655202</v>
      </c>
      <c r="R43" s="7">
        <v>19951.676698194322</v>
      </c>
      <c r="S43" s="7">
        <v>19992.691315563199</v>
      </c>
      <c r="T43" s="7">
        <v>20558.985382631126</v>
      </c>
      <c r="U43" s="7">
        <v>20504.299226139294</v>
      </c>
      <c r="V43" s="7">
        <v>20165.864144453997</v>
      </c>
      <c r="W43" s="7">
        <v>18886.930352536543</v>
      </c>
      <c r="X43" s="7">
        <v>19594.153052450558</v>
      </c>
      <c r="AA43" s="13"/>
      <c r="AB43" s="13"/>
      <c r="AC43" s="106"/>
      <c r="AD43" s="106"/>
    </row>
    <row r="44" spans="2:30">
      <c r="B44" s="26" t="s">
        <v>91</v>
      </c>
      <c r="C44" s="7">
        <f>C43/1000</f>
        <v>16.204557179707653</v>
      </c>
      <c r="D44" s="7">
        <f t="shared" si="9"/>
        <v>17.278847807394669</v>
      </c>
      <c r="E44" s="7">
        <f t="shared" si="9"/>
        <v>17.670679277730006</v>
      </c>
      <c r="F44" s="7">
        <f t="shared" si="9"/>
        <v>18.735855546001716</v>
      </c>
      <c r="G44" s="7">
        <f t="shared" si="9"/>
        <v>19.833963886500431</v>
      </c>
      <c r="H44" s="7">
        <f t="shared" si="9"/>
        <v>20.827343078245917</v>
      </c>
      <c r="I44" s="7">
        <f t="shared" si="9"/>
        <v>21.162940670679276</v>
      </c>
      <c r="J44" s="7">
        <f t="shared" si="9"/>
        <v>21.563628546861565</v>
      </c>
      <c r="K44" s="7">
        <f t="shared" si="9"/>
        <v>21.934135855546003</v>
      </c>
      <c r="L44" s="7">
        <f t="shared" si="9"/>
        <v>20.617196904557179</v>
      </c>
      <c r="M44" s="7">
        <f t="shared" si="9"/>
        <v>21.049183147033535</v>
      </c>
      <c r="N44" s="7">
        <f t="shared" si="9"/>
        <v>20.938005159071366</v>
      </c>
      <c r="O44" s="7">
        <f t="shared" si="9"/>
        <v>20.657609630266549</v>
      </c>
      <c r="P44" s="7">
        <f t="shared" si="9"/>
        <v>19.783920894239031</v>
      </c>
      <c r="Q44" s="7">
        <f t="shared" si="9"/>
        <v>19.509630266552019</v>
      </c>
      <c r="R44" s="7">
        <f t="shared" si="9"/>
        <v>19.951676698194323</v>
      </c>
      <c r="S44" s="7">
        <f t="shared" si="9"/>
        <v>19.992691315563199</v>
      </c>
      <c r="T44" s="7">
        <f t="shared" si="9"/>
        <v>20.558985382631125</v>
      </c>
      <c r="U44" s="7">
        <f t="shared" si="9"/>
        <v>20.504299226139295</v>
      </c>
      <c r="V44" s="7">
        <f t="shared" si="9"/>
        <v>20.165864144453998</v>
      </c>
      <c r="W44" s="7">
        <f t="shared" si="9"/>
        <v>18.886930352536542</v>
      </c>
      <c r="X44" s="7">
        <f t="shared" si="9"/>
        <v>19.594153052450558</v>
      </c>
    </row>
    <row r="46" spans="2:30">
      <c r="B46" s="21" t="s">
        <v>11</v>
      </c>
    </row>
    <row r="47" spans="2:30">
      <c r="B47" s="21" t="s">
        <v>296</v>
      </c>
    </row>
    <row r="50" spans="1:30">
      <c r="B50" s="468" t="s">
        <v>92</v>
      </c>
      <c r="C50" s="468">
        <v>2000</v>
      </c>
      <c r="D50" s="468">
        <v>2001</v>
      </c>
      <c r="E50" s="468">
        <v>2002</v>
      </c>
      <c r="F50" s="468">
        <v>2003</v>
      </c>
      <c r="G50" s="468">
        <v>2004</v>
      </c>
      <c r="H50" s="468">
        <v>2005</v>
      </c>
      <c r="I50" s="468">
        <v>2006</v>
      </c>
      <c r="J50" s="468">
        <v>2007</v>
      </c>
      <c r="K50" s="468">
        <v>2008</v>
      </c>
      <c r="L50" s="468">
        <v>2009</v>
      </c>
      <c r="M50" s="468">
        <v>2010</v>
      </c>
      <c r="N50" s="468">
        <v>2011</v>
      </c>
      <c r="O50" s="468">
        <v>2012</v>
      </c>
      <c r="P50" s="468">
        <v>2013</v>
      </c>
      <c r="Q50" s="468">
        <v>2014</v>
      </c>
      <c r="R50" s="468">
        <v>2015</v>
      </c>
      <c r="S50" s="468">
        <v>2016</v>
      </c>
      <c r="T50" s="468">
        <v>2017</v>
      </c>
      <c r="U50" s="468">
        <v>2018</v>
      </c>
      <c r="V50" s="468">
        <v>2019</v>
      </c>
      <c r="W50" s="468">
        <v>2020</v>
      </c>
      <c r="X50" s="468">
        <v>2021</v>
      </c>
    </row>
    <row r="51" spans="1:30">
      <c r="B51" s="26" t="s">
        <v>93</v>
      </c>
      <c r="C51" s="7">
        <v>142.5851138544819</v>
      </c>
      <c r="D51" s="7">
        <v>140.78659751703782</v>
      </c>
      <c r="E51" s="7">
        <v>140.94266279063541</v>
      </c>
      <c r="F51" s="7">
        <v>141.61482553663572</v>
      </c>
      <c r="G51" s="7">
        <v>143.55198338861354</v>
      </c>
      <c r="H51" s="7">
        <v>141.31478007583516</v>
      </c>
      <c r="I51" s="7">
        <v>135.55076779791736</v>
      </c>
      <c r="J51" s="7">
        <v>133.20294891956428</v>
      </c>
      <c r="K51" s="7">
        <v>127.28798248530049</v>
      </c>
      <c r="L51" s="7">
        <v>121.61324695624441</v>
      </c>
      <c r="M51" s="7">
        <v>121.29844906680191</v>
      </c>
      <c r="N51" s="7">
        <v>121.69582481106082</v>
      </c>
      <c r="O51" s="7">
        <v>124.9747900171817</v>
      </c>
      <c r="P51" s="7">
        <v>118.58258662349535</v>
      </c>
      <c r="Q51" s="7">
        <v>114.26248012123659</v>
      </c>
      <c r="R51" s="7">
        <v>114.29418962681386</v>
      </c>
      <c r="S51" s="7">
        <v>111.72663350140591</v>
      </c>
      <c r="T51" s="7">
        <v>114.16330491976505</v>
      </c>
      <c r="U51" s="7">
        <v>111.34270443057123</v>
      </c>
      <c r="V51" s="7">
        <v>106.17230997834442</v>
      </c>
      <c r="W51" s="7">
        <v>105.22912991531416</v>
      </c>
      <c r="X51" s="7">
        <v>105.31586610778294</v>
      </c>
    </row>
    <row r="52" spans="1:30">
      <c r="B52" s="26" t="s">
        <v>94</v>
      </c>
      <c r="C52" s="7">
        <v>87.625128179704191</v>
      </c>
      <c r="D52" s="7">
        <v>88.490841178021554</v>
      </c>
      <c r="E52" s="7">
        <v>87.732091714127577</v>
      </c>
      <c r="F52" s="7">
        <v>90.542494566446479</v>
      </c>
      <c r="G52" s="7">
        <v>91.775797991497583</v>
      </c>
      <c r="H52" s="7">
        <v>91.653880069311043</v>
      </c>
      <c r="I52" s="7">
        <v>85.894847019478021</v>
      </c>
      <c r="J52" s="7">
        <v>85.114787163032503</v>
      </c>
      <c r="K52" s="7">
        <v>81.277816821428132</v>
      </c>
      <c r="L52" s="7">
        <v>78.609465939292221</v>
      </c>
      <c r="M52" s="7">
        <v>79.694162625519056</v>
      </c>
      <c r="N52" s="7">
        <v>77.410199718542586</v>
      </c>
      <c r="O52" s="7">
        <v>76.481447101837489</v>
      </c>
      <c r="P52" s="7">
        <v>74.686167774148615</v>
      </c>
      <c r="Q52" s="7">
        <v>72.785597798277038</v>
      </c>
      <c r="R52" s="7">
        <v>70.854950715165444</v>
      </c>
      <c r="S52" s="7">
        <v>70.282813220900437</v>
      </c>
      <c r="T52" s="7">
        <v>70.071981617680223</v>
      </c>
      <c r="U52" s="7">
        <v>70.224331896841164</v>
      </c>
      <c r="V52" s="7">
        <v>68.694663441574022</v>
      </c>
      <c r="W52" s="7">
        <v>68.667940536156351</v>
      </c>
      <c r="X52" s="7">
        <v>70.440856119075448</v>
      </c>
    </row>
    <row r="53" spans="1:30">
      <c r="B53" s="28" t="s">
        <v>95</v>
      </c>
    </row>
    <row r="54" spans="1:30">
      <c r="B54" s="28" t="s">
        <v>96</v>
      </c>
    </row>
    <row r="55" spans="1:30">
      <c r="B55" s="28"/>
    </row>
    <row r="56" spans="1:30">
      <c r="B56" s="28"/>
      <c r="C56" s="28"/>
      <c r="D56" s="28"/>
      <c r="E56" s="28"/>
      <c r="F56" s="28"/>
      <c r="G56" s="28"/>
      <c r="H56" s="28"/>
      <c r="I56" s="28"/>
      <c r="J56" s="28"/>
      <c r="K56" s="28"/>
      <c r="L56" s="28"/>
      <c r="M56" s="28"/>
      <c r="N56" s="28"/>
      <c r="O56" s="28"/>
      <c r="P56" s="28"/>
      <c r="Q56" s="28"/>
      <c r="R56" s="28"/>
      <c r="S56" s="28"/>
      <c r="T56" s="28"/>
      <c r="U56" s="28"/>
      <c r="V56" s="28"/>
      <c r="W56" s="28"/>
      <c r="X56" s="28"/>
      <c r="Y56" s="28"/>
    </row>
    <row r="57" spans="1:30">
      <c r="B57" s="31" t="s">
        <v>11</v>
      </c>
      <c r="C57" s="28"/>
    </row>
    <row r="58" spans="1:30">
      <c r="B58" s="60" t="s">
        <v>1949</v>
      </c>
      <c r="C58" s="28"/>
      <c r="D58" s="28"/>
      <c r="E58" s="28"/>
      <c r="F58" s="28"/>
      <c r="G58" s="28"/>
      <c r="H58" s="28"/>
      <c r="I58" s="28"/>
      <c r="J58" s="28"/>
      <c r="K58" s="28"/>
      <c r="L58" s="28"/>
      <c r="M58" s="28"/>
      <c r="N58" s="28"/>
      <c r="O58" s="28"/>
      <c r="P58" s="28"/>
      <c r="Q58" s="28"/>
      <c r="R58" s="28"/>
      <c r="S58" s="28"/>
      <c r="T58" s="28"/>
      <c r="U58" s="28"/>
      <c r="V58" s="28"/>
      <c r="W58" s="28"/>
      <c r="X58" s="28"/>
      <c r="Y58" s="104"/>
      <c r="AD58" s="91"/>
    </row>
    <row r="59" spans="1:30">
      <c r="C59" s="28"/>
      <c r="D59" s="28"/>
      <c r="E59" s="28"/>
      <c r="F59" s="28"/>
      <c r="G59" s="28"/>
      <c r="H59" s="28"/>
      <c r="I59" s="28"/>
      <c r="J59" s="28"/>
      <c r="K59" s="28"/>
      <c r="L59" s="28"/>
      <c r="M59" s="28"/>
      <c r="N59" s="28"/>
      <c r="O59" s="28"/>
      <c r="P59" s="28"/>
      <c r="Q59" s="28"/>
      <c r="R59" s="28"/>
      <c r="S59" s="28"/>
      <c r="T59" s="28"/>
      <c r="U59" s="28"/>
      <c r="V59" s="28"/>
      <c r="W59" s="28"/>
      <c r="X59" s="28"/>
      <c r="Y59" s="28"/>
      <c r="AD59" s="91"/>
    </row>
    <row r="61" spans="1:30">
      <c r="A61" s="109"/>
    </row>
  </sheetData>
  <hyperlinks>
    <hyperlink ref="A1" location="Indice!A1" display="Regresar &lt;-"/>
  </hyperlink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dimension ref="A1:B74"/>
  <sheetViews>
    <sheetView zoomScale="55" zoomScaleNormal="55" workbookViewId="0"/>
  </sheetViews>
  <sheetFormatPr baseColWidth="10" defaultRowHeight="15"/>
  <cols>
    <col min="1" max="16384" width="11.42578125" style="60"/>
  </cols>
  <sheetData>
    <row r="1" spans="1:2">
      <c r="A1" s="1" t="s">
        <v>246</v>
      </c>
    </row>
    <row r="2" spans="1:2" ht="21">
      <c r="B2" s="2" t="s">
        <v>1623</v>
      </c>
    </row>
    <row r="3" spans="1:2" ht="21">
      <c r="B3" s="14" t="s">
        <v>1624</v>
      </c>
    </row>
    <row r="4" spans="1:2" ht="21">
      <c r="B4" s="14"/>
    </row>
    <row r="5" spans="1:2" ht="15.75">
      <c r="B5" s="19" t="s">
        <v>1665</v>
      </c>
    </row>
    <row r="8" spans="1:2">
      <c r="B8" s="33" t="s">
        <v>1666</v>
      </c>
    </row>
    <row r="41" spans="2:2">
      <c r="B41" s="33" t="s">
        <v>1667</v>
      </c>
    </row>
    <row r="73" spans="2:2">
      <c r="B73" s="60" t="s">
        <v>11</v>
      </c>
    </row>
    <row r="74" spans="2:2">
      <c r="B74" s="60" t="s">
        <v>1668</v>
      </c>
    </row>
  </sheetData>
  <hyperlinks>
    <hyperlink ref="A1" location="Indice!A1" display="Regresar &lt;-"/>
  </hyperlink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dimension ref="A1:C35"/>
  <sheetViews>
    <sheetView workbookViewId="0"/>
  </sheetViews>
  <sheetFormatPr baseColWidth="10" defaultRowHeight="15"/>
  <cols>
    <col min="1" max="16384" width="11.42578125" style="60"/>
  </cols>
  <sheetData>
    <row r="1" spans="1:3">
      <c r="A1" s="1" t="s">
        <v>246</v>
      </c>
    </row>
    <row r="2" spans="1:3" ht="21">
      <c r="B2" s="2" t="s">
        <v>1623</v>
      </c>
    </row>
    <row r="3" spans="1:3" ht="21">
      <c r="B3" s="14" t="s">
        <v>1624</v>
      </c>
    </row>
    <row r="4" spans="1:3" ht="21">
      <c r="B4" s="14"/>
    </row>
    <row r="5" spans="1:3" ht="15.75">
      <c r="B5" s="19" t="s">
        <v>1669</v>
      </c>
    </row>
    <row r="8" spans="1:3">
      <c r="B8" s="33" t="s">
        <v>1842</v>
      </c>
    </row>
    <row r="9" spans="1:3">
      <c r="B9" s="349" t="s">
        <v>177</v>
      </c>
      <c r="C9" s="349" t="s">
        <v>807</v>
      </c>
    </row>
    <row r="10" spans="1:3">
      <c r="B10" s="433">
        <v>2001</v>
      </c>
      <c r="C10" s="434">
        <v>1.0649999999999999</v>
      </c>
    </row>
    <row r="11" spans="1:3">
      <c r="B11" s="433">
        <v>2002</v>
      </c>
      <c r="C11" s="434">
        <v>1.0900000000000001</v>
      </c>
    </row>
    <row r="12" spans="1:3">
      <c r="B12" s="433">
        <v>2003</v>
      </c>
      <c r="C12" s="434">
        <v>1.0920000000000001</v>
      </c>
    </row>
    <row r="13" spans="1:3">
      <c r="B13" s="433">
        <v>2004</v>
      </c>
      <c r="C13" s="434">
        <v>1.0820000000000001</v>
      </c>
    </row>
    <row r="14" spans="1:3">
      <c r="B14" s="433">
        <v>2005</v>
      </c>
      <c r="C14" s="434">
        <v>1.069</v>
      </c>
    </row>
    <row r="15" spans="1:3">
      <c r="B15" s="433">
        <v>2006</v>
      </c>
      <c r="C15" s="434">
        <v>1.0740000000000001</v>
      </c>
    </row>
    <row r="16" spans="1:3">
      <c r="B16" s="433">
        <v>2007</v>
      </c>
      <c r="C16" s="434">
        <v>1.0629999999999999</v>
      </c>
    </row>
    <row r="17" spans="2:3">
      <c r="B17" s="433">
        <v>2008</v>
      </c>
      <c r="C17" s="434">
        <v>1.0529999999999999</v>
      </c>
    </row>
    <row r="18" spans="2:3">
      <c r="B18" s="433">
        <v>2009</v>
      </c>
      <c r="C18" s="434">
        <v>1.0529999999999999</v>
      </c>
    </row>
    <row r="19" spans="2:3">
      <c r="B19" s="433">
        <v>2010</v>
      </c>
      <c r="C19" s="434">
        <v>1.0609999999999999</v>
      </c>
    </row>
    <row r="20" spans="2:3">
      <c r="B20" s="433">
        <v>2011</v>
      </c>
      <c r="C20" s="434">
        <v>1.0740000000000001</v>
      </c>
    </row>
    <row r="21" spans="2:3">
      <c r="B21" s="433">
        <v>2012</v>
      </c>
      <c r="C21" s="434">
        <v>1.083</v>
      </c>
    </row>
    <row r="22" spans="2:3">
      <c r="B22" s="433">
        <v>2013</v>
      </c>
      <c r="C22" s="434">
        <v>1.0980000000000001</v>
      </c>
    </row>
    <row r="23" spans="2:3">
      <c r="B23" s="433">
        <v>2014</v>
      </c>
      <c r="C23" s="434">
        <v>1.1259999999999999</v>
      </c>
    </row>
    <row r="24" spans="2:3">
      <c r="B24" s="433">
        <v>2015</v>
      </c>
      <c r="C24" s="434">
        <v>1.147</v>
      </c>
    </row>
    <row r="25" spans="2:3">
      <c r="B25" s="433">
        <v>2016</v>
      </c>
      <c r="C25" s="434">
        <v>1.163</v>
      </c>
    </row>
    <row r="26" spans="2:3">
      <c r="B26" s="433">
        <v>2017</v>
      </c>
      <c r="C26" s="434">
        <v>1.1830000000000001</v>
      </c>
    </row>
    <row r="27" spans="2:3">
      <c r="B27" s="433">
        <v>2018</v>
      </c>
      <c r="C27" s="434">
        <v>1.2050000000000001</v>
      </c>
    </row>
    <row r="28" spans="2:3">
      <c r="B28" s="433">
        <v>2019</v>
      </c>
      <c r="C28" s="434">
        <v>1.2290000000000001</v>
      </c>
    </row>
    <row r="29" spans="2:3">
      <c r="B29" s="433">
        <v>2020</v>
      </c>
      <c r="C29" s="434">
        <v>1.258</v>
      </c>
    </row>
    <row r="30" spans="2:3">
      <c r="B30" s="435">
        <v>2021</v>
      </c>
      <c r="C30" s="436">
        <v>1.2909999999999999</v>
      </c>
    </row>
    <row r="31" spans="2:3">
      <c r="B31" s="435">
        <v>2022</v>
      </c>
      <c r="C31" s="436">
        <v>1.3340000000000001</v>
      </c>
    </row>
    <row r="34" spans="2:2">
      <c r="B34" s="60" t="s">
        <v>11</v>
      </c>
    </row>
    <row r="35" spans="2:2">
      <c r="B35" s="60" t="s">
        <v>1670</v>
      </c>
    </row>
  </sheetData>
  <hyperlinks>
    <hyperlink ref="A1" location="Indice!A1" display="Regresar &lt;-"/>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dimension ref="A1:D71"/>
  <sheetViews>
    <sheetView zoomScale="70" zoomScaleNormal="70" workbookViewId="0"/>
  </sheetViews>
  <sheetFormatPr baseColWidth="10" defaultRowHeight="15"/>
  <cols>
    <col min="1" max="1" width="11.42578125" style="60"/>
    <col min="2" max="2" width="27.42578125" style="60" customWidth="1"/>
    <col min="3" max="3" width="22.140625" style="60" customWidth="1"/>
    <col min="4" max="4" width="30.5703125" style="60" customWidth="1"/>
    <col min="5" max="16384" width="11.42578125" style="60"/>
  </cols>
  <sheetData>
    <row r="1" spans="1:4">
      <c r="A1" s="1" t="s">
        <v>246</v>
      </c>
    </row>
    <row r="2" spans="1:4" ht="21">
      <c r="B2" s="2" t="s">
        <v>1623</v>
      </c>
    </row>
    <row r="3" spans="1:4" ht="21">
      <c r="B3" s="14" t="s">
        <v>1624</v>
      </c>
    </row>
    <row r="4" spans="1:4" ht="21">
      <c r="B4" s="14"/>
    </row>
    <row r="5" spans="1:4" ht="15.75">
      <c r="B5" s="19" t="s">
        <v>1671</v>
      </c>
    </row>
    <row r="8" spans="1:4">
      <c r="B8" s="33" t="s">
        <v>1682</v>
      </c>
    </row>
    <row r="9" spans="1:4">
      <c r="B9" s="437" t="s">
        <v>1672</v>
      </c>
      <c r="C9" s="437" t="s">
        <v>1628</v>
      </c>
      <c r="D9" s="437" t="s">
        <v>1673</v>
      </c>
    </row>
    <row r="10" spans="1:4">
      <c r="B10" s="438" t="s">
        <v>1674</v>
      </c>
      <c r="C10" s="439">
        <v>0.75</v>
      </c>
      <c r="D10" s="439">
        <v>0.88</v>
      </c>
    </row>
    <row r="11" spans="1:4">
      <c r="B11" s="438" t="s">
        <v>1675</v>
      </c>
      <c r="C11" s="439">
        <v>0.75</v>
      </c>
      <c r="D11" s="439">
        <v>0.85</v>
      </c>
    </row>
    <row r="12" spans="1:4">
      <c r="B12" s="438" t="s">
        <v>1676</v>
      </c>
      <c r="C12" s="439">
        <v>0.75</v>
      </c>
      <c r="D12" s="439">
        <v>0.75</v>
      </c>
    </row>
    <row r="13" spans="1:4">
      <c r="B13" s="438" t="s">
        <v>1677</v>
      </c>
      <c r="C13" s="439">
        <v>0.75</v>
      </c>
      <c r="D13" s="439">
        <v>0.56000000000000005</v>
      </c>
    </row>
    <row r="14" spans="1:4">
      <c r="B14" s="438" t="s">
        <v>1678</v>
      </c>
      <c r="C14" s="439">
        <v>0.75</v>
      </c>
      <c r="D14" s="439">
        <v>0.26</v>
      </c>
    </row>
    <row r="15" spans="1:4">
      <c r="B15" s="438" t="s">
        <v>1679</v>
      </c>
      <c r="C15" s="439">
        <v>0.75</v>
      </c>
      <c r="D15" s="439">
        <v>0.13</v>
      </c>
    </row>
    <row r="16" spans="1:4">
      <c r="B16" s="438" t="s">
        <v>1680</v>
      </c>
      <c r="C16" s="439">
        <v>0.75</v>
      </c>
      <c r="D16" s="439">
        <v>0.05</v>
      </c>
    </row>
    <row r="17" spans="2:4">
      <c r="B17" s="438" t="s">
        <v>1681</v>
      </c>
      <c r="C17" s="439">
        <v>0.75</v>
      </c>
      <c r="D17" s="439">
        <v>0.01</v>
      </c>
    </row>
    <row r="18" spans="2:4">
      <c r="C18" s="317"/>
      <c r="D18" s="317"/>
    </row>
    <row r="19" spans="2:4">
      <c r="C19" s="317"/>
      <c r="D19" s="317"/>
    </row>
    <row r="20" spans="2:4">
      <c r="B20" s="33" t="s">
        <v>1683</v>
      </c>
      <c r="C20" s="317"/>
      <c r="D20" s="317"/>
    </row>
    <row r="21" spans="2:4">
      <c r="B21" s="349" t="s">
        <v>1672</v>
      </c>
      <c r="C21" s="349" t="s">
        <v>1628</v>
      </c>
      <c r="D21" s="349" t="s">
        <v>1673</v>
      </c>
    </row>
    <row r="22" spans="2:4">
      <c r="B22" s="438" t="s">
        <v>1674</v>
      </c>
      <c r="C22" s="168">
        <v>0.51</v>
      </c>
      <c r="D22" s="168">
        <v>0.42</v>
      </c>
    </row>
    <row r="23" spans="2:4">
      <c r="B23" s="438" t="s">
        <v>1675</v>
      </c>
      <c r="C23" s="168">
        <v>0.51</v>
      </c>
      <c r="D23" s="168">
        <v>0.46</v>
      </c>
    </row>
    <row r="24" spans="2:4">
      <c r="B24" s="438" t="s">
        <v>1676</v>
      </c>
      <c r="C24" s="168">
        <v>0.51</v>
      </c>
      <c r="D24" s="168">
        <v>0.48</v>
      </c>
    </row>
    <row r="25" spans="2:4">
      <c r="B25" s="438" t="s">
        <v>1677</v>
      </c>
      <c r="C25" s="168">
        <v>0.51</v>
      </c>
      <c r="D25" s="168">
        <v>0.49</v>
      </c>
    </row>
    <row r="26" spans="2:4">
      <c r="B26" s="438" t="s">
        <v>1678</v>
      </c>
      <c r="C26" s="168">
        <v>0.51</v>
      </c>
      <c r="D26" s="168">
        <v>0.5</v>
      </c>
    </row>
    <row r="27" spans="2:4">
      <c r="B27" s="438" t="s">
        <v>1679</v>
      </c>
      <c r="C27" s="168">
        <v>0.51</v>
      </c>
      <c r="D27" s="168">
        <v>0.5</v>
      </c>
    </row>
    <row r="28" spans="2:4">
      <c r="B28" s="438" t="s">
        <v>1680</v>
      </c>
      <c r="C28" s="168">
        <v>0.51</v>
      </c>
      <c r="D28" s="168">
        <v>0.51</v>
      </c>
    </row>
    <row r="29" spans="2:4">
      <c r="B29" s="438" t="s">
        <v>1681</v>
      </c>
      <c r="C29" s="168">
        <v>0.51</v>
      </c>
      <c r="D29" s="168">
        <v>0.52</v>
      </c>
    </row>
    <row r="32" spans="2:4">
      <c r="B32" s="33" t="s">
        <v>1684</v>
      </c>
    </row>
    <row r="70" spans="2:2">
      <c r="B70" s="60" t="s">
        <v>11</v>
      </c>
    </row>
    <row r="71" spans="2:2">
      <c r="B71" s="60" t="s">
        <v>1685</v>
      </c>
    </row>
  </sheetData>
  <hyperlinks>
    <hyperlink ref="A1" location="Indice!A1" display="Regresar &lt;-"/>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dimension ref="A1:K37"/>
  <sheetViews>
    <sheetView workbookViewId="0"/>
  </sheetViews>
  <sheetFormatPr baseColWidth="10" defaultRowHeight="15"/>
  <cols>
    <col min="1" max="1" width="11.42578125" style="60"/>
    <col min="2" max="2" width="63.42578125" style="60" customWidth="1"/>
    <col min="3" max="3" width="11.7109375" style="60" customWidth="1"/>
    <col min="4" max="16384" width="11.42578125" style="60"/>
  </cols>
  <sheetData>
    <row r="1" spans="1:11">
      <c r="A1" s="1" t="s">
        <v>246</v>
      </c>
    </row>
    <row r="2" spans="1:11" ht="21">
      <c r="B2" s="2" t="s">
        <v>1623</v>
      </c>
      <c r="C2" s="2"/>
    </row>
    <row r="3" spans="1:11" ht="21">
      <c r="B3" s="14" t="s">
        <v>1624</v>
      </c>
      <c r="C3" s="14"/>
    </row>
    <row r="4" spans="1:11" ht="21">
      <c r="B4" s="14"/>
      <c r="C4" s="14"/>
    </row>
    <row r="5" spans="1:11" ht="15.75">
      <c r="B5" s="19" t="s">
        <v>1686</v>
      </c>
      <c r="C5" s="19"/>
    </row>
    <row r="8" spans="1:11">
      <c r="B8" s="33" t="s">
        <v>1687</v>
      </c>
      <c r="C8" s="33"/>
    </row>
    <row r="9" spans="1:11">
      <c r="B9" s="437" t="s">
        <v>1688</v>
      </c>
      <c r="C9" s="349">
        <v>2022</v>
      </c>
      <c r="D9" s="349">
        <v>2021</v>
      </c>
      <c r="E9" s="349" t="s">
        <v>98</v>
      </c>
      <c r="F9" s="349" t="s">
        <v>70</v>
      </c>
      <c r="G9" s="349" t="s">
        <v>69</v>
      </c>
      <c r="H9" s="349" t="s">
        <v>68</v>
      </c>
      <c r="I9" s="349" t="s">
        <v>67</v>
      </c>
      <c r="J9" s="349" t="s">
        <v>66</v>
      </c>
      <c r="K9" s="349" t="s">
        <v>65</v>
      </c>
    </row>
    <row r="10" spans="1:11">
      <c r="B10" s="438" t="s">
        <v>1689</v>
      </c>
      <c r="C10" s="440">
        <v>26</v>
      </c>
      <c r="D10" s="440">
        <v>27.8</v>
      </c>
      <c r="E10" s="440">
        <v>27</v>
      </c>
      <c r="F10" s="440">
        <v>26.2</v>
      </c>
      <c r="G10" s="440">
        <v>27.3</v>
      </c>
      <c r="H10" s="440">
        <v>27.5</v>
      </c>
      <c r="I10" s="440">
        <v>28.8</v>
      </c>
      <c r="J10" s="440">
        <v>28.7</v>
      </c>
      <c r="K10" s="440">
        <v>30.2</v>
      </c>
    </row>
    <row r="11" spans="1:11">
      <c r="B11" s="438" t="s">
        <v>1690</v>
      </c>
      <c r="C11" s="440">
        <v>20.399999999999999</v>
      </c>
      <c r="D11" s="440">
        <v>21.7</v>
      </c>
      <c r="E11" s="440">
        <v>21</v>
      </c>
      <c r="F11" s="440">
        <v>20.7</v>
      </c>
      <c r="G11" s="440">
        <v>21.5</v>
      </c>
      <c r="H11" s="440">
        <v>21.6</v>
      </c>
      <c r="I11" s="440">
        <v>22.3</v>
      </c>
      <c r="J11" s="440">
        <v>22.1</v>
      </c>
      <c r="K11" s="440">
        <v>22.2</v>
      </c>
    </row>
    <row r="12" spans="1:11">
      <c r="B12" s="438" t="s">
        <v>1691</v>
      </c>
      <c r="C12" s="440">
        <v>7.7</v>
      </c>
      <c r="D12" s="440">
        <v>8.3000000000000007</v>
      </c>
      <c r="E12" s="440">
        <v>8.5</v>
      </c>
      <c r="F12" s="440">
        <v>7.7</v>
      </c>
      <c r="G12" s="440">
        <v>8.6999999999999993</v>
      </c>
      <c r="H12" s="440">
        <v>8.3000000000000007</v>
      </c>
      <c r="I12" s="440">
        <v>8.5</v>
      </c>
      <c r="J12" s="440">
        <v>7.4</v>
      </c>
      <c r="K12" s="440">
        <v>10.7</v>
      </c>
    </row>
    <row r="13" spans="1:11">
      <c r="B13" s="438" t="s">
        <v>1692</v>
      </c>
      <c r="C13" s="440">
        <v>8.6</v>
      </c>
      <c r="D13" s="440">
        <v>11.6</v>
      </c>
      <c r="E13" s="440">
        <v>10</v>
      </c>
      <c r="F13" s="440">
        <v>10.9</v>
      </c>
      <c r="G13" s="440">
        <v>10.8</v>
      </c>
      <c r="H13" s="440">
        <v>12.8</v>
      </c>
      <c r="I13" s="440">
        <v>14.9</v>
      </c>
      <c r="J13" s="440">
        <v>15.4</v>
      </c>
      <c r="K13" s="440">
        <v>16.899999999999999</v>
      </c>
    </row>
    <row r="14" spans="1:11">
      <c r="B14" s="441"/>
      <c r="C14" s="442"/>
      <c r="D14" s="442"/>
      <c r="E14" s="442"/>
      <c r="F14" s="442"/>
      <c r="G14" s="442"/>
      <c r="H14" s="442"/>
      <c r="I14" s="442"/>
      <c r="J14" s="442"/>
      <c r="K14" s="442"/>
    </row>
    <row r="15" spans="1:11">
      <c r="B15" s="441"/>
      <c r="C15" s="442"/>
      <c r="D15" s="442"/>
      <c r="E15" s="442"/>
      <c r="F15" s="442"/>
      <c r="G15" s="442"/>
      <c r="H15" s="442"/>
      <c r="I15" s="442"/>
      <c r="J15" s="442"/>
      <c r="K15" s="442"/>
    </row>
    <row r="16" spans="1:11" ht="105">
      <c r="B16" s="437" t="s">
        <v>177</v>
      </c>
      <c r="C16" s="443" t="s">
        <v>1698</v>
      </c>
      <c r="D16" s="443" t="s">
        <v>1699</v>
      </c>
      <c r="E16" s="443" t="s">
        <v>1691</v>
      </c>
      <c r="F16" s="443" t="s">
        <v>1692</v>
      </c>
      <c r="G16" s="442"/>
      <c r="H16" s="442"/>
      <c r="I16" s="442"/>
      <c r="J16" s="442"/>
      <c r="K16" s="442"/>
    </row>
    <row r="17" spans="2:11">
      <c r="B17" s="437">
        <v>2014</v>
      </c>
      <c r="C17" s="440">
        <v>30.2</v>
      </c>
      <c r="D17" s="440">
        <v>22.2</v>
      </c>
      <c r="E17" s="440">
        <v>10.7</v>
      </c>
      <c r="F17" s="440">
        <v>16.899999999999999</v>
      </c>
      <c r="G17" s="442"/>
      <c r="H17" s="442"/>
      <c r="I17" s="442"/>
      <c r="J17" s="442"/>
      <c r="K17" s="442"/>
    </row>
    <row r="18" spans="2:11">
      <c r="B18" s="437">
        <v>2015</v>
      </c>
      <c r="C18" s="440">
        <v>28.7</v>
      </c>
      <c r="D18" s="440">
        <v>22.1</v>
      </c>
      <c r="E18" s="440">
        <v>7.4</v>
      </c>
      <c r="F18" s="440">
        <v>15.4</v>
      </c>
      <c r="G18" s="442"/>
      <c r="H18" s="442"/>
      <c r="I18" s="442"/>
      <c r="J18" s="442"/>
      <c r="K18" s="442"/>
    </row>
    <row r="19" spans="2:11">
      <c r="B19" s="437">
        <v>2016</v>
      </c>
      <c r="C19" s="440">
        <v>28.8</v>
      </c>
      <c r="D19" s="440">
        <v>22.3</v>
      </c>
      <c r="E19" s="440">
        <v>8.5</v>
      </c>
      <c r="F19" s="440">
        <v>14.9</v>
      </c>
      <c r="G19" s="442"/>
      <c r="H19" s="442"/>
      <c r="I19" s="442"/>
      <c r="J19" s="442"/>
      <c r="K19" s="442"/>
    </row>
    <row r="20" spans="2:11">
      <c r="B20" s="437">
        <v>2017</v>
      </c>
      <c r="C20" s="440">
        <v>27.5</v>
      </c>
      <c r="D20" s="440">
        <v>21.6</v>
      </c>
      <c r="E20" s="440">
        <v>8.3000000000000007</v>
      </c>
      <c r="F20" s="440">
        <v>12.8</v>
      </c>
      <c r="G20" s="442"/>
      <c r="H20" s="442"/>
      <c r="I20" s="442"/>
      <c r="J20" s="442"/>
      <c r="K20" s="442"/>
    </row>
    <row r="21" spans="2:11">
      <c r="B21" s="437">
        <v>2018</v>
      </c>
      <c r="C21" s="440">
        <v>27.3</v>
      </c>
      <c r="D21" s="440">
        <v>21.5</v>
      </c>
      <c r="E21" s="440">
        <v>8.6999999999999993</v>
      </c>
      <c r="F21" s="440">
        <v>10.8</v>
      </c>
      <c r="G21" s="442"/>
      <c r="H21" s="442"/>
      <c r="I21" s="442"/>
      <c r="J21" s="442"/>
      <c r="K21" s="442"/>
    </row>
    <row r="22" spans="2:11">
      <c r="B22" s="437">
        <v>2019</v>
      </c>
      <c r="C22" s="440">
        <v>26.2</v>
      </c>
      <c r="D22" s="440">
        <v>20.7</v>
      </c>
      <c r="E22" s="440">
        <v>7.7</v>
      </c>
      <c r="F22" s="440">
        <v>10.9</v>
      </c>
      <c r="G22" s="442"/>
      <c r="H22" s="442"/>
      <c r="I22" s="442"/>
      <c r="J22" s="442"/>
      <c r="K22" s="442"/>
    </row>
    <row r="23" spans="2:11">
      <c r="B23" s="437">
        <v>2020</v>
      </c>
      <c r="C23" s="440">
        <v>27</v>
      </c>
      <c r="D23" s="440">
        <v>21</v>
      </c>
      <c r="E23" s="440">
        <v>8.5</v>
      </c>
      <c r="F23" s="440">
        <v>10</v>
      </c>
      <c r="G23" s="442"/>
      <c r="H23" s="442"/>
      <c r="I23" s="442"/>
      <c r="J23" s="442"/>
      <c r="K23" s="442"/>
    </row>
    <row r="24" spans="2:11">
      <c r="B24" s="437">
        <v>2021</v>
      </c>
      <c r="C24" s="440">
        <v>27.8</v>
      </c>
      <c r="D24" s="440">
        <v>21.7</v>
      </c>
      <c r="E24" s="440">
        <v>8.3000000000000007</v>
      </c>
      <c r="F24" s="440">
        <v>11.6</v>
      </c>
      <c r="G24" s="442"/>
      <c r="H24" s="442"/>
      <c r="I24" s="442"/>
      <c r="J24" s="442"/>
      <c r="K24" s="442"/>
    </row>
    <row r="25" spans="2:11">
      <c r="B25" s="437">
        <v>2022</v>
      </c>
      <c r="C25" s="440">
        <v>26</v>
      </c>
      <c r="D25" s="440">
        <v>20.399999999999999</v>
      </c>
      <c r="E25" s="440">
        <v>7.7</v>
      </c>
      <c r="F25" s="440">
        <v>8.6</v>
      </c>
      <c r="G25" s="442"/>
      <c r="H25" s="442"/>
      <c r="I25" s="442"/>
      <c r="J25" s="442"/>
      <c r="K25" s="442"/>
    </row>
    <row r="26" spans="2:11">
      <c r="G26" s="442"/>
      <c r="H26" s="442"/>
      <c r="I26" s="442"/>
      <c r="J26" s="442"/>
      <c r="K26" s="442"/>
    </row>
    <row r="27" spans="2:11">
      <c r="B27" s="441"/>
      <c r="C27" s="442"/>
      <c r="D27" s="442"/>
      <c r="E27" s="442"/>
      <c r="F27" s="442"/>
      <c r="G27" s="442"/>
      <c r="H27" s="442"/>
      <c r="I27" s="442"/>
      <c r="J27" s="442"/>
      <c r="K27" s="442"/>
    </row>
    <row r="29" spans="2:11">
      <c r="B29" s="60" t="s">
        <v>1693</v>
      </c>
    </row>
    <row r="30" spans="2:11">
      <c r="B30" s="60" t="s">
        <v>1694</v>
      </c>
    </row>
    <row r="31" spans="2:11">
      <c r="B31" s="60" t="s">
        <v>1695</v>
      </c>
    </row>
    <row r="32" spans="2:11">
      <c r="B32" s="60" t="s">
        <v>1696</v>
      </c>
    </row>
    <row r="33" spans="2:2">
      <c r="B33" s="60" t="s">
        <v>1697</v>
      </c>
    </row>
    <row r="36" spans="2:2">
      <c r="B36" s="60" t="s">
        <v>11</v>
      </c>
    </row>
    <row r="37" spans="2:2">
      <c r="B37" s="60" t="s">
        <v>1700</v>
      </c>
    </row>
  </sheetData>
  <hyperlinks>
    <hyperlink ref="A1" location="Indice!A1" display="Regresar &lt;-"/>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2"/>
  <dimension ref="A1:X56"/>
  <sheetViews>
    <sheetView zoomScale="70" zoomScaleNormal="70" workbookViewId="0"/>
  </sheetViews>
  <sheetFormatPr baseColWidth="10" defaultRowHeight="15"/>
  <cols>
    <col min="1" max="1" width="11.42578125" style="60"/>
    <col min="2" max="2" width="60.42578125" style="60" customWidth="1"/>
    <col min="3" max="16384" width="11.42578125" style="60"/>
  </cols>
  <sheetData>
    <row r="1" spans="1:24">
      <c r="A1" s="1" t="s">
        <v>246</v>
      </c>
    </row>
    <row r="2" spans="1:24" ht="21">
      <c r="B2" s="2" t="s">
        <v>1623</v>
      </c>
    </row>
    <row r="3" spans="1:24" ht="21">
      <c r="B3" s="14" t="s">
        <v>1701</v>
      </c>
    </row>
    <row r="4" spans="1:24" ht="21">
      <c r="B4" s="14"/>
    </row>
    <row r="5" spans="1:24" ht="15.75">
      <c r="B5" s="19" t="s">
        <v>1702</v>
      </c>
    </row>
    <row r="8" spans="1:24">
      <c r="B8" s="33" t="s">
        <v>1703</v>
      </c>
    </row>
    <row r="9" spans="1:24">
      <c r="B9" s="444" t="s">
        <v>1704</v>
      </c>
      <c r="C9" s="444" t="s">
        <v>1705</v>
      </c>
    </row>
    <row r="10" spans="1:24">
      <c r="B10" s="444" t="s">
        <v>1706</v>
      </c>
      <c r="C10" s="444" t="s">
        <v>1707</v>
      </c>
    </row>
    <row r="11" spans="1:24">
      <c r="B11" s="349" t="s">
        <v>1708</v>
      </c>
      <c r="C11" s="349" t="s">
        <v>51</v>
      </c>
      <c r="D11" s="349" t="s">
        <v>52</v>
      </c>
      <c r="E11" s="349" t="s">
        <v>53</v>
      </c>
      <c r="F11" s="349" t="s">
        <v>54</v>
      </c>
      <c r="G11" s="349" t="s">
        <v>55</v>
      </c>
      <c r="H11" s="349" t="s">
        <v>56</v>
      </c>
      <c r="I11" s="349" t="s">
        <v>57</v>
      </c>
      <c r="J11" s="349" t="s">
        <v>58</v>
      </c>
      <c r="K11" s="349" t="s">
        <v>59</v>
      </c>
      <c r="L11" s="349" t="s">
        <v>60</v>
      </c>
      <c r="M11" s="349" t="s">
        <v>61</v>
      </c>
      <c r="N11" s="349" t="s">
        <v>62</v>
      </c>
      <c r="O11" s="349" t="s">
        <v>63</v>
      </c>
      <c r="P11" s="349" t="s">
        <v>64</v>
      </c>
      <c r="Q11" s="349" t="s">
        <v>65</v>
      </c>
      <c r="R11" s="349" t="s">
        <v>66</v>
      </c>
      <c r="S11" s="349" t="s">
        <v>67</v>
      </c>
      <c r="T11" s="349" t="s">
        <v>68</v>
      </c>
      <c r="U11" s="349" t="s">
        <v>69</v>
      </c>
      <c r="V11" s="349" t="s">
        <v>70</v>
      </c>
      <c r="W11" s="349">
        <v>2020</v>
      </c>
      <c r="X11" s="471" t="s">
        <v>2015</v>
      </c>
    </row>
    <row r="12" spans="1:24">
      <c r="B12" s="506" t="s">
        <v>149</v>
      </c>
      <c r="C12" s="446">
        <v>513</v>
      </c>
      <c r="D12" s="446">
        <v>509</v>
      </c>
      <c r="E12" s="446">
        <v>515</v>
      </c>
      <c r="F12" s="446">
        <v>502</v>
      </c>
      <c r="G12" s="446">
        <v>500</v>
      </c>
      <c r="H12" s="446">
        <v>506</v>
      </c>
      <c r="I12" s="446">
        <v>513</v>
      </c>
      <c r="J12" s="446">
        <v>517</v>
      </c>
      <c r="K12" s="446">
        <v>518</v>
      </c>
      <c r="L12" s="446">
        <v>510</v>
      </c>
      <c r="M12" s="446">
        <v>503</v>
      </c>
      <c r="N12" s="446">
        <v>499</v>
      </c>
      <c r="O12" s="446">
        <v>488</v>
      </c>
      <c r="P12" s="446">
        <v>479</v>
      </c>
      <c r="Q12" s="446">
        <v>478</v>
      </c>
      <c r="R12" s="446">
        <v>480</v>
      </c>
      <c r="S12" s="446">
        <v>493</v>
      </c>
      <c r="T12" s="446">
        <v>499</v>
      </c>
      <c r="U12" s="446">
        <v>500</v>
      </c>
      <c r="V12" s="446">
        <v>504</v>
      </c>
      <c r="W12" s="446">
        <v>521</v>
      </c>
      <c r="X12" s="446">
        <v>530</v>
      </c>
    </row>
    <row r="13" spans="1:24">
      <c r="B13" s="506" t="s">
        <v>1709</v>
      </c>
      <c r="C13" s="446"/>
      <c r="D13" s="446"/>
      <c r="E13" s="446"/>
      <c r="F13" s="446"/>
      <c r="G13" s="446"/>
      <c r="H13" s="446"/>
      <c r="I13" s="446"/>
      <c r="J13" s="446"/>
      <c r="K13" s="446"/>
      <c r="L13" s="446"/>
      <c r="M13" s="446"/>
      <c r="N13" s="446"/>
      <c r="O13" s="446"/>
      <c r="P13" s="446"/>
      <c r="Q13" s="446"/>
      <c r="R13" s="446"/>
      <c r="S13" s="446"/>
      <c r="T13" s="446"/>
      <c r="U13" s="446"/>
      <c r="V13" s="446"/>
      <c r="W13" s="446"/>
      <c r="X13" s="446"/>
    </row>
    <row r="14" spans="1:24">
      <c r="B14" s="506" t="s">
        <v>150</v>
      </c>
      <c r="C14" s="446">
        <v>471</v>
      </c>
      <c r="D14" s="446">
        <v>467</v>
      </c>
      <c r="E14" s="446">
        <v>482</v>
      </c>
      <c r="F14" s="446">
        <v>465</v>
      </c>
      <c r="G14" s="446">
        <v>485</v>
      </c>
      <c r="H14" s="446">
        <v>482</v>
      </c>
      <c r="I14" s="446">
        <v>485</v>
      </c>
      <c r="J14" s="446">
        <v>493</v>
      </c>
      <c r="K14" s="446">
        <v>480</v>
      </c>
      <c r="L14" s="446">
        <v>467</v>
      </c>
      <c r="M14" s="446">
        <v>456</v>
      </c>
      <c r="N14" s="446">
        <v>455</v>
      </c>
      <c r="O14" s="446">
        <v>445</v>
      </c>
      <c r="P14" s="446">
        <v>436</v>
      </c>
      <c r="Q14" s="446">
        <v>425</v>
      </c>
      <c r="R14" s="446">
        <v>412</v>
      </c>
      <c r="S14" s="446">
        <v>419</v>
      </c>
      <c r="T14" s="446">
        <v>411</v>
      </c>
      <c r="U14" s="446">
        <v>409</v>
      </c>
      <c r="V14" s="446">
        <v>416</v>
      </c>
      <c r="W14" s="446">
        <v>729</v>
      </c>
      <c r="X14" s="446">
        <v>759</v>
      </c>
    </row>
    <row r="15" spans="1:24">
      <c r="B15" s="506" t="s">
        <v>151</v>
      </c>
      <c r="C15" s="446">
        <v>612</v>
      </c>
      <c r="D15" s="446">
        <v>596</v>
      </c>
      <c r="E15" s="446">
        <v>602</v>
      </c>
      <c r="F15" s="446">
        <v>603</v>
      </c>
      <c r="G15" s="446">
        <v>599</v>
      </c>
      <c r="H15" s="446">
        <v>588</v>
      </c>
      <c r="I15" s="446">
        <v>577</v>
      </c>
      <c r="J15" s="446">
        <v>553</v>
      </c>
      <c r="K15" s="446">
        <v>599</v>
      </c>
      <c r="L15" s="446">
        <v>598</v>
      </c>
      <c r="M15" s="446">
        <v>554</v>
      </c>
      <c r="N15" s="446">
        <v>508</v>
      </c>
      <c r="O15" s="446">
        <v>460</v>
      </c>
      <c r="P15" s="446">
        <v>432</v>
      </c>
      <c r="Q15" s="446">
        <v>442</v>
      </c>
      <c r="R15" s="446">
        <v>419</v>
      </c>
      <c r="S15" s="446">
        <v>404</v>
      </c>
      <c r="T15" s="446">
        <v>435</v>
      </c>
      <c r="U15" s="446">
        <v>407</v>
      </c>
      <c r="V15" s="446">
        <v>442</v>
      </c>
      <c r="W15" s="446">
        <v>408</v>
      </c>
      <c r="X15" s="446" t="s">
        <v>1710</v>
      </c>
    </row>
    <row r="16" spans="1:24">
      <c r="B16" s="506" t="s">
        <v>152</v>
      </c>
      <c r="C16" s="446">
        <v>335</v>
      </c>
      <c r="D16" s="446">
        <v>274</v>
      </c>
      <c r="E16" s="446">
        <v>279</v>
      </c>
      <c r="F16" s="446">
        <v>280</v>
      </c>
      <c r="G16" s="446">
        <v>279</v>
      </c>
      <c r="H16" s="446">
        <v>289</v>
      </c>
      <c r="I16" s="446">
        <v>297</v>
      </c>
      <c r="J16" s="446">
        <v>294</v>
      </c>
      <c r="K16" s="446">
        <v>306</v>
      </c>
      <c r="L16" s="446">
        <v>317</v>
      </c>
      <c r="M16" s="446">
        <v>318</v>
      </c>
      <c r="N16" s="446">
        <v>320</v>
      </c>
      <c r="O16" s="446">
        <v>308</v>
      </c>
      <c r="P16" s="446">
        <v>307</v>
      </c>
      <c r="Q16" s="446">
        <v>310</v>
      </c>
      <c r="R16" s="446">
        <v>316</v>
      </c>
      <c r="S16" s="446">
        <v>339</v>
      </c>
      <c r="T16" s="446">
        <v>489</v>
      </c>
      <c r="U16" s="446">
        <v>494</v>
      </c>
      <c r="V16" s="446">
        <v>500</v>
      </c>
      <c r="W16" s="446">
        <v>543</v>
      </c>
      <c r="X16" s="446">
        <v>570</v>
      </c>
    </row>
    <row r="17" spans="2:24">
      <c r="B17" s="506" t="s">
        <v>153</v>
      </c>
      <c r="C17" s="446">
        <v>664</v>
      </c>
      <c r="D17" s="446">
        <v>657</v>
      </c>
      <c r="E17" s="446">
        <v>664</v>
      </c>
      <c r="F17" s="446">
        <v>671</v>
      </c>
      <c r="G17" s="446">
        <v>695</v>
      </c>
      <c r="H17" s="446">
        <v>736</v>
      </c>
      <c r="I17" s="446">
        <v>740</v>
      </c>
      <c r="J17" s="446">
        <v>790</v>
      </c>
      <c r="K17" s="446">
        <v>830</v>
      </c>
      <c r="L17" s="446">
        <v>762</v>
      </c>
      <c r="M17" s="446" t="s">
        <v>1710</v>
      </c>
      <c r="N17" s="446">
        <v>862</v>
      </c>
      <c r="O17" s="446">
        <v>806</v>
      </c>
      <c r="P17" s="446">
        <v>813</v>
      </c>
      <c r="Q17" s="446">
        <v>808</v>
      </c>
      <c r="R17" s="446">
        <v>822</v>
      </c>
      <c r="S17" s="446">
        <v>830</v>
      </c>
      <c r="T17" s="446">
        <v>820</v>
      </c>
      <c r="U17" s="446">
        <v>814</v>
      </c>
      <c r="V17" s="446">
        <v>844</v>
      </c>
      <c r="W17" s="446">
        <v>814</v>
      </c>
      <c r="X17" s="446">
        <v>786</v>
      </c>
    </row>
    <row r="18" spans="2:24">
      <c r="B18" s="506" t="s">
        <v>154</v>
      </c>
      <c r="C18" s="446">
        <v>642</v>
      </c>
      <c r="D18" s="446">
        <v>632</v>
      </c>
      <c r="E18" s="446">
        <v>640</v>
      </c>
      <c r="F18" s="446">
        <v>601</v>
      </c>
      <c r="G18" s="446">
        <v>587</v>
      </c>
      <c r="H18" s="446">
        <v>565</v>
      </c>
      <c r="I18" s="446">
        <v>564</v>
      </c>
      <c r="J18" s="446">
        <v>582</v>
      </c>
      <c r="K18" s="446">
        <v>589</v>
      </c>
      <c r="L18" s="446">
        <v>592</v>
      </c>
      <c r="M18" s="446">
        <v>602</v>
      </c>
      <c r="N18" s="446">
        <v>626</v>
      </c>
      <c r="O18" s="446">
        <v>619</v>
      </c>
      <c r="P18" s="446">
        <v>615</v>
      </c>
      <c r="Q18" s="446">
        <v>631</v>
      </c>
      <c r="R18" s="446">
        <v>632</v>
      </c>
      <c r="S18" s="446">
        <v>633</v>
      </c>
      <c r="T18" s="446">
        <v>627</v>
      </c>
      <c r="U18" s="446">
        <v>606</v>
      </c>
      <c r="V18" s="446">
        <v>609</v>
      </c>
      <c r="W18" s="446">
        <v>641</v>
      </c>
      <c r="X18" s="446">
        <v>646</v>
      </c>
    </row>
    <row r="19" spans="2:24">
      <c r="B19" s="506" t="s">
        <v>155</v>
      </c>
      <c r="C19" s="446">
        <v>453</v>
      </c>
      <c r="D19" s="446">
        <v>366</v>
      </c>
      <c r="E19" s="446">
        <v>401</v>
      </c>
      <c r="F19" s="446">
        <v>414</v>
      </c>
      <c r="G19" s="446">
        <v>445</v>
      </c>
      <c r="H19" s="446">
        <v>433</v>
      </c>
      <c r="I19" s="446">
        <v>398</v>
      </c>
      <c r="J19" s="446">
        <v>449</v>
      </c>
      <c r="K19" s="446">
        <v>392</v>
      </c>
      <c r="L19" s="446">
        <v>339</v>
      </c>
      <c r="M19" s="446">
        <v>305</v>
      </c>
      <c r="N19" s="446">
        <v>301</v>
      </c>
      <c r="O19" s="446">
        <v>280</v>
      </c>
      <c r="P19" s="446">
        <v>293</v>
      </c>
      <c r="Q19" s="446">
        <v>357</v>
      </c>
      <c r="R19" s="446">
        <v>359</v>
      </c>
      <c r="S19" s="446">
        <v>376</v>
      </c>
      <c r="T19" s="446">
        <v>390</v>
      </c>
      <c r="U19" s="446">
        <v>405</v>
      </c>
      <c r="V19" s="446">
        <v>369</v>
      </c>
      <c r="W19" s="446">
        <v>383</v>
      </c>
      <c r="X19" s="446">
        <v>395</v>
      </c>
    </row>
    <row r="20" spans="2:24">
      <c r="B20" s="506" t="s">
        <v>156</v>
      </c>
      <c r="C20" s="446">
        <v>599</v>
      </c>
      <c r="D20" s="446">
        <v>699</v>
      </c>
      <c r="E20" s="446">
        <v>692</v>
      </c>
      <c r="F20" s="446">
        <v>730</v>
      </c>
      <c r="G20" s="446">
        <v>737</v>
      </c>
      <c r="H20" s="446">
        <v>731</v>
      </c>
      <c r="I20" s="446">
        <v>792</v>
      </c>
      <c r="J20" s="446">
        <v>772</v>
      </c>
      <c r="K20" s="446">
        <v>718</v>
      </c>
      <c r="L20" s="446">
        <v>651</v>
      </c>
      <c r="M20" s="446">
        <v>624</v>
      </c>
      <c r="N20" s="446">
        <v>616</v>
      </c>
      <c r="O20" s="446">
        <v>585</v>
      </c>
      <c r="P20" s="446" t="s">
        <v>1710</v>
      </c>
      <c r="Q20" s="446">
        <v>562</v>
      </c>
      <c r="R20" s="446" t="s">
        <v>1710</v>
      </c>
      <c r="S20" s="446">
        <v>581</v>
      </c>
      <c r="T20" s="446">
        <v>576</v>
      </c>
      <c r="U20" s="446">
        <v>598</v>
      </c>
      <c r="V20" s="446">
        <v>625</v>
      </c>
      <c r="W20" s="446">
        <v>644</v>
      </c>
      <c r="X20" s="446" t="s">
        <v>1710</v>
      </c>
    </row>
    <row r="21" spans="2:24">
      <c r="B21" s="506" t="s">
        <v>157</v>
      </c>
      <c r="C21" s="446">
        <v>412</v>
      </c>
      <c r="D21" s="446">
        <v>420</v>
      </c>
      <c r="E21" s="446">
        <v>426</v>
      </c>
      <c r="F21" s="446">
        <v>431</v>
      </c>
      <c r="G21" s="446">
        <v>436</v>
      </c>
      <c r="H21" s="446">
        <v>442</v>
      </c>
      <c r="I21" s="446">
        <v>447</v>
      </c>
      <c r="J21" s="446">
        <v>453</v>
      </c>
      <c r="K21" s="446">
        <v>458</v>
      </c>
      <c r="L21" s="446">
        <v>464</v>
      </c>
      <c r="M21" s="446">
        <v>532</v>
      </c>
      <c r="N21" s="446">
        <v>503</v>
      </c>
      <c r="O21" s="446">
        <v>495</v>
      </c>
      <c r="P21" s="446">
        <v>482</v>
      </c>
      <c r="Q21" s="446">
        <v>488</v>
      </c>
      <c r="R21" s="446">
        <v>488</v>
      </c>
      <c r="S21" s="446">
        <v>498</v>
      </c>
      <c r="T21" s="446">
        <v>504</v>
      </c>
      <c r="U21" s="446">
        <v>515</v>
      </c>
      <c r="V21" s="446">
        <v>524</v>
      </c>
      <c r="W21" s="446" t="s">
        <v>1710</v>
      </c>
      <c r="X21" s="446" t="s">
        <v>1710</v>
      </c>
    </row>
    <row r="22" spans="2:24">
      <c r="B22" s="506" t="s">
        <v>158</v>
      </c>
      <c r="C22" s="446">
        <v>653</v>
      </c>
      <c r="D22" s="446">
        <v>652</v>
      </c>
      <c r="E22" s="446">
        <v>637</v>
      </c>
      <c r="F22" s="446">
        <v>646</v>
      </c>
      <c r="G22" s="446">
        <v>600</v>
      </c>
      <c r="H22" s="446">
        <v>588</v>
      </c>
      <c r="I22" s="446">
        <v>590</v>
      </c>
      <c r="J22" s="446">
        <v>578</v>
      </c>
      <c r="K22" s="446">
        <v>551</v>
      </c>
      <c r="L22" s="446">
        <v>542</v>
      </c>
      <c r="M22" s="446">
        <v>510</v>
      </c>
      <c r="N22" s="446">
        <v>485</v>
      </c>
      <c r="O22" s="446">
        <v>468</v>
      </c>
      <c r="P22" s="446">
        <v>454</v>
      </c>
      <c r="Q22" s="446">
        <v>448</v>
      </c>
      <c r="R22" s="446">
        <v>456</v>
      </c>
      <c r="S22" s="446">
        <v>463</v>
      </c>
      <c r="T22" s="446">
        <v>473</v>
      </c>
      <c r="U22" s="446">
        <v>475</v>
      </c>
      <c r="V22" s="446">
        <v>472</v>
      </c>
      <c r="W22" s="446">
        <v>464</v>
      </c>
      <c r="X22" s="446">
        <v>472</v>
      </c>
    </row>
    <row r="23" spans="2:24">
      <c r="B23" s="506" t="s">
        <v>159</v>
      </c>
      <c r="C23" s="446">
        <v>514</v>
      </c>
      <c r="D23" s="446">
        <v>526</v>
      </c>
      <c r="E23" s="446">
        <v>530</v>
      </c>
      <c r="F23" s="446">
        <v>506</v>
      </c>
      <c r="G23" s="446">
        <v>519</v>
      </c>
      <c r="H23" s="446">
        <v>529</v>
      </c>
      <c r="I23" s="446">
        <v>535</v>
      </c>
      <c r="J23" s="446">
        <v>542</v>
      </c>
      <c r="K23" s="446">
        <v>538</v>
      </c>
      <c r="L23" s="446">
        <v>534</v>
      </c>
      <c r="M23" s="446">
        <v>534</v>
      </c>
      <c r="N23" s="446">
        <v>534</v>
      </c>
      <c r="O23" s="446">
        <v>527</v>
      </c>
      <c r="P23" s="446">
        <v>520</v>
      </c>
      <c r="Q23" s="446">
        <v>517</v>
      </c>
      <c r="R23" s="446">
        <v>516</v>
      </c>
      <c r="S23" s="446">
        <v>553</v>
      </c>
      <c r="T23" s="446">
        <v>558</v>
      </c>
      <c r="U23" s="446">
        <v>557</v>
      </c>
      <c r="V23" s="446">
        <v>555</v>
      </c>
      <c r="W23" s="446">
        <v>538</v>
      </c>
      <c r="X23" s="446">
        <v>561</v>
      </c>
    </row>
    <row r="24" spans="2:24">
      <c r="B24" s="506" t="s">
        <v>160</v>
      </c>
      <c r="C24" s="446">
        <v>262</v>
      </c>
      <c r="D24" s="446" t="s">
        <v>1710</v>
      </c>
      <c r="E24" s="446" t="s">
        <v>1710</v>
      </c>
      <c r="F24" s="446" t="s">
        <v>1710</v>
      </c>
      <c r="G24" s="446">
        <v>304</v>
      </c>
      <c r="H24" s="446">
        <v>336</v>
      </c>
      <c r="I24" s="446">
        <v>384</v>
      </c>
      <c r="J24" s="446">
        <v>399</v>
      </c>
      <c r="K24" s="446">
        <v>415</v>
      </c>
      <c r="L24" s="446">
        <v>405</v>
      </c>
      <c r="M24" s="446">
        <v>379</v>
      </c>
      <c r="N24" s="446">
        <v>384</v>
      </c>
      <c r="O24" s="446">
        <v>391</v>
      </c>
      <c r="P24" s="446">
        <v>404</v>
      </c>
      <c r="Q24" s="446">
        <v>387</v>
      </c>
      <c r="R24" s="446">
        <v>393</v>
      </c>
      <c r="S24" s="446">
        <v>403</v>
      </c>
      <c r="T24" s="446">
        <v>416</v>
      </c>
      <c r="U24" s="446">
        <v>432</v>
      </c>
      <c r="V24" s="446">
        <v>445</v>
      </c>
      <c r="W24" s="446">
        <v>418</v>
      </c>
      <c r="X24" s="446">
        <v>446</v>
      </c>
    </row>
    <row r="25" spans="2:24">
      <c r="B25" s="506" t="s">
        <v>161</v>
      </c>
      <c r="C25" s="446">
        <v>509</v>
      </c>
      <c r="D25" s="446">
        <v>516</v>
      </c>
      <c r="E25" s="446">
        <v>523</v>
      </c>
      <c r="F25" s="446">
        <v>524</v>
      </c>
      <c r="G25" s="446">
        <v>540</v>
      </c>
      <c r="H25" s="446">
        <v>546</v>
      </c>
      <c r="I25" s="446">
        <v>559</v>
      </c>
      <c r="J25" s="446">
        <v>557</v>
      </c>
      <c r="K25" s="446">
        <v>552</v>
      </c>
      <c r="L25" s="446">
        <v>543</v>
      </c>
      <c r="M25" s="446">
        <v>547</v>
      </c>
      <c r="N25" s="446">
        <v>529</v>
      </c>
      <c r="O25" s="446">
        <v>504</v>
      </c>
      <c r="P25" s="446">
        <v>491</v>
      </c>
      <c r="Q25" s="446">
        <v>488</v>
      </c>
      <c r="R25" s="446">
        <v>486</v>
      </c>
      <c r="S25" s="446">
        <v>497</v>
      </c>
      <c r="T25" s="446">
        <v>488</v>
      </c>
      <c r="U25" s="446">
        <v>499</v>
      </c>
      <c r="V25" s="446">
        <v>503</v>
      </c>
      <c r="W25" s="446">
        <v>487</v>
      </c>
      <c r="X25" s="446" t="s">
        <v>1710</v>
      </c>
    </row>
    <row r="26" spans="2:24">
      <c r="B26" s="506" t="s">
        <v>162</v>
      </c>
      <c r="C26" s="446">
        <v>628</v>
      </c>
      <c r="D26" s="446">
        <v>650</v>
      </c>
      <c r="E26" s="446">
        <v>655</v>
      </c>
      <c r="F26" s="446">
        <v>670</v>
      </c>
      <c r="G26" s="446">
        <v>684</v>
      </c>
      <c r="H26" s="446">
        <v>688</v>
      </c>
      <c r="I26" s="446">
        <v>695</v>
      </c>
      <c r="J26" s="446">
        <v>704</v>
      </c>
      <c r="K26" s="446">
        <v>729</v>
      </c>
      <c r="L26" s="446">
        <v>729</v>
      </c>
      <c r="M26" s="446">
        <v>695</v>
      </c>
      <c r="N26" s="446">
        <v>676</v>
      </c>
      <c r="O26" s="446">
        <v>664</v>
      </c>
      <c r="P26" s="446">
        <v>618</v>
      </c>
      <c r="Q26" s="446">
        <v>602</v>
      </c>
      <c r="R26" s="446">
        <v>620</v>
      </c>
      <c r="S26" s="446">
        <v>633</v>
      </c>
      <c r="T26" s="446">
        <v>625</v>
      </c>
      <c r="U26" s="446">
        <v>646</v>
      </c>
      <c r="V26" s="446">
        <v>648</v>
      </c>
      <c r="W26" s="446">
        <v>609</v>
      </c>
      <c r="X26" s="446">
        <v>633</v>
      </c>
    </row>
    <row r="27" spans="2:24">
      <c r="B27" s="506" t="s">
        <v>163</v>
      </c>
      <c r="C27" s="446">
        <v>271</v>
      </c>
      <c r="D27" s="446">
        <v>305</v>
      </c>
      <c r="E27" s="446">
        <v>343</v>
      </c>
      <c r="F27" s="446">
        <v>304</v>
      </c>
      <c r="G27" s="446">
        <v>318</v>
      </c>
      <c r="H27" s="446">
        <v>320</v>
      </c>
      <c r="I27" s="446">
        <v>343</v>
      </c>
      <c r="J27" s="446">
        <v>391</v>
      </c>
      <c r="K27" s="446">
        <v>345</v>
      </c>
      <c r="L27" s="446">
        <v>352</v>
      </c>
      <c r="M27" s="446">
        <v>324</v>
      </c>
      <c r="N27" s="446">
        <v>350</v>
      </c>
      <c r="O27" s="446">
        <v>323</v>
      </c>
      <c r="P27" s="446">
        <v>350</v>
      </c>
      <c r="Q27" s="446">
        <v>364</v>
      </c>
      <c r="R27" s="446">
        <v>404</v>
      </c>
      <c r="S27" s="446">
        <v>410</v>
      </c>
      <c r="T27" s="446">
        <v>411</v>
      </c>
      <c r="U27" s="446">
        <v>407</v>
      </c>
      <c r="V27" s="446">
        <v>439</v>
      </c>
      <c r="W27" s="446">
        <v>478</v>
      </c>
      <c r="X27" s="446" t="s">
        <v>1710</v>
      </c>
    </row>
    <row r="28" spans="2:24">
      <c r="B28" s="506" t="s">
        <v>164</v>
      </c>
      <c r="C28" s="446">
        <v>365</v>
      </c>
      <c r="D28" s="446">
        <v>378</v>
      </c>
      <c r="E28" s="446">
        <v>405</v>
      </c>
      <c r="F28" s="446">
        <v>389</v>
      </c>
      <c r="G28" s="446">
        <v>373</v>
      </c>
      <c r="H28" s="446">
        <v>387</v>
      </c>
      <c r="I28" s="446">
        <v>405</v>
      </c>
      <c r="J28" s="446">
        <v>419</v>
      </c>
      <c r="K28" s="446">
        <v>428</v>
      </c>
      <c r="L28" s="446">
        <v>381</v>
      </c>
      <c r="M28" s="446">
        <v>404</v>
      </c>
      <c r="N28" s="446">
        <v>442</v>
      </c>
      <c r="O28" s="446">
        <v>445</v>
      </c>
      <c r="P28" s="446">
        <v>433</v>
      </c>
      <c r="Q28" s="446">
        <v>433</v>
      </c>
      <c r="R28" s="446">
        <v>448</v>
      </c>
      <c r="S28" s="446">
        <v>444</v>
      </c>
      <c r="T28" s="446">
        <v>455</v>
      </c>
      <c r="U28" s="446">
        <v>464</v>
      </c>
      <c r="V28" s="446">
        <v>472</v>
      </c>
      <c r="W28" s="446">
        <v>483</v>
      </c>
      <c r="X28" s="446">
        <v>480</v>
      </c>
    </row>
    <row r="29" spans="2:24">
      <c r="B29" s="506" t="s">
        <v>165</v>
      </c>
      <c r="C29" s="446">
        <v>654</v>
      </c>
      <c r="D29" s="446">
        <v>646</v>
      </c>
      <c r="E29" s="446">
        <v>653</v>
      </c>
      <c r="F29" s="446">
        <v>678</v>
      </c>
      <c r="G29" s="446">
        <v>679</v>
      </c>
      <c r="H29" s="446">
        <v>672</v>
      </c>
      <c r="I29" s="446">
        <v>683</v>
      </c>
      <c r="J29" s="446">
        <v>695</v>
      </c>
      <c r="K29" s="446">
        <v>697</v>
      </c>
      <c r="L29" s="446">
        <v>679</v>
      </c>
      <c r="M29" s="446">
        <v>679</v>
      </c>
      <c r="N29" s="446">
        <v>666</v>
      </c>
      <c r="O29" s="446">
        <v>652</v>
      </c>
      <c r="P29" s="446">
        <v>616</v>
      </c>
      <c r="Q29" s="446">
        <v>626</v>
      </c>
      <c r="R29" s="446">
        <v>607</v>
      </c>
      <c r="S29" s="446">
        <v>815</v>
      </c>
      <c r="T29" s="446">
        <v>798</v>
      </c>
      <c r="U29" s="446">
        <v>803</v>
      </c>
      <c r="V29" s="446">
        <v>791</v>
      </c>
      <c r="W29" s="446">
        <v>790</v>
      </c>
      <c r="X29" s="446">
        <v>793</v>
      </c>
    </row>
    <row r="30" spans="2:24">
      <c r="B30" s="506" t="s">
        <v>166</v>
      </c>
      <c r="C30" s="446">
        <v>446</v>
      </c>
      <c r="D30" s="446">
        <v>452</v>
      </c>
      <c r="E30" s="446">
        <v>457</v>
      </c>
      <c r="F30" s="446">
        <v>464</v>
      </c>
      <c r="G30" s="446">
        <v>454</v>
      </c>
      <c r="H30" s="446">
        <v>461</v>
      </c>
      <c r="I30" s="446">
        <v>468</v>
      </c>
      <c r="J30" s="446">
        <v>457</v>
      </c>
      <c r="K30" s="446">
        <v>454</v>
      </c>
      <c r="L30" s="446">
        <v>430</v>
      </c>
      <c r="M30" s="446">
        <v>403</v>
      </c>
      <c r="N30" s="446">
        <v>382</v>
      </c>
      <c r="O30" s="446">
        <v>402</v>
      </c>
      <c r="P30" s="446">
        <v>378</v>
      </c>
      <c r="Q30" s="446">
        <v>385</v>
      </c>
      <c r="R30" s="446">
        <v>377</v>
      </c>
      <c r="S30" s="446">
        <v>379</v>
      </c>
      <c r="T30" s="446">
        <v>385</v>
      </c>
      <c r="U30" s="446">
        <v>381</v>
      </c>
      <c r="V30" s="446">
        <v>387</v>
      </c>
      <c r="W30" s="446">
        <v>403</v>
      </c>
      <c r="X30" s="446">
        <v>416</v>
      </c>
    </row>
    <row r="31" spans="2:24">
      <c r="B31" s="506" t="s">
        <v>167</v>
      </c>
      <c r="C31" s="446">
        <v>533</v>
      </c>
      <c r="D31" s="446">
        <v>540</v>
      </c>
      <c r="E31" s="446">
        <v>541</v>
      </c>
      <c r="F31" s="446">
        <v>580</v>
      </c>
      <c r="G31" s="446">
        <v>633</v>
      </c>
      <c r="H31" s="446">
        <v>625</v>
      </c>
      <c r="I31" s="446">
        <v>667</v>
      </c>
      <c r="J31" s="446">
        <v>677</v>
      </c>
      <c r="K31" s="446">
        <v>674</v>
      </c>
      <c r="L31" s="446">
        <v>671</v>
      </c>
      <c r="M31" s="446">
        <v>623</v>
      </c>
      <c r="N31" s="446">
        <v>622</v>
      </c>
      <c r="O31" s="446">
        <v>612</v>
      </c>
      <c r="P31" s="446">
        <v>602</v>
      </c>
      <c r="Q31" s="446">
        <v>628</v>
      </c>
      <c r="R31" s="446">
        <v>641</v>
      </c>
      <c r="S31" s="446">
        <v>642</v>
      </c>
      <c r="T31" s="446">
        <v>666</v>
      </c>
      <c r="U31" s="446">
        <v>672</v>
      </c>
      <c r="V31" s="446">
        <v>697</v>
      </c>
      <c r="W31" s="446">
        <v>643</v>
      </c>
      <c r="X31" s="446">
        <v>611</v>
      </c>
    </row>
    <row r="32" spans="2:24">
      <c r="B32" s="506" t="s">
        <v>168</v>
      </c>
      <c r="C32" s="446">
        <v>598</v>
      </c>
      <c r="D32" s="446">
        <v>595</v>
      </c>
      <c r="E32" s="446">
        <v>600</v>
      </c>
      <c r="F32" s="446">
        <v>586</v>
      </c>
      <c r="G32" s="446">
        <v>599</v>
      </c>
      <c r="H32" s="446">
        <v>599</v>
      </c>
      <c r="I32" s="446">
        <v>597</v>
      </c>
      <c r="J32" s="446">
        <v>606</v>
      </c>
      <c r="K32" s="446">
        <v>600</v>
      </c>
      <c r="L32" s="446">
        <v>589</v>
      </c>
      <c r="M32" s="446">
        <v>571</v>
      </c>
      <c r="N32" s="446">
        <v>568</v>
      </c>
      <c r="O32" s="446">
        <v>549</v>
      </c>
      <c r="P32" s="446">
        <v>526</v>
      </c>
      <c r="Q32" s="446">
        <v>527</v>
      </c>
      <c r="R32" s="446">
        <v>523</v>
      </c>
      <c r="S32" s="446">
        <v>520</v>
      </c>
      <c r="T32" s="446">
        <v>513</v>
      </c>
      <c r="U32" s="446">
        <v>511</v>
      </c>
      <c r="V32" s="446">
        <v>508</v>
      </c>
      <c r="W32" s="446">
        <v>533</v>
      </c>
      <c r="X32" s="446">
        <v>515</v>
      </c>
    </row>
    <row r="33" spans="2:24">
      <c r="B33" s="506" t="s">
        <v>169</v>
      </c>
      <c r="C33" s="446">
        <v>580</v>
      </c>
      <c r="D33" s="446">
        <v>576</v>
      </c>
      <c r="E33" s="446">
        <v>608</v>
      </c>
      <c r="F33" s="446">
        <v>607</v>
      </c>
      <c r="G33" s="446">
        <v>574</v>
      </c>
      <c r="H33" s="446">
        <v>575</v>
      </c>
      <c r="I33" s="446">
        <v>597</v>
      </c>
      <c r="J33" s="446">
        <v>597</v>
      </c>
      <c r="K33" s="446">
        <v>600</v>
      </c>
      <c r="L33" s="446">
        <v>590</v>
      </c>
      <c r="M33" s="446">
        <v>562</v>
      </c>
      <c r="N33" s="446">
        <v>573</v>
      </c>
      <c r="O33" s="446">
        <v>579</v>
      </c>
      <c r="P33" s="446">
        <v>578</v>
      </c>
      <c r="Q33" s="446">
        <v>565</v>
      </c>
      <c r="R33" s="446">
        <v>560</v>
      </c>
      <c r="S33" s="446">
        <v>564</v>
      </c>
      <c r="T33" s="446">
        <v>570</v>
      </c>
      <c r="U33" s="446">
        <v>579</v>
      </c>
      <c r="V33" s="446">
        <v>588</v>
      </c>
      <c r="W33" s="446">
        <v>834</v>
      </c>
      <c r="X33" s="446" t="s">
        <v>1710</v>
      </c>
    </row>
    <row r="34" spans="2:24">
      <c r="B34" s="506" t="s">
        <v>170</v>
      </c>
      <c r="C34" s="446">
        <v>320</v>
      </c>
      <c r="D34" s="446">
        <v>290</v>
      </c>
      <c r="E34" s="446">
        <v>275</v>
      </c>
      <c r="F34" s="446">
        <v>260</v>
      </c>
      <c r="G34" s="446">
        <v>256</v>
      </c>
      <c r="H34" s="446">
        <v>319</v>
      </c>
      <c r="I34" s="446">
        <v>321</v>
      </c>
      <c r="J34" s="446">
        <v>322</v>
      </c>
      <c r="K34" s="446">
        <v>320</v>
      </c>
      <c r="L34" s="446">
        <v>316</v>
      </c>
      <c r="M34" s="446">
        <v>316</v>
      </c>
      <c r="N34" s="446">
        <v>319</v>
      </c>
      <c r="O34" s="446">
        <v>317</v>
      </c>
      <c r="P34" s="446">
        <v>297</v>
      </c>
      <c r="Q34" s="446">
        <v>272</v>
      </c>
      <c r="R34" s="446">
        <v>286</v>
      </c>
      <c r="S34" s="446">
        <v>307</v>
      </c>
      <c r="T34" s="446">
        <v>315</v>
      </c>
      <c r="U34" s="446">
        <v>329</v>
      </c>
      <c r="V34" s="446">
        <v>336</v>
      </c>
      <c r="W34" s="446">
        <v>346</v>
      </c>
      <c r="X34" s="446">
        <v>362</v>
      </c>
    </row>
    <row r="35" spans="2:24">
      <c r="B35" s="506" t="s">
        <v>171</v>
      </c>
      <c r="C35" s="446">
        <v>457</v>
      </c>
      <c r="D35" s="446">
        <v>454</v>
      </c>
      <c r="E35" s="446">
        <v>441</v>
      </c>
      <c r="F35" s="446">
        <v>449</v>
      </c>
      <c r="G35" s="446">
        <v>445</v>
      </c>
      <c r="H35" s="446">
        <v>452</v>
      </c>
      <c r="I35" s="446">
        <v>465</v>
      </c>
      <c r="J35" s="446">
        <v>471</v>
      </c>
      <c r="K35" s="446">
        <v>518</v>
      </c>
      <c r="L35" s="446">
        <v>520</v>
      </c>
      <c r="M35" s="446">
        <v>516</v>
      </c>
      <c r="N35" s="446">
        <v>490</v>
      </c>
      <c r="O35" s="446">
        <v>453</v>
      </c>
      <c r="P35" s="446">
        <v>440</v>
      </c>
      <c r="Q35" s="446">
        <v>453</v>
      </c>
      <c r="R35" s="446">
        <v>460</v>
      </c>
      <c r="S35" s="446">
        <v>474</v>
      </c>
      <c r="T35" s="446">
        <v>486</v>
      </c>
      <c r="U35" s="446">
        <v>507</v>
      </c>
      <c r="V35" s="446">
        <v>513</v>
      </c>
      <c r="W35" s="446">
        <v>513</v>
      </c>
      <c r="X35" s="446">
        <v>514</v>
      </c>
    </row>
    <row r="36" spans="2:24">
      <c r="B36" s="506" t="s">
        <v>172</v>
      </c>
      <c r="C36" s="446">
        <v>355</v>
      </c>
      <c r="D36" s="446">
        <v>341</v>
      </c>
      <c r="E36" s="446">
        <v>385</v>
      </c>
      <c r="F36" s="446">
        <v>353</v>
      </c>
      <c r="G36" s="446">
        <v>349</v>
      </c>
      <c r="H36" s="446">
        <v>383</v>
      </c>
      <c r="I36" s="446">
        <v>396</v>
      </c>
      <c r="J36" s="446">
        <v>391</v>
      </c>
      <c r="K36" s="446">
        <v>411</v>
      </c>
      <c r="L36" s="446">
        <v>381</v>
      </c>
      <c r="M36" s="446">
        <v>313</v>
      </c>
      <c r="N36" s="446">
        <v>259</v>
      </c>
      <c r="O36" s="446">
        <v>251</v>
      </c>
      <c r="P36" s="446">
        <v>254</v>
      </c>
      <c r="Q36" s="446">
        <v>249</v>
      </c>
      <c r="R36" s="446">
        <v>247</v>
      </c>
      <c r="S36" s="446">
        <v>261</v>
      </c>
      <c r="T36" s="446">
        <v>272</v>
      </c>
      <c r="U36" s="446">
        <v>272</v>
      </c>
      <c r="V36" s="446">
        <v>280</v>
      </c>
      <c r="W36" s="446">
        <v>290</v>
      </c>
      <c r="X36" s="446">
        <v>302</v>
      </c>
    </row>
    <row r="37" spans="2:24">
      <c r="B37" s="506" t="s">
        <v>173</v>
      </c>
      <c r="C37" s="446">
        <v>513</v>
      </c>
      <c r="D37" s="446">
        <v>478</v>
      </c>
      <c r="E37" s="446">
        <v>407</v>
      </c>
      <c r="F37" s="446">
        <v>418</v>
      </c>
      <c r="G37" s="446">
        <v>485</v>
      </c>
      <c r="H37" s="446">
        <v>494</v>
      </c>
      <c r="I37" s="446">
        <v>516</v>
      </c>
      <c r="J37" s="446">
        <v>525</v>
      </c>
      <c r="K37" s="446">
        <v>542</v>
      </c>
      <c r="L37" s="446">
        <v>524</v>
      </c>
      <c r="M37" s="446">
        <v>490</v>
      </c>
      <c r="N37" s="446">
        <v>415</v>
      </c>
      <c r="O37" s="446">
        <v>362</v>
      </c>
      <c r="P37" s="446">
        <v>414</v>
      </c>
      <c r="Q37" s="446">
        <v>432</v>
      </c>
      <c r="R37" s="446">
        <v>449</v>
      </c>
      <c r="S37" s="446">
        <v>457</v>
      </c>
      <c r="T37" s="446">
        <v>471</v>
      </c>
      <c r="U37" s="446">
        <v>486</v>
      </c>
      <c r="V37" s="446">
        <v>504</v>
      </c>
      <c r="W37" s="446">
        <v>487</v>
      </c>
      <c r="X37" s="446">
        <v>511</v>
      </c>
    </row>
    <row r="38" spans="2:24">
      <c r="B38" s="506" t="s">
        <v>174</v>
      </c>
      <c r="C38" s="446">
        <v>254</v>
      </c>
      <c r="D38" s="446">
        <v>239</v>
      </c>
      <c r="E38" s="446">
        <v>270</v>
      </c>
      <c r="F38" s="446">
        <v>281</v>
      </c>
      <c r="G38" s="446">
        <v>261</v>
      </c>
      <c r="H38" s="446">
        <v>273</v>
      </c>
      <c r="I38" s="446">
        <v>284</v>
      </c>
      <c r="J38" s="446">
        <v>294</v>
      </c>
      <c r="K38" s="446">
        <v>313</v>
      </c>
      <c r="L38" s="446">
        <v>307</v>
      </c>
      <c r="M38" s="446">
        <v>319</v>
      </c>
      <c r="N38" s="446">
        <v>311</v>
      </c>
      <c r="O38" s="446">
        <v>306</v>
      </c>
      <c r="P38" s="446">
        <v>304</v>
      </c>
      <c r="Q38" s="446">
        <v>320</v>
      </c>
      <c r="R38" s="446">
        <v>329</v>
      </c>
      <c r="S38" s="446">
        <v>348</v>
      </c>
      <c r="T38" s="446">
        <v>378</v>
      </c>
      <c r="U38" s="446">
        <v>414</v>
      </c>
      <c r="V38" s="446">
        <v>421</v>
      </c>
      <c r="W38" s="446">
        <v>478</v>
      </c>
      <c r="X38" s="446">
        <v>496</v>
      </c>
    </row>
    <row r="39" spans="2:24">
      <c r="B39" s="506" t="s">
        <v>175</v>
      </c>
      <c r="C39" s="446">
        <v>502</v>
      </c>
      <c r="D39" s="446">
        <v>465</v>
      </c>
      <c r="E39" s="446">
        <v>458</v>
      </c>
      <c r="F39" s="446">
        <v>466</v>
      </c>
      <c r="G39" s="446">
        <v>469</v>
      </c>
      <c r="H39" s="446">
        <v>478</v>
      </c>
      <c r="I39" s="446">
        <v>494</v>
      </c>
      <c r="J39" s="446">
        <v>506</v>
      </c>
      <c r="K39" s="446">
        <v>521</v>
      </c>
      <c r="L39" s="446">
        <v>480</v>
      </c>
      <c r="M39" s="446">
        <v>470</v>
      </c>
      <c r="N39" s="446">
        <v>505</v>
      </c>
      <c r="O39" s="446">
        <v>506</v>
      </c>
      <c r="P39" s="446">
        <v>493</v>
      </c>
      <c r="Q39" s="446">
        <v>482</v>
      </c>
      <c r="R39" s="446">
        <v>500</v>
      </c>
      <c r="S39" s="446">
        <v>504</v>
      </c>
      <c r="T39" s="446">
        <v>510</v>
      </c>
      <c r="U39" s="446">
        <v>551</v>
      </c>
      <c r="V39" s="446">
        <v>566</v>
      </c>
      <c r="W39" s="446">
        <v>611</v>
      </c>
      <c r="X39" s="446">
        <v>609</v>
      </c>
    </row>
    <row r="40" spans="2:24">
      <c r="B40" s="506" t="s">
        <v>176</v>
      </c>
      <c r="C40" s="446">
        <v>425</v>
      </c>
      <c r="D40" s="446">
        <v>439</v>
      </c>
      <c r="E40" s="446">
        <v>465</v>
      </c>
      <c r="F40" s="446">
        <v>464</v>
      </c>
      <c r="G40" s="446">
        <v>461</v>
      </c>
      <c r="H40" s="446">
        <v>479</v>
      </c>
      <c r="I40" s="446">
        <v>491</v>
      </c>
      <c r="J40" s="446">
        <v>488</v>
      </c>
      <c r="K40" s="446">
        <v>485</v>
      </c>
      <c r="L40" s="446">
        <v>472</v>
      </c>
      <c r="M40" s="446">
        <v>441</v>
      </c>
      <c r="N40" s="446">
        <v>453</v>
      </c>
      <c r="O40" s="446">
        <v>454</v>
      </c>
      <c r="P40" s="446">
        <v>455</v>
      </c>
      <c r="Q40" s="446">
        <v>443</v>
      </c>
      <c r="R40" s="446">
        <v>451</v>
      </c>
      <c r="S40" s="446">
        <v>447</v>
      </c>
      <c r="T40" s="446">
        <v>452</v>
      </c>
      <c r="U40" s="446">
        <v>434</v>
      </c>
      <c r="V40" s="446">
        <v>449</v>
      </c>
      <c r="W40" s="446">
        <v>431</v>
      </c>
      <c r="X40" s="446">
        <v>418</v>
      </c>
    </row>
    <row r="41" spans="2:24">
      <c r="B41" s="506" t="s">
        <v>1711</v>
      </c>
      <c r="C41" s="446">
        <v>462</v>
      </c>
      <c r="D41" s="446">
        <v>467</v>
      </c>
      <c r="E41" s="446">
        <v>476</v>
      </c>
      <c r="F41" s="446">
        <v>484</v>
      </c>
      <c r="G41" s="446">
        <v>503</v>
      </c>
      <c r="H41" s="446">
        <v>516</v>
      </c>
      <c r="I41" s="446">
        <v>563</v>
      </c>
      <c r="J41" s="446">
        <v>558</v>
      </c>
      <c r="K41" s="446">
        <v>655</v>
      </c>
      <c r="L41" s="446">
        <v>414</v>
      </c>
      <c r="M41" s="446">
        <v>484</v>
      </c>
      <c r="N41" s="446">
        <v>495</v>
      </c>
      <c r="O41" s="446">
        <v>511</v>
      </c>
      <c r="P41" s="446">
        <v>516</v>
      </c>
      <c r="Q41" s="446">
        <v>535</v>
      </c>
      <c r="R41" s="446">
        <v>588</v>
      </c>
      <c r="S41" s="446">
        <v>655</v>
      </c>
      <c r="T41" s="446">
        <v>656</v>
      </c>
      <c r="U41" s="446">
        <v>702</v>
      </c>
      <c r="V41" s="446" t="s">
        <v>1710</v>
      </c>
      <c r="W41" s="446">
        <v>614</v>
      </c>
      <c r="X41" s="446" t="s">
        <v>1710</v>
      </c>
    </row>
    <row r="42" spans="2:24">
      <c r="B42" s="506" t="s">
        <v>1712</v>
      </c>
      <c r="C42" s="446">
        <v>613</v>
      </c>
      <c r="D42" s="446">
        <v>361</v>
      </c>
      <c r="E42" s="446">
        <v>392</v>
      </c>
      <c r="F42" s="446">
        <v>402</v>
      </c>
      <c r="G42" s="446">
        <v>414</v>
      </c>
      <c r="H42" s="446">
        <v>426</v>
      </c>
      <c r="I42" s="446">
        <v>459</v>
      </c>
      <c r="J42" s="446">
        <v>491</v>
      </c>
      <c r="K42" s="446">
        <v>487</v>
      </c>
      <c r="L42" s="446">
        <v>470</v>
      </c>
      <c r="M42" s="446">
        <v>469</v>
      </c>
      <c r="N42" s="446">
        <v>485</v>
      </c>
      <c r="O42" s="446">
        <v>477</v>
      </c>
      <c r="P42" s="446">
        <v>496</v>
      </c>
      <c r="Q42" s="446">
        <v>423</v>
      </c>
      <c r="R42" s="446">
        <v>422</v>
      </c>
      <c r="S42" s="446">
        <v>754</v>
      </c>
      <c r="T42" s="446">
        <v>748</v>
      </c>
      <c r="U42" s="446">
        <v>739</v>
      </c>
      <c r="V42" s="446">
        <v>776</v>
      </c>
      <c r="W42" s="446">
        <v>604</v>
      </c>
      <c r="X42" s="446">
        <v>799</v>
      </c>
    </row>
    <row r="43" spans="2:24">
      <c r="B43" s="506" t="s">
        <v>1713</v>
      </c>
      <c r="C43" s="446">
        <v>659</v>
      </c>
      <c r="D43" s="446">
        <v>663</v>
      </c>
      <c r="E43" s="446">
        <v>678</v>
      </c>
      <c r="F43" s="446">
        <v>670</v>
      </c>
      <c r="G43" s="446">
        <v>663</v>
      </c>
      <c r="H43" s="446">
        <v>664</v>
      </c>
      <c r="I43" s="446">
        <v>712</v>
      </c>
      <c r="J43" s="446">
        <v>724</v>
      </c>
      <c r="K43" s="446">
        <v>739</v>
      </c>
      <c r="L43" s="446">
        <v>705</v>
      </c>
      <c r="M43" s="446">
        <v>711</v>
      </c>
      <c r="N43" s="446">
        <v>692</v>
      </c>
      <c r="O43" s="446">
        <v>697</v>
      </c>
      <c r="P43" s="446">
        <v>706</v>
      </c>
      <c r="Q43" s="446">
        <v>733</v>
      </c>
      <c r="R43" s="446">
        <v>728</v>
      </c>
      <c r="S43" s="446">
        <v>723</v>
      </c>
      <c r="T43" s="446">
        <v>709</v>
      </c>
      <c r="U43" s="446">
        <v>706</v>
      </c>
      <c r="V43" s="446">
        <v>709</v>
      </c>
      <c r="W43" s="446">
        <v>706</v>
      </c>
      <c r="X43" s="446">
        <v>704</v>
      </c>
    </row>
    <row r="44" spans="2:24">
      <c r="B44" s="506" t="s">
        <v>1714</v>
      </c>
      <c r="C44" s="446">
        <v>577</v>
      </c>
      <c r="D44" s="446">
        <v>591</v>
      </c>
      <c r="E44" s="446">
        <v>598</v>
      </c>
      <c r="F44" s="446">
        <v>591</v>
      </c>
      <c r="G44" s="446">
        <v>602</v>
      </c>
      <c r="H44" s="446">
        <v>581</v>
      </c>
      <c r="I44" s="446">
        <v>583</v>
      </c>
      <c r="J44" s="446">
        <v>567</v>
      </c>
      <c r="K44" s="446">
        <v>541</v>
      </c>
      <c r="L44" s="446">
        <v>522</v>
      </c>
      <c r="M44" s="446">
        <v>509</v>
      </c>
      <c r="N44" s="446">
        <v>491</v>
      </c>
      <c r="O44" s="446">
        <v>477</v>
      </c>
      <c r="P44" s="446">
        <v>482</v>
      </c>
      <c r="Q44" s="446">
        <v>482</v>
      </c>
      <c r="R44" s="446">
        <v>483</v>
      </c>
      <c r="S44" s="446">
        <v>483</v>
      </c>
      <c r="T44" s="446">
        <v>468</v>
      </c>
      <c r="U44" s="446">
        <v>463</v>
      </c>
      <c r="V44" s="446" t="s">
        <v>1710</v>
      </c>
      <c r="W44" s="446" t="s">
        <v>1710</v>
      </c>
      <c r="X44" s="446" t="s">
        <v>1710</v>
      </c>
    </row>
    <row r="45" spans="2:24">
      <c r="B45" s="506" t="s">
        <v>1715</v>
      </c>
      <c r="C45" s="446" t="s">
        <v>1710</v>
      </c>
      <c r="D45" s="446" t="s">
        <v>1710</v>
      </c>
      <c r="E45" s="446" t="s">
        <v>1710</v>
      </c>
      <c r="F45" s="446" t="s">
        <v>1710</v>
      </c>
      <c r="G45" s="446" t="s">
        <v>1710</v>
      </c>
      <c r="H45" s="446" t="s">
        <v>1710</v>
      </c>
      <c r="I45" s="446" t="s">
        <v>1710</v>
      </c>
      <c r="J45" s="446" t="s">
        <v>1710</v>
      </c>
      <c r="K45" s="446" t="s">
        <v>1710</v>
      </c>
      <c r="L45" s="446" t="s">
        <v>1710</v>
      </c>
      <c r="M45" s="446" t="s">
        <v>1710</v>
      </c>
      <c r="N45" s="446">
        <v>525</v>
      </c>
      <c r="O45" s="446">
        <v>496</v>
      </c>
      <c r="P45" s="446">
        <v>499</v>
      </c>
      <c r="Q45" s="446">
        <v>479</v>
      </c>
      <c r="R45" s="446">
        <v>498</v>
      </c>
      <c r="S45" s="446">
        <v>493</v>
      </c>
      <c r="T45" s="446">
        <v>490</v>
      </c>
      <c r="U45" s="446">
        <v>516</v>
      </c>
      <c r="V45" s="446">
        <v>545</v>
      </c>
      <c r="W45" s="446">
        <v>486</v>
      </c>
      <c r="X45" s="446">
        <v>515</v>
      </c>
    </row>
    <row r="46" spans="2:24">
      <c r="B46" s="506" t="s">
        <v>1716</v>
      </c>
      <c r="C46" s="446" t="s">
        <v>1710</v>
      </c>
      <c r="D46" s="446" t="s">
        <v>1710</v>
      </c>
      <c r="E46" s="446" t="s">
        <v>1710</v>
      </c>
      <c r="F46" s="446" t="s">
        <v>1710</v>
      </c>
      <c r="G46" s="446" t="s">
        <v>1710</v>
      </c>
      <c r="H46" s="446" t="s">
        <v>1710</v>
      </c>
      <c r="I46" s="446" t="s">
        <v>1710</v>
      </c>
      <c r="J46" s="446" t="s">
        <v>1710</v>
      </c>
      <c r="K46" s="446">
        <v>349</v>
      </c>
      <c r="L46" s="446">
        <v>354</v>
      </c>
      <c r="M46" s="446">
        <v>351</v>
      </c>
      <c r="N46" s="446">
        <v>357</v>
      </c>
      <c r="O46" s="446">
        <v>381</v>
      </c>
      <c r="P46" s="446">
        <v>384</v>
      </c>
      <c r="Q46" s="446">
        <v>370</v>
      </c>
      <c r="R46" s="446">
        <v>380</v>
      </c>
      <c r="S46" s="446" t="s">
        <v>1710</v>
      </c>
      <c r="T46" s="446" t="s">
        <v>1710</v>
      </c>
      <c r="U46" s="446">
        <v>412</v>
      </c>
      <c r="V46" s="446">
        <v>441</v>
      </c>
      <c r="W46" s="446">
        <v>441</v>
      </c>
      <c r="X46" s="446">
        <v>459</v>
      </c>
    </row>
    <row r="47" spans="2:24">
      <c r="B47" s="506" t="s">
        <v>1717</v>
      </c>
      <c r="C47" s="446" t="s">
        <v>1710</v>
      </c>
      <c r="D47" s="446" t="s">
        <v>1710</v>
      </c>
      <c r="E47" s="446" t="s">
        <v>1710</v>
      </c>
      <c r="F47" s="446" t="s">
        <v>1710</v>
      </c>
      <c r="G47" s="446" t="s">
        <v>1710</v>
      </c>
      <c r="H47" s="446" t="s">
        <v>1710</v>
      </c>
      <c r="I47" s="446" t="s">
        <v>1710</v>
      </c>
      <c r="J47" s="446" t="s">
        <v>1710</v>
      </c>
      <c r="K47" s="446" t="s">
        <v>1710</v>
      </c>
      <c r="L47" s="446" t="s">
        <v>1710</v>
      </c>
      <c r="M47" s="446" t="s">
        <v>1710</v>
      </c>
      <c r="N47" s="446" t="s">
        <v>1710</v>
      </c>
      <c r="O47" s="446" t="s">
        <v>1710</v>
      </c>
      <c r="P47" s="446">
        <v>325</v>
      </c>
      <c r="Q47" s="446">
        <v>425</v>
      </c>
      <c r="R47" s="446">
        <v>491</v>
      </c>
      <c r="S47" s="446">
        <v>452</v>
      </c>
      <c r="T47" s="446">
        <v>436</v>
      </c>
      <c r="U47" s="446">
        <v>462</v>
      </c>
      <c r="V47" s="446">
        <v>381</v>
      </c>
      <c r="W47" s="446">
        <v>369</v>
      </c>
      <c r="X47" s="446">
        <v>311</v>
      </c>
    </row>
    <row r="48" spans="2:24">
      <c r="B48" s="506" t="s">
        <v>1718</v>
      </c>
      <c r="C48" s="446" t="s">
        <v>1710</v>
      </c>
      <c r="D48" s="446" t="s">
        <v>1710</v>
      </c>
      <c r="E48" s="446" t="s">
        <v>1710</v>
      </c>
      <c r="F48" s="446" t="s">
        <v>1710</v>
      </c>
      <c r="G48" s="446" t="s">
        <v>1710</v>
      </c>
      <c r="H48" s="446" t="s">
        <v>1710</v>
      </c>
      <c r="I48" s="446">
        <v>233</v>
      </c>
      <c r="J48" s="446">
        <v>280</v>
      </c>
      <c r="K48" s="446">
        <v>347</v>
      </c>
      <c r="L48" s="446">
        <v>360</v>
      </c>
      <c r="M48" s="446">
        <v>363</v>
      </c>
      <c r="N48" s="446">
        <v>375</v>
      </c>
      <c r="O48" s="446">
        <v>364</v>
      </c>
      <c r="P48" s="446">
        <v>336</v>
      </c>
      <c r="Q48" s="446">
        <v>299</v>
      </c>
      <c r="R48" s="446">
        <v>259</v>
      </c>
      <c r="S48" s="446">
        <v>268</v>
      </c>
      <c r="T48" s="446">
        <v>306</v>
      </c>
      <c r="U48" s="446">
        <v>319</v>
      </c>
      <c r="V48" s="446">
        <v>338</v>
      </c>
      <c r="W48" s="446">
        <v>427</v>
      </c>
      <c r="X48" s="446" t="s">
        <v>1710</v>
      </c>
    </row>
    <row r="49" spans="2:24">
      <c r="B49" s="506" t="s">
        <v>1719</v>
      </c>
      <c r="C49" s="446">
        <v>465</v>
      </c>
      <c r="D49" s="446">
        <v>476</v>
      </c>
      <c r="E49" s="446">
        <v>470</v>
      </c>
      <c r="F49" s="446">
        <v>465</v>
      </c>
      <c r="G49" s="446">
        <v>440</v>
      </c>
      <c r="H49" s="446">
        <v>458</v>
      </c>
      <c r="I49" s="446">
        <v>434</v>
      </c>
      <c r="J49" s="446">
        <v>433</v>
      </c>
      <c r="K49" s="446">
        <v>400</v>
      </c>
      <c r="L49" s="446">
        <v>419</v>
      </c>
      <c r="M49" s="446">
        <v>407</v>
      </c>
      <c r="N49" s="446">
        <v>416</v>
      </c>
      <c r="O49" s="446">
        <v>410</v>
      </c>
      <c r="P49" s="446">
        <v>406</v>
      </c>
      <c r="Q49" s="446">
        <v>405</v>
      </c>
      <c r="R49" s="446">
        <v>400</v>
      </c>
      <c r="S49" s="446">
        <v>426</v>
      </c>
      <c r="T49" s="446">
        <v>425</v>
      </c>
      <c r="U49" s="446">
        <v>424</v>
      </c>
      <c r="V49" s="446">
        <v>424</v>
      </c>
      <c r="W49" s="446">
        <v>415</v>
      </c>
      <c r="X49" s="446" t="s">
        <v>1710</v>
      </c>
    </row>
    <row r="50" spans="2:24">
      <c r="B50" s="506" t="s">
        <v>1720</v>
      </c>
      <c r="C50" s="446" t="s">
        <v>1710</v>
      </c>
      <c r="D50" s="446" t="s">
        <v>1710</v>
      </c>
      <c r="E50" s="446" t="s">
        <v>1710</v>
      </c>
      <c r="F50" s="446" t="s">
        <v>1710</v>
      </c>
      <c r="G50" s="446" t="s">
        <v>1710</v>
      </c>
      <c r="H50" s="446" t="s">
        <v>1710</v>
      </c>
      <c r="I50" s="446" t="s">
        <v>1710</v>
      </c>
      <c r="J50" s="446" t="s">
        <v>1710</v>
      </c>
      <c r="K50" s="446">
        <v>356</v>
      </c>
      <c r="L50" s="446">
        <v>354</v>
      </c>
      <c r="M50" s="446">
        <v>332</v>
      </c>
      <c r="N50" s="446">
        <v>340</v>
      </c>
      <c r="O50" s="446">
        <v>340</v>
      </c>
      <c r="P50" s="446">
        <v>311</v>
      </c>
      <c r="Q50" s="446">
        <v>349</v>
      </c>
      <c r="R50" s="446">
        <v>340</v>
      </c>
      <c r="S50" s="446">
        <v>354</v>
      </c>
      <c r="T50" s="446">
        <v>352</v>
      </c>
      <c r="U50" s="446">
        <v>356</v>
      </c>
      <c r="V50" s="446">
        <v>352</v>
      </c>
      <c r="W50" s="446" t="s">
        <v>1710</v>
      </c>
      <c r="X50" s="446" t="s">
        <v>1710</v>
      </c>
    </row>
    <row r="51" spans="2:24">
      <c r="B51" s="506" t="s">
        <v>1721</v>
      </c>
      <c r="C51" s="446" t="s">
        <v>1710</v>
      </c>
      <c r="D51" s="446" t="s">
        <v>1710</v>
      </c>
      <c r="E51" s="446" t="s">
        <v>1710</v>
      </c>
      <c r="F51" s="446" t="s">
        <v>1710</v>
      </c>
      <c r="G51" s="446" t="s">
        <v>1710</v>
      </c>
      <c r="H51" s="446" t="s">
        <v>1710</v>
      </c>
      <c r="I51" s="446" t="s">
        <v>1710</v>
      </c>
      <c r="J51" s="446" t="s">
        <v>1710</v>
      </c>
      <c r="K51" s="446" t="s">
        <v>1710</v>
      </c>
      <c r="L51" s="446" t="s">
        <v>1710</v>
      </c>
      <c r="M51" s="446" t="s">
        <v>1710</v>
      </c>
      <c r="N51" s="446" t="s">
        <v>1710</v>
      </c>
      <c r="O51" s="446" t="s">
        <v>1710</v>
      </c>
      <c r="P51" s="446" t="s">
        <v>1710</v>
      </c>
      <c r="Q51" s="446" t="s">
        <v>1710</v>
      </c>
      <c r="R51" s="446">
        <v>178</v>
      </c>
      <c r="S51" s="446" t="s">
        <v>1710</v>
      </c>
      <c r="T51" s="446">
        <v>229</v>
      </c>
      <c r="U51" s="446">
        <v>226</v>
      </c>
      <c r="V51" s="446">
        <v>252</v>
      </c>
      <c r="W51" s="446">
        <v>255</v>
      </c>
      <c r="X51" s="446">
        <v>270</v>
      </c>
    </row>
    <row r="55" spans="2:24">
      <c r="B55" s="60" t="s">
        <v>11</v>
      </c>
    </row>
    <row r="56" spans="2:24">
      <c r="B56" s="60" t="s">
        <v>2016</v>
      </c>
    </row>
  </sheetData>
  <hyperlinks>
    <hyperlink ref="A1" location="Indice!A1" display="Regresar &lt;-"/>
  </hyperlinks>
  <pageMargins left="0.7" right="0.7" top="0.75" bottom="0.75" header="0.3" footer="0.3"/>
  <pageSetup paperSize="9" orientation="portrait" verticalDpi="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dimension ref="A1:S54"/>
  <sheetViews>
    <sheetView workbookViewId="0"/>
  </sheetViews>
  <sheetFormatPr baseColWidth="10" defaultRowHeight="15"/>
  <cols>
    <col min="1" max="1" width="11.42578125" style="60"/>
    <col min="2" max="2" width="39.5703125" style="60" customWidth="1"/>
    <col min="3" max="3" width="17.28515625" style="60" customWidth="1"/>
    <col min="4" max="16384" width="11.42578125" style="60"/>
  </cols>
  <sheetData>
    <row r="1" spans="1:19">
      <c r="A1" s="1" t="s">
        <v>246</v>
      </c>
    </row>
    <row r="2" spans="1:19" ht="21">
      <c r="B2" s="2" t="s">
        <v>1623</v>
      </c>
    </row>
    <row r="3" spans="1:19" ht="21">
      <c r="B3" s="14" t="s">
        <v>1701</v>
      </c>
    </row>
    <row r="4" spans="1:19" ht="21">
      <c r="B4" s="14"/>
    </row>
    <row r="5" spans="1:19" ht="15.75">
      <c r="B5" s="19" t="s">
        <v>1722</v>
      </c>
    </row>
    <row r="8" spans="1:19">
      <c r="B8" s="33" t="s">
        <v>1723</v>
      </c>
    </row>
    <row r="9" spans="1:19">
      <c r="B9" s="447" t="s">
        <v>1724</v>
      </c>
      <c r="C9" s="448" t="s">
        <v>1705</v>
      </c>
    </row>
    <row r="10" spans="1:19">
      <c r="B10" s="447" t="s">
        <v>134</v>
      </c>
      <c r="C10" s="448" t="s">
        <v>1725</v>
      </c>
    </row>
    <row r="11" spans="1:19">
      <c r="B11" s="349" t="s">
        <v>1708</v>
      </c>
      <c r="C11" s="349" t="s">
        <v>56</v>
      </c>
      <c r="D11" s="349" t="s">
        <v>57</v>
      </c>
      <c r="E11" s="349" t="s">
        <v>58</v>
      </c>
      <c r="F11" s="349" t="s">
        <v>59</v>
      </c>
      <c r="G11" s="349" t="s">
        <v>60</v>
      </c>
      <c r="H11" s="349" t="s">
        <v>61</v>
      </c>
      <c r="I11" s="349" t="s">
        <v>62</v>
      </c>
      <c r="J11" s="349" t="s">
        <v>63</v>
      </c>
      <c r="K11" s="349" t="s">
        <v>64</v>
      </c>
      <c r="L11" s="349" t="s">
        <v>65</v>
      </c>
      <c r="M11" s="349" t="s">
        <v>66</v>
      </c>
      <c r="N11" s="349" t="s">
        <v>67</v>
      </c>
      <c r="O11" s="349" t="s">
        <v>68</v>
      </c>
      <c r="P11" s="349" t="s">
        <v>69</v>
      </c>
      <c r="Q11" s="349" t="s">
        <v>70</v>
      </c>
      <c r="R11" s="349" t="s">
        <v>98</v>
      </c>
      <c r="S11" s="471">
        <v>2021</v>
      </c>
    </row>
    <row r="12" spans="1:19">
      <c r="B12" s="445" t="s">
        <v>149</v>
      </c>
      <c r="C12" s="446">
        <v>220275</v>
      </c>
      <c r="D12" s="446">
        <v>223929</v>
      </c>
      <c r="E12" s="446">
        <v>226623</v>
      </c>
      <c r="F12" s="446">
        <v>227480</v>
      </c>
      <c r="G12" s="446">
        <v>224543</v>
      </c>
      <c r="H12" s="446">
        <v>222009</v>
      </c>
      <c r="I12" s="446">
        <v>219839</v>
      </c>
      <c r="J12" s="446">
        <v>214974</v>
      </c>
      <c r="K12" s="446">
        <v>211487</v>
      </c>
      <c r="L12" s="446">
        <v>211861</v>
      </c>
      <c r="M12" s="446">
        <v>213409</v>
      </c>
      <c r="N12" s="446">
        <v>219562</v>
      </c>
      <c r="O12" s="446">
        <v>222497</v>
      </c>
      <c r="P12" s="446">
        <v>223105</v>
      </c>
      <c r="Q12" s="446">
        <v>225336</v>
      </c>
      <c r="R12" s="446">
        <v>233206</v>
      </c>
      <c r="S12" s="446">
        <v>236801</v>
      </c>
    </row>
    <row r="13" spans="1:19">
      <c r="B13" s="445" t="s">
        <v>158</v>
      </c>
      <c r="C13" s="446">
        <v>25683</v>
      </c>
      <c r="D13" s="446">
        <v>26209</v>
      </c>
      <c r="E13" s="446">
        <v>26154</v>
      </c>
      <c r="F13" s="446">
        <v>25317</v>
      </c>
      <c r="G13" s="446">
        <v>25108</v>
      </c>
      <c r="H13" s="446">
        <v>23774</v>
      </c>
      <c r="I13" s="446">
        <v>22672</v>
      </c>
      <c r="J13" s="446">
        <v>21896</v>
      </c>
      <c r="K13" s="446">
        <v>21184</v>
      </c>
      <c r="L13" s="446">
        <v>20836</v>
      </c>
      <c r="M13" s="446">
        <v>21158</v>
      </c>
      <c r="N13" s="446">
        <v>21542</v>
      </c>
      <c r="O13" s="446">
        <v>22018</v>
      </c>
      <c r="P13" s="446">
        <v>22229</v>
      </c>
      <c r="Q13" s="446">
        <v>22262</v>
      </c>
      <c r="R13" s="446">
        <v>21989</v>
      </c>
      <c r="S13" s="446">
        <v>22374</v>
      </c>
    </row>
    <row r="14" spans="1:19">
      <c r="B14" s="449"/>
      <c r="C14" s="449"/>
      <c r="D14" s="449"/>
      <c r="E14" s="449"/>
      <c r="F14" s="449"/>
      <c r="G14" s="449"/>
      <c r="H14" s="449"/>
      <c r="I14" s="449"/>
      <c r="J14" s="449"/>
      <c r="K14" s="449"/>
      <c r="L14" s="449"/>
      <c r="M14" s="449"/>
      <c r="N14" s="449"/>
      <c r="O14" s="449"/>
      <c r="P14" s="449"/>
      <c r="Q14" s="449"/>
      <c r="R14" s="449"/>
    </row>
    <row r="15" spans="1:19">
      <c r="B15" s="447" t="s">
        <v>1724</v>
      </c>
      <c r="C15" s="448" t="s">
        <v>1726</v>
      </c>
      <c r="D15" s="449"/>
      <c r="E15" s="449"/>
      <c r="F15" s="449"/>
      <c r="G15" s="449"/>
      <c r="H15" s="449"/>
      <c r="I15" s="449"/>
      <c r="J15" s="449"/>
      <c r="K15" s="449"/>
      <c r="L15" s="449"/>
      <c r="M15" s="449"/>
      <c r="N15" s="449"/>
      <c r="O15" s="449"/>
      <c r="P15" s="449"/>
      <c r="Q15" s="449"/>
      <c r="R15" s="449"/>
    </row>
    <row r="16" spans="1:19">
      <c r="B16" s="349" t="s">
        <v>1708</v>
      </c>
      <c r="C16" s="349" t="s">
        <v>56</v>
      </c>
      <c r="D16" s="349" t="s">
        <v>57</v>
      </c>
      <c r="E16" s="349" t="s">
        <v>58</v>
      </c>
      <c r="F16" s="349" t="s">
        <v>59</v>
      </c>
      <c r="G16" s="349" t="s">
        <v>60</v>
      </c>
      <c r="H16" s="349" t="s">
        <v>61</v>
      </c>
      <c r="I16" s="349" t="s">
        <v>62</v>
      </c>
      <c r="J16" s="349" t="s">
        <v>63</v>
      </c>
      <c r="K16" s="349" t="s">
        <v>64</v>
      </c>
      <c r="L16" s="349" t="s">
        <v>65</v>
      </c>
      <c r="M16" s="349" t="s">
        <v>66</v>
      </c>
      <c r="N16" s="349" t="s">
        <v>67</v>
      </c>
      <c r="O16" s="349" t="s">
        <v>68</v>
      </c>
      <c r="P16" s="349" t="s">
        <v>69</v>
      </c>
      <c r="Q16" s="349" t="s">
        <v>70</v>
      </c>
      <c r="R16" s="349" t="s">
        <v>98</v>
      </c>
      <c r="S16" s="471">
        <v>2021</v>
      </c>
    </row>
    <row r="17" spans="2:19">
      <c r="B17" s="445" t="s">
        <v>149</v>
      </c>
      <c r="C17" s="446">
        <v>204088</v>
      </c>
      <c r="D17" s="446">
        <v>210674</v>
      </c>
      <c r="E17" s="446">
        <v>216041</v>
      </c>
      <c r="F17" s="446">
        <v>217516</v>
      </c>
      <c r="G17" s="446">
        <v>217266</v>
      </c>
      <c r="H17" s="446">
        <v>216136</v>
      </c>
      <c r="I17" s="446">
        <v>214302</v>
      </c>
      <c r="J17" s="446">
        <v>209154</v>
      </c>
      <c r="K17" s="446">
        <v>206086</v>
      </c>
      <c r="L17" s="446">
        <v>207701</v>
      </c>
      <c r="M17" s="446">
        <v>209323</v>
      </c>
      <c r="N17" s="446">
        <v>215632</v>
      </c>
      <c r="O17" s="446">
        <v>218542</v>
      </c>
      <c r="P17" s="446">
        <v>218020</v>
      </c>
      <c r="Q17" s="446">
        <v>220443</v>
      </c>
      <c r="R17" s="446">
        <v>229190</v>
      </c>
      <c r="S17" s="446">
        <v>233971</v>
      </c>
    </row>
    <row r="18" spans="2:19">
      <c r="B18" s="445" t="s">
        <v>158</v>
      </c>
      <c r="C18" s="446">
        <v>22554</v>
      </c>
      <c r="D18" s="446">
        <v>26209</v>
      </c>
      <c r="E18" s="446">
        <v>26154</v>
      </c>
      <c r="F18" s="446">
        <v>25317</v>
      </c>
      <c r="G18" s="446">
        <v>25108</v>
      </c>
      <c r="H18" s="446">
        <v>23774</v>
      </c>
      <c r="I18" s="446">
        <v>22672</v>
      </c>
      <c r="J18" s="446">
        <v>21896</v>
      </c>
      <c r="K18" s="446">
        <v>21184</v>
      </c>
      <c r="L18" s="446">
        <v>20836</v>
      </c>
      <c r="M18" s="446">
        <v>21158</v>
      </c>
      <c r="N18" s="446">
        <v>21542</v>
      </c>
      <c r="O18" s="446">
        <v>22018</v>
      </c>
      <c r="P18" s="446">
        <v>22229</v>
      </c>
      <c r="Q18" s="446">
        <v>22262</v>
      </c>
      <c r="R18" s="446">
        <v>21989</v>
      </c>
      <c r="S18" s="446">
        <v>22374</v>
      </c>
    </row>
    <row r="19" spans="2:19">
      <c r="B19" s="449"/>
      <c r="C19" s="449"/>
      <c r="D19" s="449"/>
      <c r="E19" s="449"/>
      <c r="F19" s="449"/>
      <c r="G19" s="449"/>
      <c r="H19" s="449"/>
      <c r="I19" s="449"/>
      <c r="J19" s="449"/>
      <c r="K19" s="449"/>
      <c r="L19" s="449"/>
      <c r="M19" s="449"/>
      <c r="N19" s="449"/>
      <c r="O19" s="449"/>
      <c r="P19" s="449"/>
      <c r="Q19" s="449"/>
      <c r="R19" s="449"/>
    </row>
    <row r="20" spans="2:19">
      <c r="B20" s="447" t="s">
        <v>1724</v>
      </c>
      <c r="C20" s="448" t="s">
        <v>1727</v>
      </c>
      <c r="D20" s="449"/>
      <c r="E20" s="449"/>
      <c r="F20" s="449"/>
      <c r="G20" s="449"/>
      <c r="H20" s="449"/>
      <c r="I20" s="449"/>
      <c r="J20" s="449"/>
      <c r="K20" s="449"/>
      <c r="L20" s="449"/>
      <c r="M20" s="449"/>
      <c r="N20" s="449"/>
      <c r="O20" s="449"/>
      <c r="P20" s="449"/>
      <c r="Q20" s="449"/>
      <c r="R20" s="449"/>
    </row>
    <row r="21" spans="2:19">
      <c r="B21" s="349" t="s">
        <v>1708</v>
      </c>
      <c r="C21" s="349" t="s">
        <v>56</v>
      </c>
      <c r="D21" s="349" t="s">
        <v>57</v>
      </c>
      <c r="E21" s="349" t="s">
        <v>58</v>
      </c>
      <c r="F21" s="349" t="s">
        <v>59</v>
      </c>
      <c r="G21" s="349" t="s">
        <v>60</v>
      </c>
      <c r="H21" s="349" t="s">
        <v>61</v>
      </c>
      <c r="I21" s="349" t="s">
        <v>62</v>
      </c>
      <c r="J21" s="349" t="s">
        <v>63</v>
      </c>
      <c r="K21" s="349" t="s">
        <v>64</v>
      </c>
      <c r="L21" s="349" t="s">
        <v>65</v>
      </c>
      <c r="M21" s="349" t="s">
        <v>66</v>
      </c>
      <c r="N21" s="349" t="s">
        <v>67</v>
      </c>
      <c r="O21" s="349" t="s">
        <v>68</v>
      </c>
      <c r="P21" s="349" t="s">
        <v>69</v>
      </c>
      <c r="Q21" s="349" t="s">
        <v>70</v>
      </c>
      <c r="R21" s="349" t="s">
        <v>98</v>
      </c>
      <c r="S21" s="471">
        <v>2021</v>
      </c>
    </row>
    <row r="22" spans="2:19">
      <c r="B22" s="445" t="s">
        <v>149</v>
      </c>
      <c r="C22" s="446">
        <v>44632</v>
      </c>
      <c r="D22" s="446">
        <v>48398</v>
      </c>
      <c r="E22" s="446">
        <v>48964</v>
      </c>
      <c r="F22" s="446">
        <v>50901</v>
      </c>
      <c r="G22" s="446">
        <v>51719</v>
      </c>
      <c r="H22" s="446">
        <v>53207</v>
      </c>
      <c r="I22" s="446">
        <v>55227</v>
      </c>
      <c r="J22" s="446">
        <v>53876</v>
      </c>
      <c r="K22" s="446">
        <v>55375</v>
      </c>
      <c r="L22" s="446">
        <v>56547</v>
      </c>
      <c r="M22" s="446">
        <v>56997</v>
      </c>
      <c r="N22" s="446">
        <v>57565</v>
      </c>
      <c r="O22" s="446">
        <v>58618</v>
      </c>
      <c r="P22" s="446">
        <v>58294</v>
      </c>
      <c r="Q22" s="446">
        <v>58693</v>
      </c>
      <c r="R22" s="446">
        <v>60388</v>
      </c>
      <c r="S22" s="446">
        <v>61966</v>
      </c>
    </row>
    <row r="23" spans="2:19">
      <c r="B23" s="445" t="s">
        <v>158</v>
      </c>
      <c r="C23" s="446">
        <v>1915</v>
      </c>
      <c r="D23" s="446">
        <v>2383</v>
      </c>
      <c r="E23" s="446">
        <v>2592</v>
      </c>
      <c r="F23" s="446">
        <v>2170</v>
      </c>
      <c r="G23" s="446">
        <v>2241</v>
      </c>
      <c r="H23" s="446">
        <v>2044</v>
      </c>
      <c r="I23" s="446">
        <v>2342</v>
      </c>
      <c r="J23" s="446">
        <v>2112</v>
      </c>
      <c r="K23" s="446">
        <v>2492</v>
      </c>
      <c r="L23" s="446">
        <v>2394</v>
      </c>
      <c r="M23" s="446">
        <v>2685</v>
      </c>
      <c r="N23" s="446">
        <v>2589</v>
      </c>
      <c r="O23" s="446">
        <v>2804</v>
      </c>
      <c r="P23" s="446">
        <v>2580</v>
      </c>
      <c r="Q23" s="446">
        <v>2445</v>
      </c>
      <c r="R23" s="446">
        <v>2220</v>
      </c>
      <c r="S23" s="446">
        <v>2566</v>
      </c>
    </row>
    <row r="24" spans="2:19">
      <c r="B24" s="449"/>
      <c r="C24" s="449"/>
      <c r="D24" s="449"/>
      <c r="E24" s="449"/>
      <c r="F24" s="449"/>
      <c r="G24" s="449"/>
      <c r="H24" s="449"/>
      <c r="I24" s="449"/>
      <c r="J24" s="449"/>
      <c r="K24" s="449"/>
      <c r="L24" s="449"/>
      <c r="M24" s="449"/>
      <c r="N24" s="449"/>
      <c r="O24" s="449"/>
      <c r="P24" s="449"/>
      <c r="Q24" s="449"/>
      <c r="R24" s="449"/>
    </row>
    <row r="25" spans="2:19">
      <c r="B25" s="447" t="s">
        <v>1724</v>
      </c>
      <c r="C25" s="448" t="s">
        <v>1728</v>
      </c>
      <c r="D25" s="449"/>
      <c r="E25" s="449"/>
      <c r="F25" s="449"/>
      <c r="G25" s="449"/>
      <c r="H25" s="449"/>
      <c r="I25" s="449"/>
      <c r="J25" s="449"/>
      <c r="K25" s="449"/>
      <c r="L25" s="449"/>
      <c r="M25" s="449"/>
      <c r="N25" s="449"/>
      <c r="O25" s="449"/>
      <c r="P25" s="449"/>
      <c r="Q25" s="449"/>
      <c r="R25" s="449"/>
    </row>
    <row r="26" spans="2:19">
      <c r="B26" s="349" t="s">
        <v>1708</v>
      </c>
      <c r="C26" s="349" t="s">
        <v>56</v>
      </c>
      <c r="D26" s="349" t="s">
        <v>57</v>
      </c>
      <c r="E26" s="349" t="s">
        <v>58</v>
      </c>
      <c r="F26" s="349" t="s">
        <v>59</v>
      </c>
      <c r="G26" s="349" t="s">
        <v>60</v>
      </c>
      <c r="H26" s="349" t="s">
        <v>61</v>
      </c>
      <c r="I26" s="349" t="s">
        <v>62</v>
      </c>
      <c r="J26" s="349" t="s">
        <v>63</v>
      </c>
      <c r="K26" s="349" t="s">
        <v>64</v>
      </c>
      <c r="L26" s="349" t="s">
        <v>65</v>
      </c>
      <c r="M26" s="349" t="s">
        <v>66</v>
      </c>
      <c r="N26" s="349" t="s">
        <v>67</v>
      </c>
      <c r="O26" s="349" t="s">
        <v>68</v>
      </c>
      <c r="P26" s="349" t="s">
        <v>69</v>
      </c>
      <c r="Q26" s="349" t="s">
        <v>70</v>
      </c>
      <c r="R26" s="349" t="s">
        <v>98</v>
      </c>
      <c r="S26" s="471">
        <v>2021</v>
      </c>
    </row>
    <row r="27" spans="2:19">
      <c r="B27" s="445" t="s">
        <v>149</v>
      </c>
      <c r="C27" s="446">
        <v>87835</v>
      </c>
      <c r="D27" s="446">
        <v>88016</v>
      </c>
      <c r="E27" s="446">
        <v>87260</v>
      </c>
      <c r="F27" s="446">
        <v>83472</v>
      </c>
      <c r="G27" s="446">
        <v>81744</v>
      </c>
      <c r="H27" s="446">
        <v>78615</v>
      </c>
      <c r="I27" s="446">
        <v>73618</v>
      </c>
      <c r="J27" s="446">
        <v>67425</v>
      </c>
      <c r="K27" s="446">
        <v>62899</v>
      </c>
      <c r="L27" s="446">
        <v>59209</v>
      </c>
      <c r="M27" s="446">
        <v>56529</v>
      </c>
      <c r="N27" s="446">
        <v>53959</v>
      </c>
      <c r="O27" s="446">
        <v>56447</v>
      </c>
      <c r="P27" s="446">
        <v>55625</v>
      </c>
      <c r="Q27" s="446">
        <v>55332</v>
      </c>
      <c r="R27" s="446">
        <v>53409</v>
      </c>
      <c r="S27" s="446">
        <v>54147</v>
      </c>
    </row>
    <row r="28" spans="2:19">
      <c r="B28" s="445" t="s">
        <v>158</v>
      </c>
      <c r="C28" s="446">
        <v>12584</v>
      </c>
      <c r="D28" s="446">
        <v>15657</v>
      </c>
      <c r="E28" s="446">
        <v>15569</v>
      </c>
      <c r="F28" s="446">
        <v>13091</v>
      </c>
      <c r="G28" s="446">
        <v>14540</v>
      </c>
      <c r="H28" s="446">
        <v>14789</v>
      </c>
      <c r="I28" s="446">
        <v>14276</v>
      </c>
      <c r="J28" s="446">
        <v>13263</v>
      </c>
      <c r="K28" s="446">
        <v>11801</v>
      </c>
      <c r="L28" s="446">
        <v>12023</v>
      </c>
      <c r="M28" s="446">
        <v>12129</v>
      </c>
      <c r="N28" s="446">
        <v>11658</v>
      </c>
      <c r="O28" s="446">
        <v>11263</v>
      </c>
      <c r="P28" s="446">
        <v>11917</v>
      </c>
      <c r="Q28" s="446">
        <v>11365</v>
      </c>
      <c r="R28" s="446">
        <v>10857</v>
      </c>
      <c r="S28" s="446">
        <v>11605</v>
      </c>
    </row>
    <row r="29" spans="2:19">
      <c r="B29" s="449"/>
      <c r="C29" s="449"/>
      <c r="D29" s="449"/>
      <c r="E29" s="449"/>
      <c r="F29" s="449"/>
      <c r="G29" s="449"/>
      <c r="H29" s="449"/>
      <c r="I29" s="449"/>
      <c r="J29" s="449"/>
      <c r="K29" s="449"/>
      <c r="L29" s="449"/>
      <c r="M29" s="449"/>
      <c r="N29" s="449"/>
      <c r="O29" s="449"/>
      <c r="P29" s="449"/>
      <c r="Q29" s="449"/>
      <c r="R29" s="449"/>
    </row>
    <row r="30" spans="2:19">
      <c r="B30" s="447" t="s">
        <v>1724</v>
      </c>
      <c r="C30" s="448" t="s">
        <v>1729</v>
      </c>
      <c r="D30" s="449"/>
      <c r="E30" s="449"/>
      <c r="F30" s="449"/>
      <c r="G30" s="449"/>
      <c r="H30" s="449"/>
      <c r="I30" s="449"/>
      <c r="J30" s="449"/>
      <c r="K30" s="449"/>
      <c r="L30" s="449"/>
      <c r="M30" s="449"/>
      <c r="N30" s="449"/>
      <c r="O30" s="449"/>
      <c r="P30" s="449"/>
      <c r="Q30" s="449"/>
      <c r="R30" s="449"/>
    </row>
    <row r="31" spans="2:19">
      <c r="B31" s="349" t="s">
        <v>1708</v>
      </c>
      <c r="C31" s="349" t="s">
        <v>56</v>
      </c>
      <c r="D31" s="349" t="s">
        <v>57</v>
      </c>
      <c r="E31" s="349" t="s">
        <v>58</v>
      </c>
      <c r="F31" s="349" t="s">
        <v>59</v>
      </c>
      <c r="G31" s="349" t="s">
        <v>60</v>
      </c>
      <c r="H31" s="349" t="s">
        <v>61</v>
      </c>
      <c r="I31" s="349" t="s">
        <v>62</v>
      </c>
      <c r="J31" s="349" t="s">
        <v>63</v>
      </c>
      <c r="K31" s="349" t="s">
        <v>64</v>
      </c>
      <c r="L31" s="349" t="s">
        <v>65</v>
      </c>
      <c r="M31" s="349" t="s">
        <v>66</v>
      </c>
      <c r="N31" s="349" t="s">
        <v>67</v>
      </c>
      <c r="O31" s="349" t="s">
        <v>68</v>
      </c>
      <c r="P31" s="349" t="s">
        <v>69</v>
      </c>
      <c r="Q31" s="349" t="s">
        <v>70</v>
      </c>
      <c r="R31" s="349" t="s">
        <v>98</v>
      </c>
      <c r="S31" s="471">
        <v>2021</v>
      </c>
    </row>
    <row r="32" spans="2:19">
      <c r="B32" s="445" t="s">
        <v>149</v>
      </c>
      <c r="C32" s="446">
        <v>17997</v>
      </c>
      <c r="D32" s="446">
        <v>17885</v>
      </c>
      <c r="E32" s="446">
        <v>16235</v>
      </c>
      <c r="F32" s="446">
        <v>15822</v>
      </c>
      <c r="G32" s="446">
        <v>15553</v>
      </c>
      <c r="H32" s="446">
        <v>13105</v>
      </c>
      <c r="I32" s="446">
        <v>11675</v>
      </c>
      <c r="J32" s="446">
        <v>9037</v>
      </c>
      <c r="K32" s="446">
        <v>6016</v>
      </c>
      <c r="L32" s="446">
        <v>6172</v>
      </c>
      <c r="M32" s="446">
        <v>8028</v>
      </c>
      <c r="N32" s="446">
        <v>4807</v>
      </c>
      <c r="O32" s="446">
        <v>1335</v>
      </c>
      <c r="P32" s="446">
        <v>1077</v>
      </c>
      <c r="Q32" s="446">
        <v>1105</v>
      </c>
      <c r="R32" s="446" t="s">
        <v>1710</v>
      </c>
      <c r="S32" s="446" t="s">
        <v>1710</v>
      </c>
    </row>
    <row r="33" spans="2:19">
      <c r="B33" s="445" t="s">
        <v>158</v>
      </c>
      <c r="C33" s="446">
        <v>0</v>
      </c>
      <c r="D33" s="446">
        <v>358</v>
      </c>
      <c r="E33" s="446">
        <v>390</v>
      </c>
      <c r="F33" s="446">
        <v>0</v>
      </c>
      <c r="G33" s="446">
        <v>0</v>
      </c>
      <c r="H33" s="446">
        <v>0</v>
      </c>
      <c r="I33" s="446">
        <v>0</v>
      </c>
      <c r="J33" s="446">
        <v>0</v>
      </c>
      <c r="K33" s="446">
        <v>0</v>
      </c>
      <c r="L33" s="446">
        <v>0</v>
      </c>
      <c r="M33" s="446">
        <v>0</v>
      </c>
      <c r="N33" s="446">
        <v>0</v>
      </c>
      <c r="O33" s="446">
        <v>0</v>
      </c>
      <c r="P33" s="446">
        <v>0</v>
      </c>
      <c r="Q33" s="446">
        <v>0</v>
      </c>
      <c r="R33" s="446" t="s">
        <v>1710</v>
      </c>
      <c r="S33" s="446" t="s">
        <v>1710</v>
      </c>
    </row>
    <row r="34" spans="2:19">
      <c r="B34" s="449"/>
      <c r="C34" s="449"/>
      <c r="D34" s="449"/>
      <c r="E34" s="449"/>
      <c r="F34" s="449"/>
      <c r="G34" s="449"/>
      <c r="H34" s="449"/>
      <c r="I34" s="449"/>
      <c r="J34" s="449"/>
      <c r="K34" s="449"/>
      <c r="L34" s="449"/>
      <c r="M34" s="449"/>
      <c r="N34" s="449"/>
      <c r="O34" s="449"/>
      <c r="P34" s="449"/>
      <c r="Q34" s="449"/>
      <c r="R34" s="449"/>
    </row>
    <row r="35" spans="2:19">
      <c r="B35" s="447" t="s">
        <v>1724</v>
      </c>
      <c r="C35" s="450" t="s">
        <v>1730</v>
      </c>
      <c r="D35" s="449"/>
      <c r="E35" s="449"/>
      <c r="F35" s="449"/>
      <c r="G35" s="449"/>
      <c r="H35" s="449"/>
      <c r="I35" s="449"/>
      <c r="J35" s="449"/>
      <c r="K35" s="449"/>
      <c r="L35" s="449"/>
      <c r="M35" s="449"/>
      <c r="N35" s="449"/>
      <c r="O35" s="449"/>
      <c r="P35" s="449"/>
      <c r="Q35" s="449"/>
      <c r="R35" s="449"/>
    </row>
    <row r="36" spans="2:19">
      <c r="B36" s="349" t="s">
        <v>1708</v>
      </c>
      <c r="C36" s="349" t="s">
        <v>56</v>
      </c>
      <c r="D36" s="349" t="s">
        <v>57</v>
      </c>
      <c r="E36" s="349" t="s">
        <v>58</v>
      </c>
      <c r="F36" s="349" t="s">
        <v>59</v>
      </c>
      <c r="G36" s="349" t="s">
        <v>60</v>
      </c>
      <c r="H36" s="349" t="s">
        <v>61</v>
      </c>
      <c r="I36" s="349" t="s">
        <v>62</v>
      </c>
      <c r="J36" s="349" t="s">
        <v>63</v>
      </c>
      <c r="K36" s="349" t="s">
        <v>64</v>
      </c>
      <c r="L36" s="349" t="s">
        <v>65</v>
      </c>
      <c r="M36" s="349" t="s">
        <v>66</v>
      </c>
      <c r="N36" s="349" t="s">
        <v>67</v>
      </c>
      <c r="O36" s="349" t="s">
        <v>68</v>
      </c>
      <c r="P36" s="349" t="s">
        <v>69</v>
      </c>
      <c r="Q36" s="349" t="s">
        <v>70</v>
      </c>
      <c r="R36" s="349" t="s">
        <v>98</v>
      </c>
      <c r="S36" s="471">
        <v>2021</v>
      </c>
    </row>
    <row r="37" spans="2:19">
      <c r="B37" s="445" t="s">
        <v>149</v>
      </c>
      <c r="C37" s="446">
        <v>26635</v>
      </c>
      <c r="D37" s="446">
        <v>30513</v>
      </c>
      <c r="E37" s="446">
        <v>32729</v>
      </c>
      <c r="F37" s="446">
        <v>35079</v>
      </c>
      <c r="G37" s="446">
        <v>36166</v>
      </c>
      <c r="H37" s="446">
        <v>40102</v>
      </c>
      <c r="I37" s="446">
        <v>43552</v>
      </c>
      <c r="J37" s="446">
        <v>44839</v>
      </c>
      <c r="K37" s="446">
        <v>49359</v>
      </c>
      <c r="L37" s="446">
        <v>50375</v>
      </c>
      <c r="M37" s="446">
        <v>48969</v>
      </c>
      <c r="N37" s="446">
        <v>52758</v>
      </c>
      <c r="O37" s="446">
        <v>57283</v>
      </c>
      <c r="P37" s="446">
        <v>57217</v>
      </c>
      <c r="Q37" s="446">
        <v>57588</v>
      </c>
      <c r="R37" s="446">
        <v>60388</v>
      </c>
      <c r="S37" s="446">
        <v>61966</v>
      </c>
    </row>
    <row r="38" spans="2:19">
      <c r="B38" s="445" t="s">
        <v>158</v>
      </c>
      <c r="C38" s="446">
        <v>1915</v>
      </c>
      <c r="D38" s="446">
        <v>2025</v>
      </c>
      <c r="E38" s="446">
        <v>2202</v>
      </c>
      <c r="F38" s="446">
        <v>2170</v>
      </c>
      <c r="G38" s="446">
        <v>2241</v>
      </c>
      <c r="H38" s="446">
        <v>2044</v>
      </c>
      <c r="I38" s="446">
        <v>2342</v>
      </c>
      <c r="J38" s="446">
        <v>2112</v>
      </c>
      <c r="K38" s="446">
        <v>2492</v>
      </c>
      <c r="L38" s="446">
        <v>2394</v>
      </c>
      <c r="M38" s="446">
        <v>2685</v>
      </c>
      <c r="N38" s="446">
        <v>2589</v>
      </c>
      <c r="O38" s="446">
        <v>2804</v>
      </c>
      <c r="P38" s="446">
        <v>2580</v>
      </c>
      <c r="Q38" s="446">
        <v>2445</v>
      </c>
      <c r="R38" s="446">
        <v>2220</v>
      </c>
      <c r="S38" s="446">
        <v>2566</v>
      </c>
    </row>
    <row r="39" spans="2:19">
      <c r="B39" s="449"/>
      <c r="C39" s="449"/>
      <c r="D39" s="449"/>
      <c r="E39" s="449"/>
      <c r="F39" s="449"/>
      <c r="G39" s="449"/>
      <c r="H39" s="449"/>
      <c r="I39" s="449"/>
      <c r="J39" s="449"/>
      <c r="K39" s="449"/>
      <c r="L39" s="449"/>
      <c r="M39" s="449"/>
      <c r="N39" s="449"/>
      <c r="O39" s="449"/>
      <c r="P39" s="449"/>
      <c r="Q39" s="449"/>
      <c r="R39" s="449"/>
    </row>
    <row r="40" spans="2:19">
      <c r="B40" s="447" t="s">
        <v>1724</v>
      </c>
      <c r="C40" s="448" t="s">
        <v>1731</v>
      </c>
      <c r="D40" s="449"/>
      <c r="E40" s="449"/>
      <c r="F40" s="449"/>
      <c r="G40" s="449"/>
      <c r="H40" s="449"/>
      <c r="I40" s="449"/>
      <c r="J40" s="449"/>
      <c r="K40" s="449"/>
      <c r="L40" s="449"/>
      <c r="M40" s="449"/>
      <c r="N40" s="449"/>
      <c r="O40" s="449"/>
      <c r="P40" s="449"/>
      <c r="Q40" s="449"/>
      <c r="R40" s="449"/>
    </row>
    <row r="41" spans="2:19">
      <c r="B41" s="349" t="s">
        <v>1708</v>
      </c>
      <c r="C41" s="349" t="s">
        <v>56</v>
      </c>
      <c r="D41" s="349" t="s">
        <v>57</v>
      </c>
      <c r="E41" s="349" t="s">
        <v>58</v>
      </c>
      <c r="F41" s="349" t="s">
        <v>59</v>
      </c>
      <c r="G41" s="349" t="s">
        <v>60</v>
      </c>
      <c r="H41" s="349" t="s">
        <v>61</v>
      </c>
      <c r="I41" s="349" t="s">
        <v>62</v>
      </c>
      <c r="J41" s="349" t="s">
        <v>63</v>
      </c>
      <c r="K41" s="349" t="s">
        <v>64</v>
      </c>
      <c r="L41" s="349" t="s">
        <v>65</v>
      </c>
      <c r="M41" s="349" t="s">
        <v>66</v>
      </c>
      <c r="N41" s="349" t="s">
        <v>67</v>
      </c>
      <c r="O41" s="349" t="s">
        <v>68</v>
      </c>
      <c r="P41" s="349" t="s">
        <v>69</v>
      </c>
      <c r="Q41" s="349" t="s">
        <v>70</v>
      </c>
      <c r="R41" s="349" t="s">
        <v>98</v>
      </c>
      <c r="S41" s="471">
        <v>2021</v>
      </c>
    </row>
    <row r="42" spans="2:19">
      <c r="B42" s="445" t="s">
        <v>149</v>
      </c>
      <c r="C42" s="446">
        <v>45896</v>
      </c>
      <c r="D42" s="446">
        <v>47437</v>
      </c>
      <c r="E42" s="446">
        <v>51956</v>
      </c>
      <c r="F42" s="446">
        <v>52758</v>
      </c>
      <c r="G42" s="446">
        <v>54287</v>
      </c>
      <c r="H42" s="446">
        <v>55328</v>
      </c>
      <c r="I42" s="446">
        <v>56490</v>
      </c>
      <c r="J42" s="446">
        <v>57519</v>
      </c>
      <c r="K42" s="446">
        <v>56446</v>
      </c>
      <c r="L42" s="446">
        <v>59395</v>
      </c>
      <c r="M42" s="446">
        <v>62676</v>
      </c>
      <c r="N42" s="446">
        <v>64610</v>
      </c>
      <c r="O42" s="446">
        <v>65446</v>
      </c>
      <c r="P42" s="446">
        <v>65759</v>
      </c>
      <c r="Q42" s="446">
        <v>66977</v>
      </c>
      <c r="R42" s="446">
        <v>68928</v>
      </c>
      <c r="S42" s="446">
        <v>69948</v>
      </c>
    </row>
    <row r="43" spans="2:19">
      <c r="B43" s="445" t="s">
        <v>158</v>
      </c>
      <c r="C43" s="446">
        <v>3685</v>
      </c>
      <c r="D43" s="446">
        <v>3646</v>
      </c>
      <c r="E43" s="446">
        <v>3496</v>
      </c>
      <c r="F43" s="446">
        <v>3898</v>
      </c>
      <c r="G43" s="446">
        <v>3811</v>
      </c>
      <c r="H43" s="446">
        <v>4175</v>
      </c>
      <c r="I43" s="446">
        <v>3782</v>
      </c>
      <c r="J43" s="446">
        <v>4277</v>
      </c>
      <c r="K43" s="446">
        <v>3284</v>
      </c>
      <c r="L43" s="446">
        <v>3526</v>
      </c>
      <c r="M43" s="446">
        <v>3892</v>
      </c>
      <c r="N43" s="446">
        <v>3945</v>
      </c>
      <c r="O43" s="446">
        <v>4033</v>
      </c>
      <c r="P43" s="446">
        <v>4009</v>
      </c>
      <c r="Q43" s="446">
        <v>4379</v>
      </c>
      <c r="R43" s="446">
        <v>4489</v>
      </c>
      <c r="S43" s="446">
        <v>4262</v>
      </c>
    </row>
    <row r="44" spans="2:19">
      <c r="B44" s="449"/>
      <c r="C44" s="449"/>
      <c r="D44" s="449"/>
      <c r="E44" s="449"/>
      <c r="F44" s="449"/>
      <c r="G44" s="449"/>
      <c r="H44" s="449"/>
      <c r="I44" s="449"/>
      <c r="J44" s="449"/>
      <c r="K44" s="449"/>
      <c r="L44" s="449"/>
      <c r="M44" s="449"/>
      <c r="N44" s="449"/>
      <c r="O44" s="449"/>
      <c r="P44" s="449"/>
      <c r="Q44" s="449"/>
      <c r="R44" s="449"/>
    </row>
    <row r="45" spans="2:19">
      <c r="B45" s="447" t="s">
        <v>1724</v>
      </c>
      <c r="C45" s="448" t="s">
        <v>1732</v>
      </c>
      <c r="D45" s="449"/>
      <c r="E45" s="449"/>
      <c r="F45" s="449"/>
      <c r="G45" s="449"/>
      <c r="H45" s="449"/>
      <c r="I45" s="449"/>
      <c r="J45" s="449"/>
      <c r="K45" s="449"/>
      <c r="L45" s="449"/>
      <c r="M45" s="449"/>
      <c r="N45" s="449"/>
      <c r="O45" s="449"/>
      <c r="P45" s="449"/>
      <c r="Q45" s="449"/>
      <c r="R45" s="449"/>
    </row>
    <row r="46" spans="2:19">
      <c r="B46" s="349" t="s">
        <v>1708</v>
      </c>
      <c r="C46" s="349" t="s">
        <v>56</v>
      </c>
      <c r="D46" s="349" t="s">
        <v>57</v>
      </c>
      <c r="E46" s="349" t="s">
        <v>58</v>
      </c>
      <c r="F46" s="349" t="s">
        <v>59</v>
      </c>
      <c r="G46" s="349" t="s">
        <v>60</v>
      </c>
      <c r="H46" s="349" t="s">
        <v>61</v>
      </c>
      <c r="I46" s="349" t="s">
        <v>62</v>
      </c>
      <c r="J46" s="349" t="s">
        <v>63</v>
      </c>
      <c r="K46" s="349" t="s">
        <v>64</v>
      </c>
      <c r="L46" s="349" t="s">
        <v>65</v>
      </c>
      <c r="M46" s="349" t="s">
        <v>66</v>
      </c>
      <c r="N46" s="349" t="s">
        <v>67</v>
      </c>
      <c r="O46" s="349" t="s">
        <v>68</v>
      </c>
      <c r="P46" s="349" t="s">
        <v>69</v>
      </c>
      <c r="Q46" s="349" t="s">
        <v>70</v>
      </c>
      <c r="R46" s="349" t="s">
        <v>98</v>
      </c>
      <c r="S46" s="471">
        <v>2021</v>
      </c>
    </row>
    <row r="47" spans="2:19">
      <c r="B47" s="445" t="s">
        <v>149</v>
      </c>
      <c r="C47" s="446">
        <v>25702</v>
      </c>
      <c r="D47" s="446">
        <v>26802</v>
      </c>
      <c r="E47" s="446">
        <v>27861</v>
      </c>
      <c r="F47" s="446">
        <v>30385</v>
      </c>
      <c r="G47" s="446">
        <v>29516</v>
      </c>
      <c r="H47" s="446">
        <v>28987</v>
      </c>
      <c r="I47" s="446">
        <v>28967</v>
      </c>
      <c r="J47" s="446">
        <v>30335</v>
      </c>
      <c r="K47" s="446">
        <v>31367</v>
      </c>
      <c r="L47" s="446">
        <v>32551</v>
      </c>
      <c r="M47" s="446">
        <v>33122</v>
      </c>
      <c r="N47" s="446">
        <v>36036</v>
      </c>
      <c r="O47" s="446">
        <v>37323</v>
      </c>
      <c r="P47" s="446">
        <v>37673</v>
      </c>
      <c r="Q47" s="446">
        <v>39101</v>
      </c>
      <c r="R47" s="446">
        <v>43298</v>
      </c>
      <c r="S47" s="446">
        <v>44894</v>
      </c>
    </row>
    <row r="48" spans="2:19">
      <c r="B48" s="445" t="s">
        <v>158</v>
      </c>
      <c r="C48" s="446">
        <v>4370</v>
      </c>
      <c r="D48" s="446">
        <v>4523</v>
      </c>
      <c r="E48" s="446">
        <v>4498</v>
      </c>
      <c r="F48" s="446">
        <v>6158</v>
      </c>
      <c r="G48" s="446">
        <v>4516</v>
      </c>
      <c r="H48" s="446">
        <v>2767</v>
      </c>
      <c r="I48" s="446">
        <v>2272</v>
      </c>
      <c r="J48" s="446">
        <v>2245</v>
      </c>
      <c r="K48" s="446">
        <v>3607</v>
      </c>
      <c r="L48" s="446">
        <v>2894</v>
      </c>
      <c r="M48" s="446">
        <v>2452</v>
      </c>
      <c r="N48" s="446">
        <v>3350</v>
      </c>
      <c r="O48" s="446">
        <v>3918</v>
      </c>
      <c r="P48" s="446">
        <v>3724</v>
      </c>
      <c r="Q48" s="446">
        <v>4072</v>
      </c>
      <c r="R48" s="446">
        <v>4424</v>
      </c>
      <c r="S48" s="446">
        <v>3940</v>
      </c>
    </row>
    <row r="49" spans="2:18">
      <c r="B49" s="449"/>
      <c r="C49" s="449"/>
      <c r="D49" s="449"/>
      <c r="E49" s="449"/>
      <c r="F49" s="449"/>
      <c r="G49" s="449"/>
      <c r="H49" s="449"/>
      <c r="I49" s="449"/>
      <c r="J49" s="449"/>
      <c r="K49" s="449"/>
      <c r="L49" s="449"/>
      <c r="M49" s="449"/>
      <c r="N49" s="449"/>
      <c r="O49" s="449"/>
      <c r="P49" s="449"/>
      <c r="Q49" s="449"/>
      <c r="R49" s="449"/>
    </row>
    <row r="50" spans="2:18">
      <c r="B50" s="449"/>
      <c r="C50" s="449"/>
      <c r="D50" s="449"/>
      <c r="E50" s="449"/>
      <c r="F50" s="449"/>
      <c r="G50" s="449"/>
      <c r="H50" s="449"/>
      <c r="I50" s="449"/>
      <c r="J50" s="449"/>
      <c r="K50" s="449"/>
      <c r="L50" s="449"/>
      <c r="M50" s="449"/>
      <c r="N50" s="449"/>
      <c r="O50" s="449"/>
      <c r="P50" s="449"/>
      <c r="Q50" s="449"/>
      <c r="R50" s="449"/>
    </row>
    <row r="51" spans="2:18">
      <c r="B51" s="451" t="s">
        <v>11</v>
      </c>
      <c r="C51" s="449"/>
      <c r="D51" s="449"/>
      <c r="E51" s="449"/>
      <c r="F51" s="449"/>
      <c r="G51" s="449"/>
      <c r="H51" s="449"/>
      <c r="I51" s="449"/>
      <c r="J51" s="449"/>
      <c r="K51" s="449"/>
      <c r="L51" s="449"/>
      <c r="M51" s="449"/>
      <c r="N51" s="449"/>
      <c r="O51" s="449"/>
      <c r="P51" s="449"/>
      <c r="Q51" s="449"/>
      <c r="R51" s="449"/>
    </row>
    <row r="52" spans="2:18">
      <c r="B52" s="451" t="s">
        <v>2014</v>
      </c>
      <c r="C52" s="449"/>
      <c r="D52" s="449"/>
      <c r="E52" s="449"/>
      <c r="F52" s="449"/>
      <c r="G52" s="449"/>
      <c r="H52" s="449"/>
      <c r="I52" s="449"/>
      <c r="J52" s="449"/>
      <c r="K52" s="449"/>
      <c r="L52" s="449"/>
      <c r="M52" s="449"/>
      <c r="N52" s="449"/>
      <c r="O52" s="449"/>
      <c r="P52" s="449"/>
      <c r="Q52" s="449"/>
      <c r="R52" s="449"/>
    </row>
    <row r="53" spans="2:18">
      <c r="B53" s="452"/>
      <c r="C53" s="453"/>
      <c r="D53" s="453"/>
      <c r="E53" s="453"/>
      <c r="F53" s="453"/>
      <c r="G53" s="453"/>
      <c r="H53" s="453"/>
      <c r="I53" s="453"/>
      <c r="J53" s="453"/>
      <c r="K53" s="453"/>
      <c r="L53" s="453"/>
      <c r="M53" s="453"/>
      <c r="N53" s="453"/>
      <c r="O53" s="453"/>
      <c r="P53" s="453"/>
      <c r="Q53" s="453"/>
      <c r="R53" s="453"/>
    </row>
    <row r="54" spans="2:18">
      <c r="B54" s="452"/>
      <c r="C54" s="453"/>
      <c r="D54" s="453"/>
      <c r="E54" s="453"/>
      <c r="F54" s="453"/>
      <c r="G54" s="453"/>
      <c r="H54" s="453"/>
      <c r="I54" s="453"/>
      <c r="J54" s="453"/>
      <c r="K54" s="453"/>
      <c r="L54" s="453"/>
      <c r="M54" s="453"/>
      <c r="N54" s="453"/>
      <c r="O54" s="453"/>
      <c r="P54" s="453"/>
      <c r="Q54" s="453"/>
      <c r="R54" s="453"/>
    </row>
  </sheetData>
  <hyperlinks>
    <hyperlink ref="A1" location="Indice!A1" display="Regresar &lt;-"/>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dimension ref="A1:X74"/>
  <sheetViews>
    <sheetView workbookViewId="0"/>
  </sheetViews>
  <sheetFormatPr baseColWidth="10" defaultRowHeight="15"/>
  <cols>
    <col min="1" max="1" width="11.42578125" style="60"/>
    <col min="2" max="2" width="44.42578125" style="60" customWidth="1"/>
    <col min="3" max="16384" width="11.42578125" style="60"/>
  </cols>
  <sheetData>
    <row r="1" spans="1:24">
      <c r="A1" s="1" t="s">
        <v>246</v>
      </c>
    </row>
    <row r="2" spans="1:24" ht="21">
      <c r="B2" s="2" t="s">
        <v>1623</v>
      </c>
    </row>
    <row r="3" spans="1:24" ht="21">
      <c r="B3" s="14" t="s">
        <v>1701</v>
      </c>
    </row>
    <row r="4" spans="1:24" ht="21">
      <c r="B4" s="14"/>
    </row>
    <row r="5" spans="1:24" ht="15.75">
      <c r="B5" s="19" t="s">
        <v>1733</v>
      </c>
    </row>
    <row r="8" spans="1:24">
      <c r="B8" s="33" t="s">
        <v>1733</v>
      </c>
    </row>
    <row r="9" spans="1:24">
      <c r="B9" s="447" t="s">
        <v>134</v>
      </c>
      <c r="C9" s="448" t="s">
        <v>1734</v>
      </c>
    </row>
    <row r="10" spans="1:24">
      <c r="B10" s="349" t="s">
        <v>136</v>
      </c>
      <c r="C10" s="349" t="s">
        <v>51</v>
      </c>
      <c r="D10" s="349" t="s">
        <v>52</v>
      </c>
      <c r="E10" s="349" t="s">
        <v>53</v>
      </c>
      <c r="F10" s="349" t="s">
        <v>54</v>
      </c>
      <c r="G10" s="349" t="s">
        <v>55</v>
      </c>
      <c r="H10" s="349" t="s">
        <v>56</v>
      </c>
      <c r="I10" s="349" t="s">
        <v>57</v>
      </c>
      <c r="J10" s="349" t="s">
        <v>58</v>
      </c>
      <c r="K10" s="349" t="s">
        <v>59</v>
      </c>
      <c r="L10" s="349" t="s">
        <v>60</v>
      </c>
      <c r="M10" s="349" t="s">
        <v>61</v>
      </c>
      <c r="N10" s="349" t="s">
        <v>62</v>
      </c>
      <c r="O10" s="349" t="s">
        <v>63</v>
      </c>
      <c r="P10" s="349" t="s">
        <v>64</v>
      </c>
      <c r="Q10" s="349" t="s">
        <v>65</v>
      </c>
      <c r="R10" s="349" t="s">
        <v>66</v>
      </c>
      <c r="S10" s="349" t="s">
        <v>67</v>
      </c>
      <c r="T10" s="349" t="s">
        <v>68</v>
      </c>
      <c r="U10" s="349" t="s">
        <v>69</v>
      </c>
      <c r="V10" s="349" t="s">
        <v>70</v>
      </c>
      <c r="W10" s="349" t="s">
        <v>98</v>
      </c>
      <c r="X10" s="471">
        <v>2021</v>
      </c>
    </row>
    <row r="11" spans="1:24">
      <c r="B11" s="445" t="s">
        <v>149</v>
      </c>
      <c r="C11" s="454">
        <v>6.25</v>
      </c>
      <c r="D11" s="454">
        <v>6.22</v>
      </c>
      <c r="E11" s="454">
        <v>6.28</v>
      </c>
      <c r="F11" s="454">
        <v>6.18</v>
      </c>
      <c r="G11" s="454">
        <v>6.24</v>
      </c>
      <c r="H11" s="454">
        <v>6.33</v>
      </c>
      <c r="I11" s="454">
        <v>6.49</v>
      </c>
      <c r="J11" s="454">
        <v>6.76</v>
      </c>
      <c r="K11" s="454">
        <v>6.83</v>
      </c>
      <c r="L11" s="454">
        <v>6.95</v>
      </c>
      <c r="M11" s="454">
        <v>6.84</v>
      </c>
      <c r="N11" s="454">
        <v>7.17</v>
      </c>
      <c r="O11" s="454">
        <v>7.22</v>
      </c>
      <c r="P11" s="454">
        <v>7.3</v>
      </c>
      <c r="Q11" s="454">
        <v>7.68</v>
      </c>
      <c r="R11" s="454">
        <v>7.75</v>
      </c>
      <c r="S11" s="454">
        <v>7.83</v>
      </c>
      <c r="T11" s="454">
        <v>7.89</v>
      </c>
      <c r="U11" s="454">
        <v>8.09</v>
      </c>
      <c r="V11" s="505">
        <v>8.3670000000000009</v>
      </c>
      <c r="W11" s="505">
        <v>8.5950000000000006</v>
      </c>
      <c r="X11" s="505">
        <v>8.5440000000000005</v>
      </c>
    </row>
    <row r="12" spans="1:24">
      <c r="B12" s="445" t="s">
        <v>150</v>
      </c>
      <c r="C12" s="454">
        <v>4.7300000000000004</v>
      </c>
      <c r="D12" s="454">
        <v>4.83</v>
      </c>
      <c r="E12" s="454">
        <v>4.95</v>
      </c>
      <c r="F12" s="454">
        <v>4.7699999999999996</v>
      </c>
      <c r="G12" s="454">
        <v>4.8899999999999997</v>
      </c>
      <c r="H12" s="454">
        <v>5.04</v>
      </c>
      <c r="I12" s="454">
        <v>5.17</v>
      </c>
      <c r="J12" s="454">
        <v>5.37</v>
      </c>
      <c r="K12" s="454">
        <v>5.22</v>
      </c>
      <c r="L12" s="454">
        <v>5.55</v>
      </c>
      <c r="M12" s="454">
        <v>5.32</v>
      </c>
      <c r="N12" s="454">
        <v>5.83</v>
      </c>
      <c r="O12" s="454">
        <v>6.16</v>
      </c>
      <c r="P12" s="454">
        <v>5.97</v>
      </c>
      <c r="Q12" s="454">
        <v>6.43</v>
      </c>
      <c r="R12" s="454">
        <v>6.51</v>
      </c>
      <c r="S12" s="454">
        <v>6.21</v>
      </c>
      <c r="T12" s="454">
        <v>6.24</v>
      </c>
      <c r="U12" s="454">
        <v>6.34</v>
      </c>
      <c r="V12" s="505">
        <v>6.4539999999999997</v>
      </c>
      <c r="W12" s="505">
        <v>6.7910000000000004</v>
      </c>
      <c r="X12" s="505">
        <v>6.4740000000000002</v>
      </c>
    </row>
    <row r="13" spans="1:24">
      <c r="B13" s="445" t="s">
        <v>151</v>
      </c>
      <c r="C13" s="454">
        <v>1.31</v>
      </c>
      <c r="D13" s="454">
        <v>1.3</v>
      </c>
      <c r="E13" s="454">
        <v>1.41</v>
      </c>
      <c r="F13" s="454">
        <v>1.44</v>
      </c>
      <c r="G13" s="454">
        <v>1.58</v>
      </c>
      <c r="H13" s="454">
        <v>1.6</v>
      </c>
      <c r="I13" s="454">
        <v>1.66</v>
      </c>
      <c r="J13" s="454">
        <v>1.8</v>
      </c>
      <c r="K13" s="454">
        <v>1.93</v>
      </c>
      <c r="L13" s="454">
        <v>2.12</v>
      </c>
      <c r="M13" s="454">
        <v>2.13</v>
      </c>
      <c r="N13" s="454">
        <v>2.0299999999999998</v>
      </c>
      <c r="O13" s="454">
        <v>2.13</v>
      </c>
      <c r="P13" s="454">
        <v>2.2799999999999998</v>
      </c>
      <c r="Q13" s="454">
        <v>2.2000000000000002</v>
      </c>
      <c r="R13" s="454">
        <v>2.1800000000000002</v>
      </c>
      <c r="S13" s="454">
        <v>2.29</v>
      </c>
      <c r="T13" s="454">
        <v>2.2799999999999998</v>
      </c>
      <c r="U13" s="454">
        <v>2.33</v>
      </c>
      <c r="V13" s="505">
        <v>2.4449999999999998</v>
      </c>
      <c r="W13" s="505">
        <v>2.4790000000000001</v>
      </c>
      <c r="X13" s="505">
        <v>2.468</v>
      </c>
    </row>
    <row r="14" spans="1:24">
      <c r="B14" s="445" t="s">
        <v>152</v>
      </c>
      <c r="C14" s="454">
        <v>2.79</v>
      </c>
      <c r="D14" s="454">
        <v>2.81</v>
      </c>
      <c r="E14" s="454">
        <v>2.81</v>
      </c>
      <c r="F14" s="454">
        <v>2.79</v>
      </c>
      <c r="G14" s="454">
        <v>2.85</v>
      </c>
      <c r="H14" s="454">
        <v>3.07</v>
      </c>
      <c r="I14" s="454">
        <v>3.2</v>
      </c>
      <c r="J14" s="454">
        <v>3.39</v>
      </c>
      <c r="K14" s="454">
        <v>3.55</v>
      </c>
      <c r="L14" s="454">
        <v>3.6</v>
      </c>
      <c r="M14" s="454">
        <v>3.47</v>
      </c>
      <c r="N14" s="454">
        <v>3.68</v>
      </c>
      <c r="O14" s="454">
        <v>3.69</v>
      </c>
      <c r="P14" s="454">
        <v>3.67</v>
      </c>
      <c r="Q14" s="454">
        <v>3.88</v>
      </c>
      <c r="R14" s="454">
        <v>4.08</v>
      </c>
      <c r="S14" s="454">
        <v>4.2300000000000004</v>
      </c>
      <c r="T14" s="454">
        <v>4.26</v>
      </c>
      <c r="U14" s="454">
        <v>4.38</v>
      </c>
      <c r="V14" s="505">
        <v>4.5869999999999997</v>
      </c>
      <c r="W14" s="505">
        <v>4.6159999999999997</v>
      </c>
      <c r="X14" s="505">
        <v>4.5069999999999997</v>
      </c>
    </row>
    <row r="15" spans="1:24">
      <c r="B15" s="445" t="s">
        <v>153</v>
      </c>
      <c r="C15" s="454">
        <v>10.83</v>
      </c>
      <c r="D15" s="454">
        <v>10.73</v>
      </c>
      <c r="E15" s="454">
        <v>11.04</v>
      </c>
      <c r="F15" s="454">
        <v>10.49</v>
      </c>
      <c r="G15" s="454">
        <v>11.15</v>
      </c>
      <c r="H15" s="454">
        <v>11.68</v>
      </c>
      <c r="I15" s="454">
        <v>11.24</v>
      </c>
      <c r="J15" s="454">
        <v>11.55</v>
      </c>
      <c r="K15" s="454">
        <v>11.84</v>
      </c>
      <c r="L15" s="454">
        <v>12.06</v>
      </c>
      <c r="M15" s="454">
        <v>11.55</v>
      </c>
      <c r="N15" s="454">
        <v>12.55</v>
      </c>
      <c r="O15" s="454">
        <v>13.18</v>
      </c>
      <c r="P15" s="454">
        <v>13.19</v>
      </c>
      <c r="Q15" s="454">
        <v>14.02</v>
      </c>
      <c r="R15" s="454">
        <v>14.38</v>
      </c>
      <c r="S15" s="454">
        <v>14.53</v>
      </c>
      <c r="T15" s="454">
        <v>14.96</v>
      </c>
      <c r="U15" s="454">
        <v>15.18</v>
      </c>
      <c r="V15" s="505">
        <v>15.815</v>
      </c>
      <c r="W15" s="505">
        <v>16.914999999999999</v>
      </c>
      <c r="X15" s="505">
        <v>16.891999999999999</v>
      </c>
    </row>
    <row r="16" spans="1:24">
      <c r="B16" s="445" t="s">
        <v>154</v>
      </c>
      <c r="C16" s="454">
        <v>6.83</v>
      </c>
      <c r="D16" s="454">
        <v>6.75</v>
      </c>
      <c r="E16" s="454">
        <v>6.89</v>
      </c>
      <c r="F16" s="454">
        <v>6.82</v>
      </c>
      <c r="G16" s="454">
        <v>6.85</v>
      </c>
      <c r="H16" s="454">
        <v>6.93</v>
      </c>
      <c r="I16" s="454">
        <v>6.98</v>
      </c>
      <c r="J16" s="454">
        <v>7.55</v>
      </c>
      <c r="K16" s="454">
        <v>7.53</v>
      </c>
      <c r="L16" s="454">
        <v>7.59</v>
      </c>
      <c r="M16" s="454">
        <v>7.52</v>
      </c>
      <c r="N16" s="454">
        <v>8.24</v>
      </c>
      <c r="O16" s="454">
        <v>8.2100000000000009</v>
      </c>
      <c r="P16" s="454">
        <v>8.07</v>
      </c>
      <c r="Q16" s="454">
        <v>8.6199999999999992</v>
      </c>
      <c r="R16" s="454">
        <v>8.6999999999999993</v>
      </c>
      <c r="S16" s="454">
        <v>8.83</v>
      </c>
      <c r="T16" s="454">
        <v>9.0299999999999994</v>
      </c>
      <c r="U16" s="454">
        <v>9.35</v>
      </c>
      <c r="V16" s="505">
        <v>9.65</v>
      </c>
      <c r="W16" s="505">
        <v>10.050000000000001</v>
      </c>
      <c r="X16" s="505">
        <v>9.93</v>
      </c>
    </row>
    <row r="17" spans="2:24">
      <c r="B17" s="445" t="s">
        <v>155</v>
      </c>
      <c r="C17" s="454">
        <v>2.19</v>
      </c>
      <c r="D17" s="454">
        <v>2.21</v>
      </c>
      <c r="E17" s="454">
        <v>2.52</v>
      </c>
      <c r="F17" s="454">
        <v>2.5299999999999998</v>
      </c>
      <c r="G17" s="454">
        <v>2.48</v>
      </c>
      <c r="H17" s="454">
        <v>2.68</v>
      </c>
      <c r="I17" s="454">
        <v>2.92</v>
      </c>
      <c r="J17" s="454">
        <v>2.69</v>
      </c>
      <c r="K17" s="454">
        <v>2.89</v>
      </c>
      <c r="L17" s="454">
        <v>3.09</v>
      </c>
      <c r="M17" s="454">
        <v>2.4</v>
      </c>
      <c r="N17" s="454">
        <v>2.66</v>
      </c>
      <c r="O17" s="454">
        <v>2.87</v>
      </c>
      <c r="P17" s="454">
        <v>2.63</v>
      </c>
      <c r="Q17" s="454">
        <v>2.89</v>
      </c>
      <c r="R17" s="454">
        <v>3.38</v>
      </c>
      <c r="S17" s="454">
        <v>2.85</v>
      </c>
      <c r="T17" s="454">
        <v>3.04</v>
      </c>
      <c r="U17" s="454">
        <v>3.28</v>
      </c>
      <c r="V17" s="505">
        <v>4.0030000000000001</v>
      </c>
      <c r="W17" s="505">
        <v>4.2370000000000001</v>
      </c>
      <c r="X17" s="505">
        <v>4.4669999999999996</v>
      </c>
    </row>
    <row r="18" spans="2:24">
      <c r="B18" s="445" t="s">
        <v>156</v>
      </c>
      <c r="C18" s="454">
        <v>8.7100000000000009</v>
      </c>
      <c r="D18" s="454">
        <v>8.6999999999999993</v>
      </c>
      <c r="E18" s="454">
        <v>9.08</v>
      </c>
      <c r="F18" s="454">
        <v>9.76</v>
      </c>
      <c r="G18" s="454">
        <v>10.19</v>
      </c>
      <c r="H18" s="454">
        <v>10.54</v>
      </c>
      <c r="I18" s="454">
        <v>10.99</v>
      </c>
      <c r="J18" s="454">
        <v>11.19</v>
      </c>
      <c r="K18" s="454">
        <v>10.82</v>
      </c>
      <c r="L18" s="454">
        <v>10.76</v>
      </c>
      <c r="M18" s="454">
        <v>11.01</v>
      </c>
      <c r="N18" s="454">
        <v>12.1</v>
      </c>
      <c r="O18" s="454">
        <v>11.95</v>
      </c>
      <c r="P18" s="454">
        <v>12.62</v>
      </c>
      <c r="Q18" s="454">
        <v>13.63</v>
      </c>
      <c r="R18" s="454">
        <v>16.18</v>
      </c>
      <c r="S18" s="454">
        <v>15.69</v>
      </c>
      <c r="T18" s="454">
        <v>17.5</v>
      </c>
      <c r="U18" s="454">
        <v>18.739999999999998</v>
      </c>
      <c r="V18" s="505">
        <v>19.396000000000001</v>
      </c>
      <c r="W18" s="505">
        <v>22.405000000000001</v>
      </c>
      <c r="X18" s="505">
        <v>24.452999999999999</v>
      </c>
    </row>
    <row r="19" spans="2:24">
      <c r="B19" s="445" t="s">
        <v>157</v>
      </c>
      <c r="C19" s="454">
        <v>5.98</v>
      </c>
      <c r="D19" s="454">
        <v>6.08</v>
      </c>
      <c r="E19" s="454">
        <v>6.29</v>
      </c>
      <c r="F19" s="454">
        <v>6.48</v>
      </c>
      <c r="G19" s="454">
        <v>6.7</v>
      </c>
      <c r="H19" s="454">
        <v>6.72</v>
      </c>
      <c r="I19" s="454">
        <v>7.02</v>
      </c>
      <c r="J19" s="454">
        <v>7.23</v>
      </c>
      <c r="K19" s="454">
        <v>7.18</v>
      </c>
      <c r="L19" s="454">
        <v>7.2</v>
      </c>
      <c r="M19" s="454">
        <v>7.22</v>
      </c>
      <c r="N19" s="454">
        <v>6.65</v>
      </c>
      <c r="O19" s="454">
        <v>6.34</v>
      </c>
      <c r="P19" s="454">
        <v>6.97</v>
      </c>
      <c r="Q19" s="454">
        <v>7.09</v>
      </c>
      <c r="R19" s="454">
        <v>7.07</v>
      </c>
      <c r="S19" s="454">
        <v>7.17</v>
      </c>
      <c r="T19" s="454">
        <v>6.94</v>
      </c>
      <c r="U19" s="454">
        <v>7.19</v>
      </c>
      <c r="V19" s="505">
        <v>7.31</v>
      </c>
      <c r="W19" s="505">
        <v>7.8570000000000002</v>
      </c>
      <c r="X19" s="505">
        <v>8.0640000000000001</v>
      </c>
    </row>
    <row r="20" spans="2:24">
      <c r="B20" s="445" t="s">
        <v>158</v>
      </c>
      <c r="C20" s="454">
        <v>6.69</v>
      </c>
      <c r="D20" s="454">
        <v>6.75</v>
      </c>
      <c r="E20" s="454">
        <v>6.74</v>
      </c>
      <c r="F20" s="454">
        <v>6.72</v>
      </c>
      <c r="G20" s="454">
        <v>6.63</v>
      </c>
      <c r="H20" s="454">
        <v>6.71</v>
      </c>
      <c r="I20" s="454">
        <v>6.98</v>
      </c>
      <c r="J20" s="454">
        <v>7.1</v>
      </c>
      <c r="K20" s="454">
        <v>7.4</v>
      </c>
      <c r="L20" s="454">
        <v>7.71</v>
      </c>
      <c r="M20" s="454">
        <v>7.74</v>
      </c>
      <c r="N20" s="454">
        <v>7.7</v>
      </c>
      <c r="O20" s="454">
        <v>7.51</v>
      </c>
      <c r="P20" s="454">
        <v>7.95</v>
      </c>
      <c r="Q20" s="454">
        <v>8.18</v>
      </c>
      <c r="R20" s="454">
        <v>8.2200000000000006</v>
      </c>
      <c r="S20" s="454">
        <v>8.4</v>
      </c>
      <c r="T20" s="454">
        <v>8.2899999999999991</v>
      </c>
      <c r="U20" s="454">
        <v>8.4700000000000006</v>
      </c>
      <c r="V20" s="505">
        <v>8.8520000000000003</v>
      </c>
      <c r="W20" s="505">
        <v>8.9019999999999992</v>
      </c>
      <c r="X20" s="505">
        <v>8.8140000000000001</v>
      </c>
    </row>
    <row r="21" spans="2:24">
      <c r="B21" s="445" t="s">
        <v>159</v>
      </c>
      <c r="C21" s="454">
        <v>6.81</v>
      </c>
      <c r="D21" s="454">
        <v>6.73</v>
      </c>
      <c r="E21" s="454">
        <v>6.79</v>
      </c>
      <c r="F21" s="454">
        <v>6.69</v>
      </c>
      <c r="G21" s="454">
        <v>6.76</v>
      </c>
      <c r="H21" s="454">
        <v>6.85</v>
      </c>
      <c r="I21" s="454">
        <v>7.11</v>
      </c>
      <c r="J21" s="454">
        <v>7.35</v>
      </c>
      <c r="K21" s="454">
        <v>7.34</v>
      </c>
      <c r="L21" s="454">
        <v>7.41</v>
      </c>
      <c r="M21" s="454">
        <v>7.33</v>
      </c>
      <c r="N21" s="454">
        <v>7.64</v>
      </c>
      <c r="O21" s="454">
        <v>7.66</v>
      </c>
      <c r="P21" s="454">
        <v>7.67</v>
      </c>
      <c r="Q21" s="454">
        <v>8.06</v>
      </c>
      <c r="R21" s="454">
        <v>8.02</v>
      </c>
      <c r="S21" s="454">
        <v>8.26</v>
      </c>
      <c r="T21" s="454">
        <v>8.44</v>
      </c>
      <c r="U21" s="454">
        <v>8.6300000000000008</v>
      </c>
      <c r="V21" s="505">
        <v>8.9009999999999998</v>
      </c>
      <c r="W21" s="505">
        <v>9.2579999999999991</v>
      </c>
      <c r="X21" s="505">
        <v>9.1359999999999992</v>
      </c>
    </row>
    <row r="22" spans="2:24">
      <c r="B22" s="445" t="s">
        <v>160</v>
      </c>
      <c r="C22" s="454">
        <v>4.2</v>
      </c>
      <c r="D22" s="454">
        <v>4.16</v>
      </c>
      <c r="E22" s="454">
        <v>4.28</v>
      </c>
      <c r="F22" s="454">
        <v>4.22</v>
      </c>
      <c r="G22" s="454">
        <v>4.3899999999999997</v>
      </c>
      <c r="H22" s="454">
        <v>4.51</v>
      </c>
      <c r="I22" s="454">
        <v>4.75</v>
      </c>
      <c r="J22" s="454">
        <v>4.8</v>
      </c>
      <c r="K22" s="454">
        <v>5.01</v>
      </c>
      <c r="L22" s="454">
        <v>4.82</v>
      </c>
      <c r="M22" s="454">
        <v>4.8099999999999996</v>
      </c>
      <c r="N22" s="454">
        <v>4.91</v>
      </c>
      <c r="O22" s="454">
        <v>5.0999999999999996</v>
      </c>
      <c r="P22" s="454">
        <v>5.18</v>
      </c>
      <c r="Q22" s="454">
        <v>5.42</v>
      </c>
      <c r="R22" s="454">
        <v>5.33</v>
      </c>
      <c r="S22" s="454">
        <v>5.46</v>
      </c>
      <c r="T22" s="454">
        <v>5.46</v>
      </c>
      <c r="U22" s="454">
        <v>5.74</v>
      </c>
      <c r="V22" s="505">
        <v>5.8659999999999997</v>
      </c>
      <c r="W22" s="505">
        <v>5.6790000000000003</v>
      </c>
      <c r="X22" s="505">
        <v>6.13</v>
      </c>
    </row>
    <row r="23" spans="2:24">
      <c r="B23" s="445" t="s">
        <v>161</v>
      </c>
      <c r="C23" s="454">
        <v>8.8699999999999992</v>
      </c>
      <c r="D23" s="454">
        <v>9.02</v>
      </c>
      <c r="E23" s="454">
        <v>8.9700000000000006</v>
      </c>
      <c r="F23" s="454">
        <v>8.56</v>
      </c>
      <c r="G23" s="454">
        <v>8.6199999999999992</v>
      </c>
      <c r="H23" s="454">
        <v>8.5299999999999994</v>
      </c>
      <c r="I23" s="454">
        <v>8.75</v>
      </c>
      <c r="J23" s="454">
        <v>8.89</v>
      </c>
      <c r="K23" s="454">
        <v>8.92</v>
      </c>
      <c r="L23" s="454">
        <v>9.06</v>
      </c>
      <c r="M23" s="454">
        <v>8.9600000000000009</v>
      </c>
      <c r="N23" s="454">
        <v>9.34</v>
      </c>
      <c r="O23" s="454">
        <v>9.43</v>
      </c>
      <c r="P23" s="454">
        <v>9.6199999999999992</v>
      </c>
      <c r="Q23" s="454">
        <v>10.18</v>
      </c>
      <c r="R23" s="454">
        <v>9.8800000000000008</v>
      </c>
      <c r="S23" s="454">
        <v>10.08</v>
      </c>
      <c r="T23" s="454">
        <v>9.91</v>
      </c>
      <c r="U23" s="454">
        <v>10.130000000000001</v>
      </c>
      <c r="V23" s="505">
        <v>10.288</v>
      </c>
      <c r="W23" s="505">
        <v>10.278</v>
      </c>
      <c r="X23" s="505">
        <v>10.141</v>
      </c>
    </row>
    <row r="24" spans="2:24">
      <c r="B24" s="445" t="s">
        <v>162</v>
      </c>
      <c r="C24" s="454">
        <v>5.34</v>
      </c>
      <c r="D24" s="454">
        <v>5.5</v>
      </c>
      <c r="E24" s="454">
        <v>5.79</v>
      </c>
      <c r="F24" s="454">
        <v>5.51</v>
      </c>
      <c r="G24" s="454">
        <v>6.32</v>
      </c>
      <c r="H24" s="454">
        <v>6</v>
      </c>
      <c r="I24" s="454">
        <v>6.06</v>
      </c>
      <c r="J24" s="454">
        <v>6.17</v>
      </c>
      <c r="K24" s="454">
        <v>6.13</v>
      </c>
      <c r="L24" s="454">
        <v>6.21</v>
      </c>
      <c r="M24" s="454">
        <v>6.59</v>
      </c>
      <c r="N24" s="454">
        <v>6.7</v>
      </c>
      <c r="O24" s="454">
        <v>6.88</v>
      </c>
      <c r="P24" s="454">
        <v>7.21</v>
      </c>
      <c r="Q24" s="454">
        <v>6.97</v>
      </c>
      <c r="R24" s="454">
        <v>7.02</v>
      </c>
      <c r="S24" s="454">
        <v>6.91</v>
      </c>
      <c r="T24" s="454">
        <v>7.11</v>
      </c>
      <c r="U24" s="454">
        <v>7.32</v>
      </c>
      <c r="V24" s="505">
        <v>7.7469999999999999</v>
      </c>
      <c r="W24" s="505">
        <v>8.407</v>
      </c>
      <c r="X24" s="505">
        <v>8.6170000000000009</v>
      </c>
    </row>
    <row r="25" spans="2:24">
      <c r="B25" s="445" t="s">
        <v>163</v>
      </c>
      <c r="C25" s="454">
        <v>3.21</v>
      </c>
      <c r="D25" s="454">
        <v>3.05</v>
      </c>
      <c r="E25" s="454">
        <v>3.27</v>
      </c>
      <c r="F25" s="454">
        <v>3.36</v>
      </c>
      <c r="G25" s="454">
        <v>3.54</v>
      </c>
      <c r="H25" s="454">
        <v>3.79</v>
      </c>
      <c r="I25" s="454">
        <v>4.1500000000000004</v>
      </c>
      <c r="J25" s="454">
        <v>4.47</v>
      </c>
      <c r="K25" s="454">
        <v>4.47</v>
      </c>
      <c r="L25" s="454">
        <v>3.93</v>
      </c>
      <c r="M25" s="454">
        <v>3.68</v>
      </c>
      <c r="N25" s="454">
        <v>4.01</v>
      </c>
      <c r="O25" s="454">
        <v>4.12</v>
      </c>
      <c r="P25" s="454">
        <v>4.2699999999999996</v>
      </c>
      <c r="Q25" s="454">
        <v>4.37</v>
      </c>
      <c r="R25" s="454">
        <v>4.59</v>
      </c>
      <c r="S25" s="454">
        <v>4.63</v>
      </c>
      <c r="T25" s="454">
        <v>4.67</v>
      </c>
      <c r="U25" s="454">
        <v>4.84</v>
      </c>
      <c r="V25" s="505">
        <v>4.8559999999999999</v>
      </c>
      <c r="W25" s="505">
        <v>5.1360000000000001</v>
      </c>
      <c r="X25" s="505">
        <v>5.0999999999999996</v>
      </c>
    </row>
    <row r="26" spans="2:24">
      <c r="B26" s="445" t="s">
        <v>164</v>
      </c>
      <c r="C26" s="454">
        <v>2.46</v>
      </c>
      <c r="D26" s="454">
        <v>2.2999999999999998</v>
      </c>
      <c r="E26" s="454">
        <v>2.29</v>
      </c>
      <c r="F26" s="454">
        <v>2.4300000000000002</v>
      </c>
      <c r="G26" s="454">
        <v>2.56</v>
      </c>
      <c r="H26" s="454">
        <v>2.9</v>
      </c>
      <c r="I26" s="454">
        <v>3.15</v>
      </c>
      <c r="J26" s="454">
        <v>3.25</v>
      </c>
      <c r="K26" s="454">
        <v>3.33</v>
      </c>
      <c r="L26" s="454">
        <v>3.11</v>
      </c>
      <c r="M26" s="454">
        <v>3.88</v>
      </c>
      <c r="N26" s="454">
        <v>3.97</v>
      </c>
      <c r="O26" s="454">
        <v>4.0999999999999996</v>
      </c>
      <c r="P26" s="454">
        <v>4.5</v>
      </c>
      <c r="Q26" s="454">
        <v>4.68</v>
      </c>
      <c r="R26" s="454">
        <v>4.6500000000000004</v>
      </c>
      <c r="S26" s="454">
        <v>4.5999999999999996</v>
      </c>
      <c r="T26" s="454">
        <v>4.59</v>
      </c>
      <c r="U26" s="454">
        <v>4.67</v>
      </c>
      <c r="V26" s="505">
        <v>4.9119999999999999</v>
      </c>
      <c r="W26" s="505">
        <v>5.0250000000000004</v>
      </c>
      <c r="X26" s="505">
        <v>5.1150000000000002</v>
      </c>
    </row>
    <row r="27" spans="2:24">
      <c r="B27" s="445" t="s">
        <v>165</v>
      </c>
      <c r="C27" s="454">
        <v>8.67</v>
      </c>
      <c r="D27" s="454">
        <v>8.4700000000000006</v>
      </c>
      <c r="E27" s="454">
        <v>8.39</v>
      </c>
      <c r="F27" s="454">
        <v>8.17</v>
      </c>
      <c r="G27" s="454">
        <v>7.66</v>
      </c>
      <c r="H27" s="454">
        <v>7.7</v>
      </c>
      <c r="I27" s="454">
        <v>8.3000000000000007</v>
      </c>
      <c r="J27" s="454">
        <v>9.14</v>
      </c>
      <c r="K27" s="454">
        <v>9.11</v>
      </c>
      <c r="L27" s="454">
        <v>9.36</v>
      </c>
      <c r="M27" s="454">
        <v>9.1300000000000008</v>
      </c>
      <c r="N27" s="454">
        <v>9.3800000000000008</v>
      </c>
      <c r="O27" s="454">
        <v>9.76</v>
      </c>
      <c r="P27" s="454">
        <v>10.35</v>
      </c>
      <c r="Q27" s="454">
        <v>10.92</v>
      </c>
      <c r="R27" s="454">
        <v>11.29</v>
      </c>
      <c r="S27" s="454">
        <v>11.82</v>
      </c>
      <c r="T27" s="454">
        <v>11.59</v>
      </c>
      <c r="U27" s="454">
        <v>11.36</v>
      </c>
      <c r="V27" s="505">
        <v>11.428000000000001</v>
      </c>
      <c r="W27" s="505">
        <v>12.984999999999999</v>
      </c>
      <c r="X27" s="505">
        <v>12.816000000000001</v>
      </c>
    </row>
    <row r="28" spans="2:24">
      <c r="B28" s="445" t="s">
        <v>166</v>
      </c>
      <c r="C28" s="454">
        <v>3.2</v>
      </c>
      <c r="D28" s="454">
        <v>3.26</v>
      </c>
      <c r="E28" s="454">
        <v>3.41</v>
      </c>
      <c r="F28" s="454">
        <v>3.48</v>
      </c>
      <c r="G28" s="454">
        <v>3.64</v>
      </c>
      <c r="H28" s="454">
        <v>3.52</v>
      </c>
      <c r="I28" s="454">
        <v>3.7</v>
      </c>
      <c r="J28" s="454">
        <v>3.79</v>
      </c>
      <c r="K28" s="454">
        <v>3.89</v>
      </c>
      <c r="L28" s="454">
        <v>3.82</v>
      </c>
      <c r="M28" s="454">
        <v>3.75</v>
      </c>
      <c r="N28" s="454">
        <v>3.9</v>
      </c>
      <c r="O28" s="454">
        <v>4.05</v>
      </c>
      <c r="P28" s="454">
        <v>4.2699999999999996</v>
      </c>
      <c r="Q28" s="454">
        <v>4.47</v>
      </c>
      <c r="R28" s="454">
        <v>4.38</v>
      </c>
      <c r="S28" s="454">
        <v>4.42</v>
      </c>
      <c r="T28" s="454">
        <v>4.42</v>
      </c>
      <c r="U28" s="454">
        <v>4.6399999999999997</v>
      </c>
      <c r="V28" s="505">
        <v>4.8689999999999998</v>
      </c>
      <c r="W28" s="505">
        <v>4.7480000000000002</v>
      </c>
      <c r="X28" s="505">
        <v>4.8559999999999999</v>
      </c>
    </row>
    <row r="29" spans="2:24">
      <c r="B29" s="445" t="s">
        <v>167</v>
      </c>
      <c r="C29" s="454">
        <v>3.66</v>
      </c>
      <c r="D29" s="454">
        <v>3.28</v>
      </c>
      <c r="E29" s="454">
        <v>3.45</v>
      </c>
      <c r="F29" s="454">
        <v>3.09</v>
      </c>
      <c r="G29" s="454">
        <v>2.95</v>
      </c>
      <c r="H29" s="454">
        <v>3.67</v>
      </c>
      <c r="I29" s="454">
        <v>3.55</v>
      </c>
      <c r="J29" s="454">
        <v>3.49</v>
      </c>
      <c r="K29" s="454">
        <v>3.46</v>
      </c>
      <c r="L29" s="454">
        <v>3.19</v>
      </c>
      <c r="M29" s="454">
        <v>2.85</v>
      </c>
      <c r="N29" s="454">
        <v>3.02</v>
      </c>
      <c r="O29" s="454">
        <v>3.29</v>
      </c>
      <c r="P29" s="454">
        <v>3.64</v>
      </c>
      <c r="Q29" s="454">
        <v>3.83</v>
      </c>
      <c r="R29" s="454">
        <v>3.87</v>
      </c>
      <c r="S29" s="454">
        <v>3.71</v>
      </c>
      <c r="T29" s="454">
        <v>3.44</v>
      </c>
      <c r="U29" s="454">
        <v>3.54</v>
      </c>
      <c r="V29" s="505">
        <v>3.6520000000000001</v>
      </c>
      <c r="W29" s="505">
        <v>3.5830000000000002</v>
      </c>
      <c r="X29" s="505">
        <v>4.3120000000000003</v>
      </c>
    </row>
    <row r="30" spans="2:24">
      <c r="B30" s="445" t="s">
        <v>168</v>
      </c>
      <c r="C30" s="454">
        <v>6.11</v>
      </c>
      <c r="D30" s="454">
        <v>6.04</v>
      </c>
      <c r="E30" s="454">
        <v>6.01</v>
      </c>
      <c r="F30" s="454">
        <v>5.89</v>
      </c>
      <c r="G30" s="454">
        <v>5.88</v>
      </c>
      <c r="H30" s="454">
        <v>6.01</v>
      </c>
      <c r="I30" s="454">
        <v>6.19</v>
      </c>
      <c r="J30" s="454">
        <v>6.42</v>
      </c>
      <c r="K30" s="454">
        <v>6.64</v>
      </c>
      <c r="L30" s="454">
        <v>6.63</v>
      </c>
      <c r="M30" s="454">
        <v>6.39</v>
      </c>
      <c r="N30" s="454">
        <v>6.8</v>
      </c>
      <c r="O30" s="454">
        <v>6.8</v>
      </c>
      <c r="P30" s="454">
        <v>6.96</v>
      </c>
      <c r="Q30" s="454">
        <v>7.4</v>
      </c>
      <c r="R30" s="454">
        <v>7.45</v>
      </c>
      <c r="S30" s="454">
        <v>7.53</v>
      </c>
      <c r="T30" s="454">
        <v>7.7</v>
      </c>
      <c r="U30" s="454">
        <v>8.0500000000000007</v>
      </c>
      <c r="V30" s="505">
        <v>8.3160000000000007</v>
      </c>
      <c r="W30" s="505">
        <v>8.3450000000000006</v>
      </c>
      <c r="X30" s="505">
        <v>8.5570000000000004</v>
      </c>
    </row>
    <row r="31" spans="2:24">
      <c r="B31" s="445" t="s">
        <v>169</v>
      </c>
      <c r="C31" s="454">
        <v>8.69</v>
      </c>
      <c r="D31" s="454">
        <v>8.34</v>
      </c>
      <c r="E31" s="454">
        <v>8.43</v>
      </c>
      <c r="F31" s="454">
        <v>8.08</v>
      </c>
      <c r="G31" s="454">
        <v>8.15</v>
      </c>
      <c r="H31" s="454">
        <v>8.06</v>
      </c>
      <c r="I31" s="454">
        <v>8.27</v>
      </c>
      <c r="J31" s="454">
        <v>8.7200000000000006</v>
      </c>
      <c r="K31" s="454">
        <v>8.7799999999999994</v>
      </c>
      <c r="L31" s="454">
        <v>8.9</v>
      </c>
      <c r="M31" s="454">
        <v>8.49</v>
      </c>
      <c r="N31" s="454">
        <v>9</v>
      </c>
      <c r="O31" s="454">
        <v>9.09</v>
      </c>
      <c r="P31" s="454">
        <v>8.98</v>
      </c>
      <c r="Q31" s="454">
        <v>9.3699999999999992</v>
      </c>
      <c r="R31" s="454">
        <v>9.24</v>
      </c>
      <c r="S31" s="454">
        <v>9.3000000000000007</v>
      </c>
      <c r="T31" s="454">
        <v>9.34</v>
      </c>
      <c r="U31" s="454">
        <v>9.8000000000000007</v>
      </c>
      <c r="V31" s="505">
        <v>9.7240000000000002</v>
      </c>
      <c r="W31" s="505">
        <v>9.7799999999999994</v>
      </c>
      <c r="X31" s="505">
        <v>9.6890000000000001</v>
      </c>
    </row>
    <row r="32" spans="2:24">
      <c r="B32" s="445" t="s">
        <v>170</v>
      </c>
      <c r="C32" s="454">
        <v>2.76</v>
      </c>
      <c r="D32" s="454">
        <v>2.77</v>
      </c>
      <c r="E32" s="454">
        <v>2.86</v>
      </c>
      <c r="F32" s="454">
        <v>2.89</v>
      </c>
      <c r="G32" s="454">
        <v>3.02</v>
      </c>
      <c r="H32" s="454">
        <v>3.09</v>
      </c>
      <c r="I32" s="454">
        <v>3.11</v>
      </c>
      <c r="J32" s="454">
        <v>3.35</v>
      </c>
      <c r="K32" s="454">
        <v>3.45</v>
      </c>
      <c r="L32" s="454">
        <v>3.69</v>
      </c>
      <c r="M32" s="454">
        <v>3.56</v>
      </c>
      <c r="N32" s="454">
        <v>3.73</v>
      </c>
      <c r="O32" s="454">
        <v>3.93</v>
      </c>
      <c r="P32" s="454">
        <v>3.94</v>
      </c>
      <c r="Q32" s="454">
        <v>4.2300000000000004</v>
      </c>
      <c r="R32" s="454">
        <v>4.3600000000000003</v>
      </c>
      <c r="S32" s="454">
        <v>4.29</v>
      </c>
      <c r="T32" s="454">
        <v>4.29</v>
      </c>
      <c r="U32" s="454">
        <v>4.33</v>
      </c>
      <c r="V32" s="505">
        <v>4.7160000000000002</v>
      </c>
      <c r="W32" s="505">
        <v>4.758</v>
      </c>
      <c r="X32" s="505">
        <v>4.7750000000000004</v>
      </c>
    </row>
    <row r="33" spans="2:24">
      <c r="B33" s="445" t="s">
        <v>171</v>
      </c>
      <c r="C33" s="454">
        <v>6.41</v>
      </c>
      <c r="D33" s="454">
        <v>6.54</v>
      </c>
      <c r="E33" s="454">
        <v>6.33</v>
      </c>
      <c r="F33" s="454">
        <v>6.42</v>
      </c>
      <c r="G33" s="454">
        <v>6.31</v>
      </c>
      <c r="H33" s="454">
        <v>6.22</v>
      </c>
      <c r="I33" s="454">
        <v>6.62</v>
      </c>
      <c r="J33" s="454">
        <v>6.81</v>
      </c>
      <c r="K33" s="454">
        <v>6.98</v>
      </c>
      <c r="L33" s="454">
        <v>6.88</v>
      </c>
      <c r="M33" s="454">
        <v>7.23</v>
      </c>
      <c r="N33" s="454">
        <v>7.26</v>
      </c>
      <c r="O33" s="454">
        <v>7.38</v>
      </c>
      <c r="P33" s="454">
        <v>7.29</v>
      </c>
      <c r="Q33" s="454">
        <v>7.25</v>
      </c>
      <c r="R33" s="454">
        <v>7.11</v>
      </c>
      <c r="S33" s="454">
        <v>7.23</v>
      </c>
      <c r="T33" s="454">
        <v>7.15</v>
      </c>
      <c r="U33" s="454">
        <v>7.53</v>
      </c>
      <c r="V33" s="505">
        <v>7.7249999999999996</v>
      </c>
      <c r="W33" s="505">
        <v>7.9729999999999999</v>
      </c>
      <c r="X33" s="505">
        <v>8.3670000000000009</v>
      </c>
    </row>
    <row r="34" spans="2:24">
      <c r="B34" s="445" t="s">
        <v>172</v>
      </c>
      <c r="C34" s="454">
        <v>2.2599999999999998</v>
      </c>
      <c r="D34" s="454">
        <v>2.36</v>
      </c>
      <c r="E34" s="454">
        <v>2.41</v>
      </c>
      <c r="F34" s="454">
        <v>2.37</v>
      </c>
      <c r="G34" s="454">
        <v>2.65</v>
      </c>
      <c r="H34" s="454">
        <v>2.82</v>
      </c>
      <c r="I34" s="454">
        <v>2.94</v>
      </c>
      <c r="J34" s="454">
        <v>3.17</v>
      </c>
      <c r="K34" s="454">
        <v>3.48</v>
      </c>
      <c r="L34" s="454">
        <v>3.75</v>
      </c>
      <c r="M34" s="454">
        <v>3.58</v>
      </c>
      <c r="N34" s="454">
        <v>3.58</v>
      </c>
      <c r="O34" s="454">
        <v>3.73</v>
      </c>
      <c r="P34" s="454">
        <v>4.24</v>
      </c>
      <c r="Q34" s="454">
        <v>4.43</v>
      </c>
      <c r="R34" s="454">
        <v>4.53</v>
      </c>
      <c r="S34" s="454">
        <v>4.75</v>
      </c>
      <c r="T34" s="454">
        <v>4.84</v>
      </c>
      <c r="U34" s="454">
        <v>5.04</v>
      </c>
      <c r="V34" s="505">
        <v>5.4260000000000002</v>
      </c>
      <c r="W34" s="505">
        <v>5.3840000000000003</v>
      </c>
      <c r="X34" s="505">
        <v>5.3529999999999998</v>
      </c>
    </row>
    <row r="35" spans="2:24">
      <c r="B35" s="445" t="s">
        <v>173</v>
      </c>
      <c r="C35" s="454">
        <v>4.24</v>
      </c>
      <c r="D35" s="454">
        <v>4.12</v>
      </c>
      <c r="E35" s="454">
        <v>4.25</v>
      </c>
      <c r="F35" s="454">
        <v>4.3099999999999996</v>
      </c>
      <c r="G35" s="454">
        <v>4.38</v>
      </c>
      <c r="H35" s="454">
        <v>4.37</v>
      </c>
      <c r="I35" s="454">
        <v>4.6500000000000004</v>
      </c>
      <c r="J35" s="454">
        <v>4.9000000000000004</v>
      </c>
      <c r="K35" s="454">
        <v>4.8</v>
      </c>
      <c r="L35" s="454">
        <v>5.0599999999999996</v>
      </c>
      <c r="M35" s="454">
        <v>5</v>
      </c>
      <c r="N35" s="454">
        <v>5.04</v>
      </c>
      <c r="O35" s="454">
        <v>5.09</v>
      </c>
      <c r="P35" s="454">
        <v>5.16</v>
      </c>
      <c r="Q35" s="454">
        <v>5.49</v>
      </c>
      <c r="R35" s="454">
        <v>5.66</v>
      </c>
      <c r="S35" s="454">
        <v>5.61</v>
      </c>
      <c r="T35" s="454">
        <v>5.69</v>
      </c>
      <c r="U35" s="454">
        <v>5.93</v>
      </c>
      <c r="V35" s="505">
        <v>6.2750000000000004</v>
      </c>
      <c r="W35" s="505">
        <v>6.43</v>
      </c>
      <c r="X35" s="505">
        <v>6.7750000000000004</v>
      </c>
    </row>
    <row r="36" spans="2:24">
      <c r="B36" s="445" t="s">
        <v>174</v>
      </c>
      <c r="C36" s="454">
        <v>2.37</v>
      </c>
      <c r="D36" s="454">
        <v>2.35</v>
      </c>
      <c r="E36" s="454">
        <v>2.4300000000000002</v>
      </c>
      <c r="F36" s="454">
        <v>2.58</v>
      </c>
      <c r="G36" s="454">
        <v>2.76</v>
      </c>
      <c r="H36" s="454">
        <v>2.87</v>
      </c>
      <c r="I36" s="454">
        <v>3.14</v>
      </c>
      <c r="J36" s="454">
        <v>3.64</v>
      </c>
      <c r="K36" s="454">
        <v>3.73</v>
      </c>
      <c r="L36" s="454">
        <v>3.86</v>
      </c>
      <c r="M36" s="454">
        <v>3.87</v>
      </c>
      <c r="N36" s="454">
        <v>4.09</v>
      </c>
      <c r="O36" s="454">
        <v>4.3099999999999996</v>
      </c>
      <c r="P36" s="454">
        <v>4.28</v>
      </c>
      <c r="Q36" s="454">
        <v>4.68</v>
      </c>
      <c r="R36" s="454">
        <v>4.7699999999999996</v>
      </c>
      <c r="S36" s="454">
        <v>4.83</v>
      </c>
      <c r="T36" s="454">
        <v>4.72</v>
      </c>
      <c r="U36" s="454">
        <v>4.96</v>
      </c>
      <c r="V36" s="505">
        <v>5.1109999999999998</v>
      </c>
      <c r="W36" s="505">
        <v>5.1120000000000001</v>
      </c>
      <c r="X36" s="505">
        <v>4.8680000000000003</v>
      </c>
    </row>
    <row r="37" spans="2:24">
      <c r="B37" s="445" t="s">
        <v>175</v>
      </c>
      <c r="C37" s="454">
        <v>4.72</v>
      </c>
      <c r="D37" s="454">
        <v>4.74</v>
      </c>
      <c r="E37" s="454">
        <v>4.58</v>
      </c>
      <c r="F37" s="454">
        <v>4.43</v>
      </c>
      <c r="G37" s="454">
        <v>4.57</v>
      </c>
      <c r="H37" s="454">
        <v>5.08</v>
      </c>
      <c r="I37" s="454">
        <v>4.8499999999999996</v>
      </c>
      <c r="J37" s="454">
        <v>5.2</v>
      </c>
      <c r="K37" s="454">
        <v>5.45</v>
      </c>
      <c r="L37" s="454">
        <v>5.38</v>
      </c>
      <c r="M37" s="454">
        <v>5.09</v>
      </c>
      <c r="N37" s="454">
        <v>5.41</v>
      </c>
      <c r="O37" s="454">
        <v>5.55</v>
      </c>
      <c r="P37" s="454">
        <v>5.59</v>
      </c>
      <c r="Q37" s="454">
        <v>5.45</v>
      </c>
      <c r="R37" s="454">
        <v>5.73</v>
      </c>
      <c r="S37" s="454">
        <v>5.69</v>
      </c>
      <c r="T37" s="454">
        <v>5.79</v>
      </c>
      <c r="U37" s="454">
        <v>5.75</v>
      </c>
      <c r="V37" s="505">
        <v>5.9379999999999997</v>
      </c>
      <c r="W37" s="505">
        <v>6.1760000000000002</v>
      </c>
      <c r="X37" s="505">
        <v>6.0709999999999997</v>
      </c>
    </row>
    <row r="38" spans="2:24">
      <c r="B38" s="445" t="s">
        <v>176</v>
      </c>
      <c r="C38" s="454">
        <v>6.14</v>
      </c>
      <c r="D38" s="454">
        <v>5.88</v>
      </c>
      <c r="E38" s="454">
        <v>5.9</v>
      </c>
      <c r="F38" s="454">
        <v>6.12</v>
      </c>
      <c r="G38" s="454">
        <v>6.11</v>
      </c>
      <c r="H38" s="454">
        <v>6.43</v>
      </c>
      <c r="I38" s="454">
        <v>6.88</v>
      </c>
      <c r="J38" s="454">
        <v>7.15</v>
      </c>
      <c r="K38" s="454">
        <v>7.16</v>
      </c>
      <c r="L38" s="454">
        <v>7.54</v>
      </c>
      <c r="M38" s="454">
        <v>7.15</v>
      </c>
      <c r="N38" s="454">
        <v>7.36</v>
      </c>
      <c r="O38" s="454">
        <v>7.34</v>
      </c>
      <c r="P38" s="454">
        <v>7.55</v>
      </c>
      <c r="Q38" s="454">
        <v>7.82</v>
      </c>
      <c r="R38" s="454">
        <v>8.5399999999999991</v>
      </c>
      <c r="S38" s="454">
        <v>8.33</v>
      </c>
      <c r="T38" s="454">
        <v>8.2899999999999991</v>
      </c>
      <c r="U38" s="454">
        <v>8.42</v>
      </c>
      <c r="V38" s="505">
        <v>8.77</v>
      </c>
      <c r="W38" s="505">
        <v>9.3859999999999992</v>
      </c>
      <c r="X38" s="505">
        <v>9.3490000000000002</v>
      </c>
    </row>
    <row r="39" spans="2:24">
      <c r="B39" s="455"/>
      <c r="C39" s="456"/>
      <c r="D39" s="456"/>
      <c r="E39" s="456"/>
      <c r="F39" s="456"/>
      <c r="G39" s="456"/>
      <c r="H39" s="456"/>
      <c r="I39" s="456"/>
      <c r="J39" s="456"/>
      <c r="K39" s="456"/>
      <c r="L39" s="456"/>
      <c r="M39" s="456"/>
      <c r="N39" s="456"/>
      <c r="O39" s="456"/>
      <c r="P39" s="456"/>
      <c r="Q39" s="456"/>
      <c r="R39" s="456"/>
      <c r="S39" s="456"/>
      <c r="T39" s="456"/>
      <c r="U39" s="456"/>
      <c r="V39" s="456"/>
      <c r="W39" s="456"/>
    </row>
    <row r="41" spans="2:24">
      <c r="B41" s="447" t="s">
        <v>134</v>
      </c>
      <c r="C41" s="448" t="s">
        <v>1735</v>
      </c>
    </row>
    <row r="42" spans="2:24">
      <c r="B42" s="349" t="s">
        <v>136</v>
      </c>
      <c r="C42" s="349" t="s">
        <v>51</v>
      </c>
      <c r="D42" s="349" t="s">
        <v>52</v>
      </c>
      <c r="E42" s="349" t="s">
        <v>53</v>
      </c>
      <c r="F42" s="349" t="s">
        <v>54</v>
      </c>
      <c r="G42" s="349" t="s">
        <v>55</v>
      </c>
      <c r="H42" s="349" t="s">
        <v>56</v>
      </c>
      <c r="I42" s="349" t="s">
        <v>57</v>
      </c>
      <c r="J42" s="349" t="s">
        <v>58</v>
      </c>
      <c r="K42" s="349" t="s">
        <v>59</v>
      </c>
      <c r="L42" s="349" t="s">
        <v>60</v>
      </c>
      <c r="M42" s="349" t="s">
        <v>61</v>
      </c>
      <c r="N42" s="349" t="s">
        <v>62</v>
      </c>
      <c r="O42" s="349" t="s">
        <v>63</v>
      </c>
      <c r="P42" s="349" t="s">
        <v>64</v>
      </c>
      <c r="Q42" s="349" t="s">
        <v>65</v>
      </c>
      <c r="R42" s="349" t="s">
        <v>66</v>
      </c>
      <c r="S42" s="349" t="s">
        <v>67</v>
      </c>
      <c r="T42" s="349" t="s">
        <v>68</v>
      </c>
      <c r="U42" s="349" t="s">
        <v>69</v>
      </c>
      <c r="V42" s="349" t="s">
        <v>70</v>
      </c>
      <c r="W42" s="349" t="s">
        <v>98</v>
      </c>
      <c r="X42" s="471">
        <v>2021</v>
      </c>
    </row>
    <row r="43" spans="2:24">
      <c r="B43" s="445" t="s">
        <v>149</v>
      </c>
      <c r="C43" s="454">
        <v>5.12</v>
      </c>
      <c r="D43" s="454">
        <v>5.22</v>
      </c>
      <c r="E43" s="454">
        <v>5.4</v>
      </c>
      <c r="F43" s="454">
        <v>5.41</v>
      </c>
      <c r="G43" s="454">
        <v>5.58</v>
      </c>
      <c r="H43" s="454">
        <v>5.79</v>
      </c>
      <c r="I43" s="454">
        <v>6.06</v>
      </c>
      <c r="J43" s="454">
        <v>6.51</v>
      </c>
      <c r="K43" s="454">
        <v>6.74</v>
      </c>
      <c r="L43" s="454">
        <v>6.85</v>
      </c>
      <c r="M43" s="454">
        <v>6.84</v>
      </c>
      <c r="N43" s="454">
        <v>7.26</v>
      </c>
      <c r="O43" s="454">
        <v>7.41</v>
      </c>
      <c r="P43" s="454">
        <v>7.58</v>
      </c>
      <c r="Q43" s="454">
        <v>8.0299999999999994</v>
      </c>
      <c r="R43" s="454">
        <v>8.2100000000000009</v>
      </c>
      <c r="S43" s="454">
        <v>8.36</v>
      </c>
      <c r="T43" s="454">
        <v>8.5299999999999994</v>
      </c>
      <c r="U43" s="454">
        <v>8.8800000000000008</v>
      </c>
      <c r="V43" s="454">
        <v>9.34</v>
      </c>
      <c r="W43" s="454">
        <v>9.76</v>
      </c>
      <c r="X43" s="454">
        <v>9.94</v>
      </c>
    </row>
    <row r="44" spans="2:24">
      <c r="B44" s="445" t="s">
        <v>150</v>
      </c>
      <c r="C44" s="454">
        <v>3.65</v>
      </c>
      <c r="D44" s="454">
        <v>3.82</v>
      </c>
      <c r="E44" s="454">
        <v>4.03</v>
      </c>
      <c r="F44" s="454">
        <v>3.95</v>
      </c>
      <c r="G44" s="454">
        <v>4.05</v>
      </c>
      <c r="H44" s="454">
        <v>4.26</v>
      </c>
      <c r="I44" s="454">
        <v>4.42</v>
      </c>
      <c r="J44" s="454">
        <v>4.62</v>
      </c>
      <c r="K44" s="454">
        <v>4.5599999999999996</v>
      </c>
      <c r="L44" s="454">
        <v>4.84</v>
      </c>
      <c r="M44" s="454">
        <v>4.8099999999999996</v>
      </c>
      <c r="N44" s="454">
        <v>5.31</v>
      </c>
      <c r="O44" s="454">
        <v>5.75</v>
      </c>
      <c r="P44" s="454">
        <v>5.61</v>
      </c>
      <c r="Q44" s="454">
        <v>6.12</v>
      </c>
      <c r="R44" s="454">
        <v>6.29</v>
      </c>
      <c r="S44" s="454">
        <v>6.06</v>
      </c>
      <c r="T44" s="454">
        <v>6.16</v>
      </c>
      <c r="U44" s="454">
        <v>6.36</v>
      </c>
      <c r="V44" s="454">
        <v>6.58</v>
      </c>
      <c r="W44" s="454">
        <v>7.13</v>
      </c>
      <c r="X44" s="454">
        <v>7.02</v>
      </c>
    </row>
    <row r="45" spans="2:24">
      <c r="B45" s="445" t="s">
        <v>151</v>
      </c>
      <c r="C45" s="454">
        <v>2.33</v>
      </c>
      <c r="D45" s="454">
        <v>2.36</v>
      </c>
      <c r="E45" s="454">
        <v>2.62</v>
      </c>
      <c r="F45" s="454">
        <v>2.74</v>
      </c>
      <c r="G45" s="454">
        <v>3.04</v>
      </c>
      <c r="H45" s="454">
        <v>3.2</v>
      </c>
      <c r="I45" s="454">
        <v>3.31</v>
      </c>
      <c r="J45" s="454">
        <v>3.74</v>
      </c>
      <c r="K45" s="454">
        <v>4.13</v>
      </c>
      <c r="L45" s="454">
        <v>4.4800000000000004</v>
      </c>
      <c r="M45" s="454">
        <v>4.6500000000000004</v>
      </c>
      <c r="N45" s="454">
        <v>4.4800000000000004</v>
      </c>
      <c r="O45" s="454">
        <v>4.7699999999999996</v>
      </c>
      <c r="P45" s="454">
        <v>5.08</v>
      </c>
      <c r="Q45" s="454">
        <v>5.08</v>
      </c>
      <c r="R45" s="454">
        <v>5.0599999999999996</v>
      </c>
      <c r="S45" s="454">
        <v>5.41</v>
      </c>
      <c r="T45" s="454">
        <v>5.49</v>
      </c>
      <c r="U45" s="454">
        <v>5.75</v>
      </c>
      <c r="V45" s="454">
        <v>6.12</v>
      </c>
      <c r="W45" s="454">
        <v>6.41</v>
      </c>
      <c r="X45" s="454">
        <v>6.61</v>
      </c>
    </row>
    <row r="46" spans="2:24">
      <c r="B46" s="445" t="s">
        <v>152</v>
      </c>
      <c r="C46" s="454">
        <v>3.35</v>
      </c>
      <c r="D46" s="454">
        <v>3.52</v>
      </c>
      <c r="E46" s="454">
        <v>3.55</v>
      </c>
      <c r="F46" s="454">
        <v>3.65</v>
      </c>
      <c r="G46" s="454">
        <v>3.79</v>
      </c>
      <c r="H46" s="454">
        <v>4.0599999999999996</v>
      </c>
      <c r="I46" s="454">
        <v>4.18</v>
      </c>
      <c r="J46" s="454">
        <v>4.5999999999999996</v>
      </c>
      <c r="K46" s="454">
        <v>4.9400000000000004</v>
      </c>
      <c r="L46" s="454">
        <v>5.1100000000000003</v>
      </c>
      <c r="M46" s="454">
        <v>4.8600000000000003</v>
      </c>
      <c r="N46" s="454">
        <v>5.2</v>
      </c>
      <c r="O46" s="454">
        <v>5.25</v>
      </c>
      <c r="P46" s="454">
        <v>5.38</v>
      </c>
      <c r="Q46" s="454">
        <v>5.83</v>
      </c>
      <c r="R46" s="454">
        <v>6.11</v>
      </c>
      <c r="S46" s="454">
        <v>6.36</v>
      </c>
      <c r="T46" s="454">
        <v>6.5</v>
      </c>
      <c r="U46" s="454">
        <v>6.8</v>
      </c>
      <c r="V46" s="454">
        <v>7.25</v>
      </c>
      <c r="W46" s="454">
        <v>7.44</v>
      </c>
      <c r="X46" s="454">
        <v>7.43</v>
      </c>
    </row>
    <row r="47" spans="2:24">
      <c r="B47" s="445" t="s">
        <v>153</v>
      </c>
      <c r="C47" s="454">
        <v>6.11</v>
      </c>
      <c r="D47" s="454">
        <v>6.17</v>
      </c>
      <c r="E47" s="454">
        <v>6.53</v>
      </c>
      <c r="F47" s="454">
        <v>6.25</v>
      </c>
      <c r="G47" s="454">
        <v>6.89</v>
      </c>
      <c r="H47" s="454">
        <v>7.36</v>
      </c>
      <c r="I47" s="454">
        <v>7.25</v>
      </c>
      <c r="J47" s="454">
        <v>7.7</v>
      </c>
      <c r="K47" s="454">
        <v>8.3000000000000007</v>
      </c>
      <c r="L47" s="454">
        <v>8.5</v>
      </c>
      <c r="M47" s="454">
        <v>8.57</v>
      </c>
      <c r="N47" s="454">
        <v>9.39</v>
      </c>
      <c r="O47" s="454">
        <v>9.8800000000000008</v>
      </c>
      <c r="P47" s="454">
        <v>10.02</v>
      </c>
      <c r="Q47" s="454">
        <v>10.72</v>
      </c>
      <c r="R47" s="454">
        <v>11.12</v>
      </c>
      <c r="S47" s="454">
        <v>11.22</v>
      </c>
      <c r="T47" s="454">
        <v>11.91</v>
      </c>
      <c r="U47" s="454">
        <v>12.22</v>
      </c>
      <c r="V47" s="454">
        <v>12.69</v>
      </c>
      <c r="W47" s="454">
        <v>14</v>
      </c>
      <c r="X47" s="454">
        <v>14.41</v>
      </c>
    </row>
    <row r="48" spans="2:24">
      <c r="B48" s="445" t="s">
        <v>154</v>
      </c>
      <c r="C48" s="454">
        <v>5.39</v>
      </c>
      <c r="D48" s="454">
        <v>5.46</v>
      </c>
      <c r="E48" s="454">
        <v>5.69</v>
      </c>
      <c r="F48" s="454">
        <v>5.83</v>
      </c>
      <c r="G48" s="454">
        <v>6.03</v>
      </c>
      <c r="H48" s="454">
        <v>6.15</v>
      </c>
      <c r="I48" s="454">
        <v>6.22</v>
      </c>
      <c r="J48" s="454">
        <v>6.88</v>
      </c>
      <c r="K48" s="454">
        <v>6.95</v>
      </c>
      <c r="L48" s="454">
        <v>7.02</v>
      </c>
      <c r="M48" s="454">
        <v>7.07</v>
      </c>
      <c r="N48" s="454">
        <v>7.87</v>
      </c>
      <c r="O48" s="454">
        <v>7.9</v>
      </c>
      <c r="P48" s="454">
        <v>7.86</v>
      </c>
      <c r="Q48" s="454">
        <v>8.56</v>
      </c>
      <c r="R48" s="454">
        <v>8.7200000000000006</v>
      </c>
      <c r="S48" s="454">
        <v>8.9600000000000009</v>
      </c>
      <c r="T48" s="454">
        <v>9.2899999999999991</v>
      </c>
      <c r="U48" s="454">
        <v>9.81</v>
      </c>
      <c r="V48" s="454">
        <v>10.17</v>
      </c>
      <c r="W48" s="454">
        <v>10.75</v>
      </c>
      <c r="X48" s="454">
        <v>10.91</v>
      </c>
    </row>
    <row r="49" spans="2:24">
      <c r="B49" s="445" t="s">
        <v>155</v>
      </c>
      <c r="C49" s="454">
        <v>2.27</v>
      </c>
      <c r="D49" s="454">
        <v>2.34</v>
      </c>
      <c r="E49" s="454">
        <v>2.78</v>
      </c>
      <c r="F49" s="454">
        <v>2.9</v>
      </c>
      <c r="G49" s="454">
        <v>2.92</v>
      </c>
      <c r="H49" s="454">
        <v>3.29</v>
      </c>
      <c r="I49" s="454">
        <v>3.66</v>
      </c>
      <c r="J49" s="454">
        <v>3.55</v>
      </c>
      <c r="K49" s="454">
        <v>4.05</v>
      </c>
      <c r="L49" s="454">
        <v>4.43</v>
      </c>
      <c r="M49" s="454">
        <v>3.55</v>
      </c>
      <c r="N49" s="454">
        <v>4.08</v>
      </c>
      <c r="O49" s="454">
        <v>4.47</v>
      </c>
      <c r="P49" s="454">
        <v>4.1500000000000004</v>
      </c>
      <c r="Q49" s="454">
        <v>4.62</v>
      </c>
      <c r="R49" s="454">
        <v>5.37</v>
      </c>
      <c r="S49" s="454">
        <v>4.55</v>
      </c>
      <c r="T49" s="454">
        <v>4.91</v>
      </c>
      <c r="U49" s="454">
        <v>5.4</v>
      </c>
      <c r="V49" s="454">
        <v>6.7</v>
      </c>
      <c r="W49" s="454">
        <v>7.17</v>
      </c>
      <c r="X49" s="454">
        <v>7.81</v>
      </c>
    </row>
    <row r="50" spans="2:24">
      <c r="B50" s="445" t="s">
        <v>156</v>
      </c>
      <c r="C50" s="454">
        <v>6.57</v>
      </c>
      <c r="D50" s="454">
        <v>6.81</v>
      </c>
      <c r="E50" s="454">
        <v>7.3</v>
      </c>
      <c r="F50" s="454">
        <v>7.99</v>
      </c>
      <c r="G50" s="454">
        <v>8.4499999999999993</v>
      </c>
      <c r="H50" s="454">
        <v>8.85</v>
      </c>
      <c r="I50" s="454">
        <v>9.58</v>
      </c>
      <c r="J50" s="454">
        <v>10.01</v>
      </c>
      <c r="K50" s="454">
        <v>9.6</v>
      </c>
      <c r="L50" s="454">
        <v>9.2899999999999991</v>
      </c>
      <c r="M50" s="454">
        <v>9.81</v>
      </c>
      <c r="N50" s="454">
        <v>11.01</v>
      </c>
      <c r="O50" s="454">
        <v>11.13</v>
      </c>
      <c r="P50" s="454">
        <v>11.76</v>
      </c>
      <c r="Q50" s="454">
        <v>12.49</v>
      </c>
      <c r="R50" s="454">
        <v>16.2</v>
      </c>
      <c r="S50" s="454">
        <v>15.58</v>
      </c>
      <c r="T50" s="454">
        <v>17.350000000000001</v>
      </c>
      <c r="U50" s="454">
        <v>18.52</v>
      </c>
      <c r="V50" s="454">
        <v>19.309999999999999</v>
      </c>
      <c r="W50" s="454">
        <v>22.06</v>
      </c>
      <c r="X50" s="454">
        <v>24.57</v>
      </c>
    </row>
    <row r="51" spans="2:24">
      <c r="B51" s="445" t="s">
        <v>157</v>
      </c>
      <c r="C51" s="454">
        <v>5.56</v>
      </c>
      <c r="D51" s="454">
        <v>5.84</v>
      </c>
      <c r="E51" s="454">
        <v>6.24</v>
      </c>
      <c r="F51" s="454">
        <v>6.45</v>
      </c>
      <c r="G51" s="454">
        <v>6.74</v>
      </c>
      <c r="H51" s="454">
        <v>6.78</v>
      </c>
      <c r="I51" s="454">
        <v>7.29</v>
      </c>
      <c r="J51" s="454">
        <v>7.44</v>
      </c>
      <c r="K51" s="454">
        <v>7.69</v>
      </c>
      <c r="L51" s="454">
        <v>7.73</v>
      </c>
      <c r="M51" s="454">
        <v>7.57</v>
      </c>
      <c r="N51" s="454">
        <v>7.02</v>
      </c>
      <c r="O51" s="454">
        <v>6.89</v>
      </c>
      <c r="P51" s="454">
        <v>7.85</v>
      </c>
      <c r="Q51" s="454">
        <v>8.0399999999999991</v>
      </c>
      <c r="R51" s="454">
        <v>8.0500000000000007</v>
      </c>
      <c r="S51" s="454">
        <v>8.11</v>
      </c>
      <c r="T51" s="454">
        <v>7.96</v>
      </c>
      <c r="U51" s="454">
        <v>8.2899999999999991</v>
      </c>
      <c r="V51" s="454">
        <v>8.4499999999999993</v>
      </c>
      <c r="W51" s="454">
        <v>9.02</v>
      </c>
      <c r="X51" s="454">
        <v>9.4700000000000006</v>
      </c>
    </row>
    <row r="52" spans="2:24">
      <c r="B52" s="445" t="s">
        <v>158</v>
      </c>
      <c r="C52" s="454">
        <v>5.59</v>
      </c>
      <c r="D52" s="454">
        <v>5.79</v>
      </c>
      <c r="E52" s="454">
        <v>6.01</v>
      </c>
      <c r="F52" s="454">
        <v>6.09</v>
      </c>
      <c r="G52" s="454">
        <v>6.16</v>
      </c>
      <c r="H52" s="454">
        <v>6.48</v>
      </c>
      <c r="I52" s="454">
        <v>7.11</v>
      </c>
      <c r="J52" s="454">
        <v>7.46</v>
      </c>
      <c r="K52" s="454">
        <v>7.88</v>
      </c>
      <c r="L52" s="454">
        <v>8.08</v>
      </c>
      <c r="M52" s="454">
        <v>8.06</v>
      </c>
      <c r="N52" s="454">
        <v>8.0399999999999991</v>
      </c>
      <c r="O52" s="454">
        <v>7.97</v>
      </c>
      <c r="P52" s="454">
        <v>8.52</v>
      </c>
      <c r="Q52" s="454">
        <v>8.86</v>
      </c>
      <c r="R52" s="454">
        <v>8.94</v>
      </c>
      <c r="S52" s="454">
        <v>9.16</v>
      </c>
      <c r="T52" s="454">
        <v>9.2200000000000006</v>
      </c>
      <c r="U52" s="454">
        <v>9.41</v>
      </c>
      <c r="V52" s="454">
        <v>10</v>
      </c>
      <c r="W52" s="454">
        <v>9.9700000000000006</v>
      </c>
      <c r="X52" s="454">
        <v>10.15</v>
      </c>
    </row>
    <row r="53" spans="2:24">
      <c r="B53" s="445" t="s">
        <v>159</v>
      </c>
      <c r="C53" s="454">
        <v>5.0999999999999996</v>
      </c>
      <c r="D53" s="454">
        <v>5.23</v>
      </c>
      <c r="E53" s="454">
        <v>5.4</v>
      </c>
      <c r="F53" s="454">
        <v>5.25</v>
      </c>
      <c r="G53" s="454">
        <v>5.34</v>
      </c>
      <c r="H53" s="454">
        <v>5.64</v>
      </c>
      <c r="I53" s="454">
        <v>5.95</v>
      </c>
      <c r="J53" s="454">
        <v>6.31</v>
      </c>
      <c r="K53" s="454">
        <v>6.38</v>
      </c>
      <c r="L53" s="454">
        <v>6.42</v>
      </c>
      <c r="M53" s="454">
        <v>6.49</v>
      </c>
      <c r="N53" s="454">
        <v>6.83</v>
      </c>
      <c r="O53" s="454">
        <v>6.84</v>
      </c>
      <c r="P53" s="454">
        <v>7.02</v>
      </c>
      <c r="Q53" s="454">
        <v>7.4</v>
      </c>
      <c r="R53" s="454">
        <v>7.47</v>
      </c>
      <c r="S53" s="454">
        <v>7.74</v>
      </c>
      <c r="T53" s="454">
        <v>7.96</v>
      </c>
      <c r="U53" s="454">
        <v>8.27</v>
      </c>
      <c r="V53" s="454">
        <v>8.8699999999999992</v>
      </c>
      <c r="W53" s="454">
        <v>9.49</v>
      </c>
      <c r="X53" s="454">
        <v>9.5</v>
      </c>
    </row>
    <row r="54" spans="2:24">
      <c r="B54" s="445" t="s">
        <v>160</v>
      </c>
      <c r="C54" s="454">
        <v>4.6900000000000004</v>
      </c>
      <c r="D54" s="454">
        <v>4.72</v>
      </c>
      <c r="E54" s="454">
        <v>4.9800000000000004</v>
      </c>
      <c r="F54" s="454">
        <v>5</v>
      </c>
      <c r="G54" s="454">
        <v>5.33</v>
      </c>
      <c r="H54" s="454">
        <v>5.53</v>
      </c>
      <c r="I54" s="454">
        <v>6.16</v>
      </c>
      <c r="J54" s="454">
        <v>6.52</v>
      </c>
      <c r="K54" s="454">
        <v>7.04</v>
      </c>
      <c r="L54" s="454">
        <v>6.84</v>
      </c>
      <c r="M54" s="454">
        <v>6.85</v>
      </c>
      <c r="N54" s="454">
        <v>7.22</v>
      </c>
      <c r="O54" s="454">
        <v>7.73</v>
      </c>
      <c r="P54" s="454">
        <v>7.92</v>
      </c>
      <c r="Q54" s="454">
        <v>8.31</v>
      </c>
      <c r="R54" s="454">
        <v>8.2799999999999994</v>
      </c>
      <c r="S54" s="454">
        <v>8.51</v>
      </c>
      <c r="T54" s="454">
        <v>8.65</v>
      </c>
      <c r="U54" s="454">
        <v>9.2100000000000009</v>
      </c>
      <c r="V54" s="454">
        <v>9.61</v>
      </c>
      <c r="W54" s="454">
        <v>9.4600000000000009</v>
      </c>
      <c r="X54" s="454">
        <v>10.24</v>
      </c>
    </row>
    <row r="55" spans="2:24">
      <c r="B55" s="445" t="s">
        <v>161</v>
      </c>
      <c r="C55" s="454">
        <v>7.27</v>
      </c>
      <c r="D55" s="454">
        <v>7.49</v>
      </c>
      <c r="E55" s="454">
        <v>7.55</v>
      </c>
      <c r="F55" s="454">
        <v>7.35</v>
      </c>
      <c r="G55" s="454">
        <v>7.4</v>
      </c>
      <c r="H55" s="454">
        <v>7.46</v>
      </c>
      <c r="I55" s="454">
        <v>7.88</v>
      </c>
      <c r="J55" s="454">
        <v>8.2899999999999991</v>
      </c>
      <c r="K55" s="454">
        <v>8.65</v>
      </c>
      <c r="L55" s="454">
        <v>8.83</v>
      </c>
      <c r="M55" s="454">
        <v>8.77</v>
      </c>
      <c r="N55" s="454">
        <v>9.33</v>
      </c>
      <c r="O55" s="454">
        <v>9.6199999999999992</v>
      </c>
      <c r="P55" s="454">
        <v>9.83</v>
      </c>
      <c r="Q55" s="454">
        <v>10.39</v>
      </c>
      <c r="R55" s="454">
        <v>10.220000000000001</v>
      </c>
      <c r="S55" s="454">
        <v>10.74</v>
      </c>
      <c r="T55" s="454">
        <v>10.68</v>
      </c>
      <c r="U55" s="454">
        <v>11.04</v>
      </c>
      <c r="V55" s="454">
        <v>11.42</v>
      </c>
      <c r="W55" s="454">
        <v>11.66</v>
      </c>
      <c r="X55" s="454">
        <v>11.72</v>
      </c>
    </row>
    <row r="56" spans="2:24">
      <c r="B56" s="445" t="s">
        <v>162</v>
      </c>
      <c r="C56" s="454">
        <v>4.6900000000000004</v>
      </c>
      <c r="D56" s="454">
        <v>5.03</v>
      </c>
      <c r="E56" s="454">
        <v>5.26</v>
      </c>
      <c r="F56" s="454">
        <v>5.1100000000000003</v>
      </c>
      <c r="G56" s="454">
        <v>6.01</v>
      </c>
      <c r="H56" s="454">
        <v>5.92</v>
      </c>
      <c r="I56" s="454">
        <v>6.09</v>
      </c>
      <c r="J56" s="454">
        <v>6.56</v>
      </c>
      <c r="K56" s="454">
        <v>6.71</v>
      </c>
      <c r="L56" s="454">
        <v>6.75</v>
      </c>
      <c r="M56" s="454">
        <v>7.12</v>
      </c>
      <c r="N56" s="454">
        <v>7.26</v>
      </c>
      <c r="O56" s="454">
        <v>7.43</v>
      </c>
      <c r="P56" s="454">
        <v>7.74</v>
      </c>
      <c r="Q56" s="454">
        <v>7.42</v>
      </c>
      <c r="R56" s="454">
        <v>7.63</v>
      </c>
      <c r="S56" s="454">
        <v>7.68</v>
      </c>
      <c r="T56" s="454">
        <v>7.99</v>
      </c>
      <c r="U56" s="454">
        <v>8.25</v>
      </c>
      <c r="V56" s="454">
        <v>8.83</v>
      </c>
      <c r="W56" s="454">
        <v>9.4600000000000009</v>
      </c>
      <c r="X56" s="454">
        <v>9.9600000000000009</v>
      </c>
    </row>
    <row r="57" spans="2:24">
      <c r="B57" s="445" t="s">
        <v>163</v>
      </c>
      <c r="C57" s="454">
        <v>4.08</v>
      </c>
      <c r="D57" s="454">
        <v>4.03</v>
      </c>
      <c r="E57" s="454">
        <v>4.42</v>
      </c>
      <c r="F57" s="454">
        <v>4.55</v>
      </c>
      <c r="G57" s="454">
        <v>4.84</v>
      </c>
      <c r="H57" s="454">
        <v>5.26</v>
      </c>
      <c r="I57" s="454">
        <v>5.64</v>
      </c>
      <c r="J57" s="454">
        <v>6.26</v>
      </c>
      <c r="K57" s="454">
        <v>6.75</v>
      </c>
      <c r="L57" s="454">
        <v>5.76</v>
      </c>
      <c r="M57" s="454">
        <v>5.76</v>
      </c>
      <c r="N57" s="454">
        <v>6.44</v>
      </c>
      <c r="O57" s="454">
        <v>6.7</v>
      </c>
      <c r="P57" s="454">
        <v>6.99</v>
      </c>
      <c r="Q57" s="454">
        <v>7.26</v>
      </c>
      <c r="R57" s="454">
        <v>7.66</v>
      </c>
      <c r="S57" s="454">
        <v>7.73</v>
      </c>
      <c r="T57" s="454">
        <v>7.95</v>
      </c>
      <c r="U57" s="454">
        <v>8.35</v>
      </c>
      <c r="V57" s="454">
        <v>8.42</v>
      </c>
      <c r="W57" s="454">
        <v>9</v>
      </c>
      <c r="X57" s="454">
        <v>9.14</v>
      </c>
    </row>
    <row r="58" spans="2:24">
      <c r="B58" s="445" t="s">
        <v>164</v>
      </c>
      <c r="C58" s="454">
        <v>3.3</v>
      </c>
      <c r="D58" s="454">
        <v>3.19</v>
      </c>
      <c r="E58" s="454">
        <v>3.25</v>
      </c>
      <c r="F58" s="454">
        <v>3.57</v>
      </c>
      <c r="G58" s="454">
        <v>3.74</v>
      </c>
      <c r="H58" s="454">
        <v>4.33</v>
      </c>
      <c r="I58" s="454">
        <v>4.76</v>
      </c>
      <c r="J58" s="454">
        <v>5.01</v>
      </c>
      <c r="K58" s="454">
        <v>5.29</v>
      </c>
      <c r="L58" s="454">
        <v>4.88</v>
      </c>
      <c r="M58" s="454">
        <v>6.52</v>
      </c>
      <c r="N58" s="454">
        <v>6.9</v>
      </c>
      <c r="O58" s="454">
        <v>7.23</v>
      </c>
      <c r="P58" s="454">
        <v>8.0299999999999994</v>
      </c>
      <c r="Q58" s="454">
        <v>8.3699999999999992</v>
      </c>
      <c r="R58" s="454">
        <v>8.2899999999999991</v>
      </c>
      <c r="S58" s="454">
        <v>8.19</v>
      </c>
      <c r="T58" s="454">
        <v>8.33</v>
      </c>
      <c r="U58" s="454">
        <v>8.6</v>
      </c>
      <c r="V58" s="454">
        <v>9.2100000000000009</v>
      </c>
      <c r="W58" s="454">
        <v>9.41</v>
      </c>
      <c r="X58" s="454">
        <v>10</v>
      </c>
    </row>
    <row r="59" spans="2:24">
      <c r="B59" s="445" t="s">
        <v>165</v>
      </c>
      <c r="C59" s="454">
        <v>5.46</v>
      </c>
      <c r="D59" s="454">
        <v>5.32</v>
      </c>
      <c r="E59" s="454">
        <v>5.33</v>
      </c>
      <c r="F59" s="454">
        <v>5.27</v>
      </c>
      <c r="G59" s="454">
        <v>5.15</v>
      </c>
      <c r="H59" s="454">
        <v>5.46</v>
      </c>
      <c r="I59" s="454">
        <v>6.27</v>
      </c>
      <c r="J59" s="454">
        <v>6.96</v>
      </c>
      <c r="K59" s="454">
        <v>7.44</v>
      </c>
      <c r="L59" s="454">
        <v>7.47</v>
      </c>
      <c r="M59" s="454">
        <v>7.47</v>
      </c>
      <c r="N59" s="454">
        <v>7.99</v>
      </c>
      <c r="O59" s="454">
        <v>8.5</v>
      </c>
      <c r="P59" s="454">
        <v>9.1199999999999992</v>
      </c>
      <c r="Q59" s="454">
        <v>9.94</v>
      </c>
      <c r="R59" s="454">
        <v>10.57</v>
      </c>
      <c r="S59" s="454">
        <v>10.93</v>
      </c>
      <c r="T59" s="454">
        <v>10.88</v>
      </c>
      <c r="U59" s="454">
        <v>10.71</v>
      </c>
      <c r="V59" s="454">
        <v>10.76</v>
      </c>
      <c r="W59" s="454">
        <v>12.49</v>
      </c>
      <c r="X59" s="454">
        <v>13.2</v>
      </c>
    </row>
    <row r="60" spans="2:24">
      <c r="B60" s="445" t="s">
        <v>166</v>
      </c>
      <c r="C60" s="454">
        <v>3.99</v>
      </c>
      <c r="D60" s="454">
        <v>4.3099999999999996</v>
      </c>
      <c r="E60" s="454">
        <v>4.6900000000000004</v>
      </c>
      <c r="F60" s="454">
        <v>4.8899999999999997</v>
      </c>
      <c r="G60" s="454">
        <v>5.08</v>
      </c>
      <c r="H60" s="454">
        <v>4.96</v>
      </c>
      <c r="I60" s="454">
        <v>5.22</v>
      </c>
      <c r="J60" s="454">
        <v>5.5</v>
      </c>
      <c r="K60" s="454">
        <v>5.94</v>
      </c>
      <c r="L60" s="454">
        <v>6.07</v>
      </c>
      <c r="M60" s="454">
        <v>6.19</v>
      </c>
      <c r="N60" s="454">
        <v>6.57</v>
      </c>
      <c r="O60" s="454">
        <v>6.89</v>
      </c>
      <c r="P60" s="454">
        <v>7.33</v>
      </c>
      <c r="Q60" s="454">
        <v>7.63</v>
      </c>
      <c r="R60" s="454">
        <v>7.53</v>
      </c>
      <c r="S60" s="454">
        <v>7.46</v>
      </c>
      <c r="T60" s="454">
        <v>7.44</v>
      </c>
      <c r="U60" s="454">
        <v>7.92</v>
      </c>
      <c r="V60" s="454">
        <v>8.36</v>
      </c>
      <c r="W60" s="454">
        <v>8.35</v>
      </c>
      <c r="X60" s="454">
        <v>8.65</v>
      </c>
    </row>
    <row r="61" spans="2:24">
      <c r="B61" s="445" t="s">
        <v>167</v>
      </c>
      <c r="C61" s="454">
        <v>4.05</v>
      </c>
      <c r="D61" s="454">
        <v>3.73</v>
      </c>
      <c r="E61" s="454">
        <v>4.04</v>
      </c>
      <c r="F61" s="454">
        <v>3.74</v>
      </c>
      <c r="G61" s="454">
        <v>3.67</v>
      </c>
      <c r="H61" s="454">
        <v>4.63</v>
      </c>
      <c r="I61" s="454">
        <v>4.45</v>
      </c>
      <c r="J61" s="454">
        <v>4.47</v>
      </c>
      <c r="K61" s="454">
        <v>4.46</v>
      </c>
      <c r="L61" s="454">
        <v>4.09</v>
      </c>
      <c r="M61" s="454">
        <v>3.77</v>
      </c>
      <c r="N61" s="454">
        <v>3.96</v>
      </c>
      <c r="O61" s="454">
        <v>4.33</v>
      </c>
      <c r="P61" s="454">
        <v>4.8</v>
      </c>
      <c r="Q61" s="454">
        <v>5.05</v>
      </c>
      <c r="R61" s="454">
        <v>5.22</v>
      </c>
      <c r="S61" s="454">
        <v>5.08</v>
      </c>
      <c r="T61" s="454">
        <v>4.7300000000000004</v>
      </c>
      <c r="U61" s="454">
        <v>4.9000000000000004</v>
      </c>
      <c r="V61" s="454">
        <v>5.17</v>
      </c>
      <c r="W61" s="454">
        <v>5.15</v>
      </c>
      <c r="X61" s="454">
        <v>6.27</v>
      </c>
    </row>
    <row r="62" spans="2:24">
      <c r="B62" s="445" t="s">
        <v>168</v>
      </c>
      <c r="C62" s="454">
        <v>4.6100000000000003</v>
      </c>
      <c r="D62" s="454">
        <v>4.66</v>
      </c>
      <c r="E62" s="454">
        <v>4.78</v>
      </c>
      <c r="F62" s="454">
        <v>4.68</v>
      </c>
      <c r="G62" s="454">
        <v>4.79</v>
      </c>
      <c r="H62" s="454">
        <v>5.0599999999999996</v>
      </c>
      <c r="I62" s="454">
        <v>5.34</v>
      </c>
      <c r="J62" s="454">
        <v>5.69</v>
      </c>
      <c r="K62" s="454">
        <v>6.01</v>
      </c>
      <c r="L62" s="454">
        <v>5.84</v>
      </c>
      <c r="M62" s="454">
        <v>5.66</v>
      </c>
      <c r="N62" s="454">
        <v>6.07</v>
      </c>
      <c r="O62" s="454">
        <v>6.2</v>
      </c>
      <c r="P62" s="454">
        <v>6.47</v>
      </c>
      <c r="Q62" s="454">
        <v>6.77</v>
      </c>
      <c r="R62" s="454">
        <v>6.88</v>
      </c>
      <c r="S62" s="454">
        <v>6.87</v>
      </c>
      <c r="T62" s="454">
        <v>7.15</v>
      </c>
      <c r="U62" s="454">
        <v>7.61</v>
      </c>
      <c r="V62" s="454">
        <v>7.87</v>
      </c>
      <c r="W62" s="454">
        <v>8.15</v>
      </c>
      <c r="X62" s="454">
        <v>8.59</v>
      </c>
    </row>
    <row r="63" spans="2:24">
      <c r="B63" s="445" t="s">
        <v>169</v>
      </c>
      <c r="C63" s="454">
        <v>6.69</v>
      </c>
      <c r="D63" s="454">
        <v>6.41</v>
      </c>
      <c r="E63" s="454">
        <v>6.66</v>
      </c>
      <c r="F63" s="454">
        <v>6.56</v>
      </c>
      <c r="G63" s="454">
        <v>6.78</v>
      </c>
      <c r="H63" s="454">
        <v>6.86</v>
      </c>
      <c r="I63" s="454">
        <v>7.13</v>
      </c>
      <c r="J63" s="454">
        <v>7.57</v>
      </c>
      <c r="K63" s="454">
        <v>7.76</v>
      </c>
      <c r="L63" s="454">
        <v>7.9</v>
      </c>
      <c r="M63" s="454">
        <v>7.63</v>
      </c>
      <c r="N63" s="454">
        <v>8.2200000000000006</v>
      </c>
      <c r="O63" s="454">
        <v>8.58</v>
      </c>
      <c r="P63" s="454">
        <v>8.59</v>
      </c>
      <c r="Q63" s="454">
        <v>9.07</v>
      </c>
      <c r="R63" s="454">
        <v>9.18</v>
      </c>
      <c r="S63" s="454">
        <v>9.34</v>
      </c>
      <c r="T63" s="454">
        <v>9.4</v>
      </c>
      <c r="U63" s="454">
        <v>10.039999999999999</v>
      </c>
      <c r="V63" s="454">
        <v>10.06</v>
      </c>
      <c r="W63" s="454">
        <v>10.34</v>
      </c>
      <c r="X63" s="454">
        <v>10.43</v>
      </c>
    </row>
    <row r="64" spans="2:24">
      <c r="B64" s="445" t="s">
        <v>170</v>
      </c>
      <c r="C64" s="454">
        <v>3.79</v>
      </c>
      <c r="D64" s="454">
        <v>3.91</v>
      </c>
      <c r="E64" s="454">
        <v>4.1500000000000004</v>
      </c>
      <c r="F64" s="454">
        <v>4.22</v>
      </c>
      <c r="G64" s="454">
        <v>4.54</v>
      </c>
      <c r="H64" s="454">
        <v>4.68</v>
      </c>
      <c r="I64" s="454">
        <v>4.7</v>
      </c>
      <c r="J64" s="454">
        <v>5.19</v>
      </c>
      <c r="K64" s="454">
        <v>5.49</v>
      </c>
      <c r="L64" s="454">
        <v>5.86</v>
      </c>
      <c r="M64" s="454">
        <v>5.96</v>
      </c>
      <c r="N64" s="454">
        <v>6.36</v>
      </c>
      <c r="O64" s="454">
        <v>6.82</v>
      </c>
      <c r="P64" s="454">
        <v>6.84</v>
      </c>
      <c r="Q64" s="454">
        <v>7.31</v>
      </c>
      <c r="R64" s="454">
        <v>7.64</v>
      </c>
      <c r="S64" s="454">
        <v>7.41</v>
      </c>
      <c r="T64" s="454">
        <v>7.43</v>
      </c>
      <c r="U64" s="454">
        <v>7.47</v>
      </c>
      <c r="V64" s="454">
        <v>8.24</v>
      </c>
      <c r="W64" s="454">
        <v>8.49</v>
      </c>
      <c r="X64" s="454">
        <v>8.68</v>
      </c>
    </row>
    <row r="65" spans="2:24">
      <c r="B65" s="445" t="s">
        <v>171</v>
      </c>
      <c r="C65" s="454">
        <v>6.2</v>
      </c>
      <c r="D65" s="454">
        <v>6.44</v>
      </c>
      <c r="E65" s="454">
        <v>6.42</v>
      </c>
      <c r="F65" s="454">
        <v>6.76</v>
      </c>
      <c r="G65" s="454">
        <v>6.71</v>
      </c>
      <c r="H65" s="454">
        <v>6.98</v>
      </c>
      <c r="I65" s="454">
        <v>7.72</v>
      </c>
      <c r="J65" s="454">
        <v>8.0299999999999994</v>
      </c>
      <c r="K65" s="454">
        <v>8.36</v>
      </c>
      <c r="L65" s="454">
        <v>8.23</v>
      </c>
      <c r="M65" s="454">
        <v>8.7799999999999994</v>
      </c>
      <c r="N65" s="454">
        <v>8.66</v>
      </c>
      <c r="O65" s="454">
        <v>8.94</v>
      </c>
      <c r="P65" s="454">
        <v>9.15</v>
      </c>
      <c r="Q65" s="454">
        <v>9.19</v>
      </c>
      <c r="R65" s="454">
        <v>9.1199999999999992</v>
      </c>
      <c r="S65" s="454">
        <v>9.33</v>
      </c>
      <c r="T65" s="454">
        <v>9.1999999999999993</v>
      </c>
      <c r="U65" s="454">
        <v>9.81</v>
      </c>
      <c r="V65" s="454">
        <v>10.18</v>
      </c>
      <c r="W65" s="454">
        <v>10.68</v>
      </c>
      <c r="X65" s="454">
        <v>11.3</v>
      </c>
    </row>
    <row r="66" spans="2:24">
      <c r="B66" s="445" t="s">
        <v>172</v>
      </c>
      <c r="C66" s="454">
        <v>2.97</v>
      </c>
      <c r="D66" s="454">
        <v>3.23</v>
      </c>
      <c r="E66" s="454">
        <v>3.33</v>
      </c>
      <c r="F66" s="454">
        <v>3.35</v>
      </c>
      <c r="G66" s="454">
        <v>4</v>
      </c>
      <c r="H66" s="454">
        <v>4.33</v>
      </c>
      <c r="I66" s="454">
        <v>4.8600000000000003</v>
      </c>
      <c r="J66" s="454">
        <v>5.67</v>
      </c>
      <c r="K66" s="454">
        <v>6.74</v>
      </c>
      <c r="L66" s="454">
        <v>7.35</v>
      </c>
      <c r="M66" s="454">
        <v>7.43</v>
      </c>
      <c r="N66" s="454">
        <v>7.52</v>
      </c>
      <c r="O66" s="454">
        <v>7.99</v>
      </c>
      <c r="P66" s="454">
        <v>8.94</v>
      </c>
      <c r="Q66" s="454">
        <v>9.31</v>
      </c>
      <c r="R66" s="454">
        <v>9.64</v>
      </c>
      <c r="S66" s="454">
        <v>10.43</v>
      </c>
      <c r="T66" s="454">
        <v>10.88</v>
      </c>
      <c r="U66" s="454">
        <v>11.53</v>
      </c>
      <c r="V66" s="454">
        <v>12.72</v>
      </c>
      <c r="W66" s="454">
        <v>13.04</v>
      </c>
      <c r="X66" s="454">
        <v>13.4</v>
      </c>
    </row>
    <row r="67" spans="2:24">
      <c r="B67" s="445" t="s">
        <v>173</v>
      </c>
      <c r="C67" s="454">
        <v>4.53</v>
      </c>
      <c r="D67" s="454">
        <v>4.4800000000000004</v>
      </c>
      <c r="E67" s="454">
        <v>4.74</v>
      </c>
      <c r="F67" s="454">
        <v>4.87</v>
      </c>
      <c r="G67" s="454">
        <v>5.09</v>
      </c>
      <c r="H67" s="454">
        <v>5.15</v>
      </c>
      <c r="I67" s="454">
        <v>5.44</v>
      </c>
      <c r="J67" s="454">
        <v>5.74</v>
      </c>
      <c r="K67" s="454">
        <v>5.74</v>
      </c>
      <c r="L67" s="454">
        <v>5.98</v>
      </c>
      <c r="M67" s="454">
        <v>5.93</v>
      </c>
      <c r="N67" s="454">
        <v>6.09</v>
      </c>
      <c r="O67" s="454">
        <v>6.29</v>
      </c>
      <c r="P67" s="454">
        <v>6.51</v>
      </c>
      <c r="Q67" s="454">
        <v>6.9</v>
      </c>
      <c r="R67" s="454">
        <v>7.15</v>
      </c>
      <c r="S67" s="454">
        <v>7.12</v>
      </c>
      <c r="T67" s="454">
        <v>7.34</v>
      </c>
      <c r="U67" s="454">
        <v>7.76</v>
      </c>
      <c r="V67" s="454">
        <v>8.39</v>
      </c>
      <c r="W67" s="454">
        <v>8.7200000000000006</v>
      </c>
      <c r="X67" s="454">
        <v>9.27</v>
      </c>
    </row>
    <row r="68" spans="2:24">
      <c r="B68" s="445" t="s">
        <v>174</v>
      </c>
      <c r="C68" s="454">
        <v>2.87</v>
      </c>
      <c r="D68" s="454">
        <v>2.98</v>
      </c>
      <c r="E68" s="454">
        <v>3.15</v>
      </c>
      <c r="F68" s="454">
        <v>3.37</v>
      </c>
      <c r="G68" s="454">
        <v>3.66</v>
      </c>
      <c r="H68" s="454">
        <v>3.92</v>
      </c>
      <c r="I68" s="454">
        <v>4.3600000000000003</v>
      </c>
      <c r="J68" s="454">
        <v>5.07</v>
      </c>
      <c r="K68" s="454">
        <v>5.42</v>
      </c>
      <c r="L68" s="454">
        <v>5.62</v>
      </c>
      <c r="M68" s="454">
        <v>5.83</v>
      </c>
      <c r="N68" s="454">
        <v>6.12</v>
      </c>
      <c r="O68" s="454">
        <v>6.49</v>
      </c>
      <c r="P68" s="454">
        <v>6.51</v>
      </c>
      <c r="Q68" s="454">
        <v>7.13</v>
      </c>
      <c r="R68" s="454">
        <v>7.18</v>
      </c>
      <c r="S68" s="454">
        <v>6.84</v>
      </c>
      <c r="T68" s="454">
        <v>6.51</v>
      </c>
      <c r="U68" s="454">
        <v>6.77</v>
      </c>
      <c r="V68" s="454">
        <v>7.07</v>
      </c>
      <c r="W68" s="454">
        <v>7.16</v>
      </c>
      <c r="X68" s="454">
        <v>6.88</v>
      </c>
    </row>
    <row r="69" spans="2:24">
      <c r="B69" s="445" t="s">
        <v>175</v>
      </c>
      <c r="C69" s="454">
        <v>3.44</v>
      </c>
      <c r="D69" s="454">
        <v>3.49</v>
      </c>
      <c r="E69" s="454">
        <v>3.39</v>
      </c>
      <c r="F69" s="454">
        <v>3.28</v>
      </c>
      <c r="G69" s="454">
        <v>3.48</v>
      </c>
      <c r="H69" s="454">
        <v>3.9</v>
      </c>
      <c r="I69" s="454">
        <v>3.75</v>
      </c>
      <c r="J69" s="454">
        <v>4.17</v>
      </c>
      <c r="K69" s="454">
        <v>4.54</v>
      </c>
      <c r="L69" s="454">
        <v>4.5199999999999996</v>
      </c>
      <c r="M69" s="454">
        <v>4.2699999999999996</v>
      </c>
      <c r="N69" s="454">
        <v>4.6100000000000003</v>
      </c>
      <c r="O69" s="454">
        <v>4.7699999999999996</v>
      </c>
      <c r="P69" s="454">
        <v>4.82</v>
      </c>
      <c r="Q69" s="454">
        <v>4.74</v>
      </c>
      <c r="R69" s="454">
        <v>5.08</v>
      </c>
      <c r="S69" s="454">
        <v>5.0199999999999996</v>
      </c>
      <c r="T69" s="454">
        <v>5.2</v>
      </c>
      <c r="U69" s="454">
        <v>5.26</v>
      </c>
      <c r="V69" s="454">
        <v>5.46</v>
      </c>
      <c r="W69" s="454">
        <v>5.84</v>
      </c>
      <c r="X69" s="454">
        <v>5.91</v>
      </c>
    </row>
    <row r="70" spans="2:24">
      <c r="B70" s="445" t="s">
        <v>176</v>
      </c>
      <c r="C70" s="454">
        <v>4.45</v>
      </c>
      <c r="D70" s="454">
        <v>4.24</v>
      </c>
      <c r="E70" s="454">
        <v>4.28</v>
      </c>
      <c r="F70" s="454">
        <v>4.4800000000000004</v>
      </c>
      <c r="G70" s="454">
        <v>4.5599999999999996</v>
      </c>
      <c r="H70" s="454">
        <v>4.75</v>
      </c>
      <c r="I70" s="454">
        <v>5.22</v>
      </c>
      <c r="J70" s="454">
        <v>5.69</v>
      </c>
      <c r="K70" s="454">
        <v>5.84</v>
      </c>
      <c r="L70" s="454">
        <v>6.03</v>
      </c>
      <c r="M70" s="454">
        <v>5.72</v>
      </c>
      <c r="N70" s="454">
        <v>5.98</v>
      </c>
      <c r="O70" s="454">
        <v>6.1</v>
      </c>
      <c r="P70" s="454">
        <v>6.23</v>
      </c>
      <c r="Q70" s="454">
        <v>6.42</v>
      </c>
      <c r="R70" s="454">
        <v>7.08</v>
      </c>
      <c r="S70" s="454">
        <v>6.8</v>
      </c>
      <c r="T70" s="454">
        <v>6.81</v>
      </c>
      <c r="U70" s="454">
        <v>6.99</v>
      </c>
      <c r="V70" s="454">
        <v>7.39</v>
      </c>
      <c r="W70" s="454">
        <v>8.0399999999999991</v>
      </c>
      <c r="X70" s="454">
        <v>8.31</v>
      </c>
    </row>
    <row r="73" spans="2:24">
      <c r="B73" s="60" t="s">
        <v>11</v>
      </c>
    </row>
    <row r="74" spans="2:24">
      <c r="B74" s="60" t="s">
        <v>2013</v>
      </c>
    </row>
  </sheetData>
  <hyperlinks>
    <hyperlink ref="A1" location="Indice!A1" display="Regresar &lt;-"/>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6"/>
  <dimension ref="A1:P45"/>
  <sheetViews>
    <sheetView workbookViewId="0"/>
  </sheetViews>
  <sheetFormatPr baseColWidth="10" defaultRowHeight="15"/>
  <cols>
    <col min="1" max="1" width="11.42578125" style="60"/>
    <col min="2" max="2" width="43" style="60" customWidth="1"/>
    <col min="3" max="3" width="15.7109375" style="60" customWidth="1"/>
    <col min="4" max="4" width="13" style="60" bestFit="1" customWidth="1"/>
    <col min="5" max="16384" width="11.42578125" style="60"/>
  </cols>
  <sheetData>
    <row r="1" spans="1:16">
      <c r="A1" s="1" t="s">
        <v>246</v>
      </c>
    </row>
    <row r="2" spans="1:16" ht="21">
      <c r="B2" s="2" t="s">
        <v>1623</v>
      </c>
      <c r="C2" s="2"/>
    </row>
    <row r="3" spans="1:16" ht="21">
      <c r="B3" s="14" t="s">
        <v>1701</v>
      </c>
      <c r="C3" s="14"/>
    </row>
    <row r="4" spans="1:16" ht="21">
      <c r="B4" s="14"/>
      <c r="C4" s="14"/>
    </row>
    <row r="5" spans="1:16" ht="15.75">
      <c r="B5" s="19" t="s">
        <v>1736</v>
      </c>
      <c r="C5" s="19"/>
    </row>
    <row r="8" spans="1:16">
      <c r="B8" s="33" t="s">
        <v>1737</v>
      </c>
      <c r="C8" s="33"/>
      <c r="D8" s="33"/>
      <c r="E8" s="33"/>
      <c r="F8" s="33"/>
      <c r="G8" s="33"/>
      <c r="H8" s="33"/>
      <c r="I8" s="33"/>
      <c r="J8" s="33"/>
      <c r="K8" s="33"/>
      <c r="L8" s="33"/>
      <c r="M8" s="33"/>
    </row>
    <row r="9" spans="1:16">
      <c r="B9" s="53" t="s">
        <v>1738</v>
      </c>
      <c r="C9" s="53"/>
    </row>
    <row r="11" spans="1:16">
      <c r="B11" s="53" t="s">
        <v>1739</v>
      </c>
      <c r="C11" s="53"/>
      <c r="D11" s="53"/>
      <c r="E11" s="53"/>
      <c r="F11" s="53"/>
      <c r="G11" s="53"/>
      <c r="H11" s="53"/>
      <c r="I11" s="53"/>
      <c r="J11" s="53"/>
      <c r="K11" s="53"/>
      <c r="L11" s="53"/>
      <c r="M11" s="53"/>
    </row>
    <row r="12" spans="1:16">
      <c r="B12" s="53" t="s">
        <v>1740</v>
      </c>
      <c r="C12" s="53"/>
      <c r="D12" s="53"/>
      <c r="E12" s="53"/>
      <c r="F12" s="53"/>
      <c r="G12" s="53"/>
      <c r="H12" s="53"/>
      <c r="I12" s="53"/>
      <c r="J12" s="53"/>
      <c r="K12" s="53"/>
      <c r="L12" s="53"/>
      <c r="M12" s="53"/>
    </row>
    <row r="13" spans="1:16">
      <c r="B13" s="349" t="s">
        <v>1627</v>
      </c>
      <c r="C13" s="471" t="s">
        <v>2010</v>
      </c>
      <c r="D13" s="349">
        <v>2020</v>
      </c>
      <c r="E13" s="349" t="s">
        <v>70</v>
      </c>
      <c r="F13" s="349" t="s">
        <v>69</v>
      </c>
      <c r="G13" s="349" t="s">
        <v>68</v>
      </c>
      <c r="H13" s="349" t="s">
        <v>67</v>
      </c>
      <c r="I13" s="349" t="s">
        <v>66</v>
      </c>
      <c r="J13" s="349" t="s">
        <v>65</v>
      </c>
      <c r="K13" s="349" t="s">
        <v>64</v>
      </c>
      <c r="L13" s="349" t="s">
        <v>63</v>
      </c>
      <c r="M13" s="349" t="s">
        <v>62</v>
      </c>
      <c r="N13" s="349" t="s">
        <v>61</v>
      </c>
      <c r="O13" s="349" t="s">
        <v>60</v>
      </c>
      <c r="P13" s="349" t="s">
        <v>59</v>
      </c>
    </row>
    <row r="14" spans="1:16">
      <c r="B14" s="445" t="s">
        <v>1741</v>
      </c>
      <c r="C14" s="502">
        <v>442302697</v>
      </c>
      <c r="D14" s="446">
        <v>430375074</v>
      </c>
      <c r="E14" s="446">
        <v>436145000</v>
      </c>
      <c r="F14" s="446">
        <v>445381313</v>
      </c>
      <c r="G14" s="446">
        <v>408862778</v>
      </c>
      <c r="H14" s="446">
        <v>399930331</v>
      </c>
      <c r="I14" s="446">
        <v>409748435</v>
      </c>
      <c r="J14" s="446">
        <v>391953100</v>
      </c>
      <c r="K14" s="446">
        <v>388022195</v>
      </c>
      <c r="L14" s="446">
        <v>413268643</v>
      </c>
      <c r="M14" s="446">
        <v>519335045</v>
      </c>
      <c r="N14" s="446">
        <v>588651006</v>
      </c>
      <c r="O14" s="446">
        <v>662726517</v>
      </c>
      <c r="P14" s="446">
        <v>811939817</v>
      </c>
    </row>
    <row r="16" spans="1:16">
      <c r="B16" s="53" t="s">
        <v>1742</v>
      </c>
      <c r="C16" s="53"/>
      <c r="D16" s="53"/>
      <c r="E16" s="53"/>
      <c r="F16" s="53"/>
      <c r="G16" s="53"/>
      <c r="H16" s="53"/>
      <c r="I16" s="53"/>
      <c r="J16" s="53"/>
      <c r="K16" s="53"/>
      <c r="L16" s="53"/>
      <c r="M16" s="53"/>
      <c r="N16" s="457"/>
      <c r="O16" s="457"/>
      <c r="P16" s="457"/>
    </row>
    <row r="17" spans="2:16">
      <c r="B17" s="53" t="s">
        <v>1743</v>
      </c>
      <c r="C17" s="53"/>
      <c r="D17" s="53"/>
      <c r="E17" s="53"/>
      <c r="F17" s="53"/>
      <c r="G17" s="53"/>
      <c r="H17" s="53"/>
      <c r="I17" s="53"/>
      <c r="J17" s="53"/>
      <c r="K17" s="53"/>
      <c r="L17" s="53"/>
      <c r="M17" s="53"/>
      <c r="N17" s="457"/>
      <c r="O17" s="457"/>
      <c r="P17" s="457"/>
    </row>
    <row r="18" spans="2:16">
      <c r="B18" s="349" t="s">
        <v>1627</v>
      </c>
      <c r="C18" s="471" t="s">
        <v>2010</v>
      </c>
      <c r="D18" s="349">
        <v>2020</v>
      </c>
      <c r="E18" s="349" t="s">
        <v>70</v>
      </c>
      <c r="F18" s="349" t="s">
        <v>69</v>
      </c>
      <c r="G18" s="349" t="s">
        <v>68</v>
      </c>
      <c r="H18" s="349" t="s">
        <v>67</v>
      </c>
      <c r="I18" s="349" t="s">
        <v>66</v>
      </c>
      <c r="J18" s="349" t="s">
        <v>65</v>
      </c>
      <c r="K18" s="349" t="s">
        <v>64</v>
      </c>
      <c r="L18" s="349" t="s">
        <v>63</v>
      </c>
      <c r="M18" s="349" t="s">
        <v>62</v>
      </c>
      <c r="N18" s="349" t="s">
        <v>61</v>
      </c>
      <c r="O18" s="349" t="s">
        <v>60</v>
      </c>
      <c r="P18" s="349" t="s">
        <v>59</v>
      </c>
    </row>
    <row r="19" spans="2:16">
      <c r="B19" s="445" t="s">
        <v>1744</v>
      </c>
      <c r="C19" s="503">
        <v>9.34</v>
      </c>
      <c r="D19" s="454">
        <v>9.09</v>
      </c>
      <c r="E19" s="454">
        <v>9.26</v>
      </c>
      <c r="F19" s="454">
        <v>9.5299999999999994</v>
      </c>
      <c r="G19" s="454">
        <v>8.7899999999999991</v>
      </c>
      <c r="H19" s="454">
        <v>8.61</v>
      </c>
      <c r="I19" s="454">
        <v>8.83</v>
      </c>
      <c r="J19" s="454">
        <v>8.44</v>
      </c>
      <c r="K19" s="454">
        <v>8.33</v>
      </c>
      <c r="L19" s="454">
        <v>8.84</v>
      </c>
      <c r="M19" s="454">
        <v>11.11</v>
      </c>
      <c r="N19" s="454">
        <v>12.64</v>
      </c>
      <c r="O19" s="454">
        <v>14.29</v>
      </c>
      <c r="P19" s="454">
        <v>17.66</v>
      </c>
    </row>
    <row r="21" spans="2:16">
      <c r="B21" s="53" t="s">
        <v>1745</v>
      </c>
      <c r="C21" s="53"/>
      <c r="D21" s="53"/>
      <c r="E21" s="53"/>
      <c r="F21" s="53"/>
      <c r="G21" s="53"/>
      <c r="H21" s="53"/>
      <c r="I21" s="53"/>
      <c r="J21" s="53"/>
      <c r="K21" s="53"/>
      <c r="L21" s="53"/>
      <c r="M21" s="53"/>
      <c r="N21" s="457"/>
      <c r="O21" s="457"/>
      <c r="P21" s="457"/>
    </row>
    <row r="22" spans="2:16">
      <c r="B22" s="53" t="s">
        <v>1746</v>
      </c>
      <c r="C22" s="53"/>
      <c r="D22" s="53"/>
      <c r="E22" s="53"/>
      <c r="F22" s="53"/>
      <c r="G22" s="53"/>
      <c r="H22" s="53"/>
      <c r="I22" s="53"/>
      <c r="J22" s="53"/>
      <c r="K22" s="53"/>
      <c r="L22" s="53"/>
      <c r="M22" s="53"/>
      <c r="N22" s="457"/>
      <c r="O22" s="457"/>
      <c r="P22" s="457"/>
    </row>
    <row r="23" spans="2:16">
      <c r="B23" s="349" t="s">
        <v>1627</v>
      </c>
      <c r="C23" s="471" t="s">
        <v>2010</v>
      </c>
      <c r="D23" s="471">
        <v>2020</v>
      </c>
      <c r="E23" s="349" t="s">
        <v>70</v>
      </c>
      <c r="F23" s="349" t="s">
        <v>69</v>
      </c>
      <c r="G23" s="349" t="s">
        <v>68</v>
      </c>
      <c r="H23" s="349" t="s">
        <v>67</v>
      </c>
      <c r="I23" s="349" t="s">
        <v>66</v>
      </c>
      <c r="J23" s="349" t="s">
        <v>65</v>
      </c>
      <c r="K23" s="349" t="s">
        <v>64</v>
      </c>
      <c r="L23" s="349" t="s">
        <v>63</v>
      </c>
      <c r="M23" s="349" t="s">
        <v>62</v>
      </c>
      <c r="N23" s="349" t="s">
        <v>61</v>
      </c>
      <c r="O23" s="349" t="s">
        <v>60</v>
      </c>
      <c r="P23" s="349" t="s">
        <v>59</v>
      </c>
    </row>
    <row r="24" spans="2:16">
      <c r="B24" s="445" t="s">
        <v>1747</v>
      </c>
      <c r="C24" s="503">
        <v>396.15</v>
      </c>
      <c r="D24" s="454">
        <v>406.74</v>
      </c>
      <c r="E24" s="454">
        <v>365.51</v>
      </c>
      <c r="F24" s="454">
        <v>380.66</v>
      </c>
      <c r="G24" s="454">
        <v>357.43</v>
      </c>
      <c r="H24" s="454">
        <v>360.02</v>
      </c>
      <c r="I24" s="454">
        <v>380.25</v>
      </c>
      <c r="J24" s="454">
        <v>377.68</v>
      </c>
      <c r="K24" s="454">
        <v>379.07</v>
      </c>
      <c r="L24" s="454">
        <v>397.94</v>
      </c>
      <c r="M24" s="454">
        <v>485.27</v>
      </c>
      <c r="N24" s="454">
        <v>545.55999999999995</v>
      </c>
      <c r="O24" s="454">
        <v>615.21</v>
      </c>
      <c r="P24" s="454">
        <v>725.36</v>
      </c>
    </row>
    <row r="26" spans="2:16">
      <c r="B26" s="53" t="s">
        <v>1748</v>
      </c>
      <c r="C26" s="53"/>
      <c r="D26" s="53"/>
      <c r="E26" s="53"/>
      <c r="F26" s="53"/>
      <c r="G26" s="53"/>
      <c r="H26" s="53"/>
      <c r="I26" s="53"/>
      <c r="J26" s="53"/>
      <c r="K26" s="53"/>
      <c r="L26" s="53"/>
      <c r="M26" s="53"/>
      <c r="N26" s="457"/>
      <c r="O26" s="457"/>
      <c r="P26" s="457"/>
    </row>
    <row r="27" spans="2:16">
      <c r="B27" s="53" t="s">
        <v>1749</v>
      </c>
      <c r="C27" s="53"/>
      <c r="D27" s="53"/>
      <c r="E27" s="53"/>
      <c r="F27" s="53"/>
      <c r="G27" s="53"/>
      <c r="H27" s="53"/>
      <c r="I27" s="53"/>
      <c r="J27" s="53"/>
      <c r="K27" s="53"/>
      <c r="L27" s="53"/>
      <c r="M27" s="53"/>
      <c r="N27" s="457"/>
      <c r="O27" s="457"/>
      <c r="P27" s="457"/>
    </row>
    <row r="28" spans="2:16">
      <c r="B28" s="582" t="s">
        <v>148</v>
      </c>
      <c r="C28" s="582"/>
      <c r="D28" s="582"/>
      <c r="E28" s="582"/>
      <c r="F28" s="582"/>
      <c r="G28" s="582"/>
      <c r="H28" s="582"/>
      <c r="I28" s="582"/>
      <c r="J28" s="582"/>
      <c r="K28" s="582"/>
      <c r="L28" s="582"/>
      <c r="M28" s="582"/>
      <c r="N28" s="457"/>
      <c r="O28" s="457"/>
      <c r="P28" s="457"/>
    </row>
    <row r="29" spans="2:16">
      <c r="B29" s="349" t="s">
        <v>1627</v>
      </c>
      <c r="C29" s="471" t="s">
        <v>2010</v>
      </c>
      <c r="D29" s="471">
        <v>2020</v>
      </c>
      <c r="E29" s="349" t="s">
        <v>70</v>
      </c>
      <c r="F29" s="349" t="s">
        <v>69</v>
      </c>
      <c r="G29" s="349" t="s">
        <v>68</v>
      </c>
      <c r="H29" s="349" t="s">
        <v>67</v>
      </c>
      <c r="I29" s="349" t="s">
        <v>66</v>
      </c>
      <c r="J29" s="349" t="s">
        <v>65</v>
      </c>
      <c r="K29" s="349" t="s">
        <v>64</v>
      </c>
      <c r="L29" s="349" t="s">
        <v>63</v>
      </c>
      <c r="M29" s="349" t="s">
        <v>62</v>
      </c>
      <c r="N29" s="349" t="s">
        <v>61</v>
      </c>
      <c r="O29" s="349" t="s">
        <v>60</v>
      </c>
      <c r="P29" s="349" t="s">
        <v>59</v>
      </c>
    </row>
    <row r="30" spans="2:16">
      <c r="B30" s="445" t="s">
        <v>1750</v>
      </c>
      <c r="C30" s="503">
        <v>2524.3000000000002</v>
      </c>
      <c r="D30" s="454">
        <v>2458.56</v>
      </c>
      <c r="E30" s="454">
        <v>2735.89</v>
      </c>
      <c r="F30" s="454">
        <v>2627.03</v>
      </c>
      <c r="G30" s="454">
        <v>2797.75</v>
      </c>
      <c r="H30" s="454">
        <v>2777.59</v>
      </c>
      <c r="I30" s="454">
        <v>2631.11</v>
      </c>
      <c r="J30" s="454">
        <v>2648.89</v>
      </c>
      <c r="K30" s="454">
        <v>2638.89</v>
      </c>
      <c r="L30" s="454">
        <v>2512.94</v>
      </c>
      <c r="M30" s="454">
        <v>2060.69</v>
      </c>
      <c r="N30" s="454">
        <v>1832.96</v>
      </c>
      <c r="O30" s="454">
        <v>1625.43</v>
      </c>
      <c r="P30" s="454">
        <v>1378.6</v>
      </c>
    </row>
    <row r="33" spans="2:16">
      <c r="C33" s="349" t="s">
        <v>59</v>
      </c>
      <c r="D33" s="349" t="s">
        <v>60</v>
      </c>
      <c r="E33" s="349" t="s">
        <v>61</v>
      </c>
      <c r="F33" s="349" t="s">
        <v>62</v>
      </c>
      <c r="G33" s="349" t="s">
        <v>63</v>
      </c>
      <c r="H33" s="349" t="s">
        <v>64</v>
      </c>
      <c r="I33" s="349" t="s">
        <v>65</v>
      </c>
      <c r="J33" s="349" t="s">
        <v>66</v>
      </c>
      <c r="K33" s="349" t="s">
        <v>67</v>
      </c>
      <c r="L33" s="349" t="s">
        <v>68</v>
      </c>
      <c r="M33" s="349" t="s">
        <v>69</v>
      </c>
      <c r="N33" s="349">
        <v>2019</v>
      </c>
      <c r="O33" s="349">
        <v>2020</v>
      </c>
      <c r="P33" s="471" t="s">
        <v>2011</v>
      </c>
    </row>
    <row r="34" spans="2:16">
      <c r="B34" s="445" t="s">
        <v>1741</v>
      </c>
      <c r="C34" s="446">
        <v>811939817</v>
      </c>
      <c r="D34" s="446">
        <v>662726517</v>
      </c>
      <c r="E34" s="446">
        <v>588651006</v>
      </c>
      <c r="F34" s="446">
        <v>519335045</v>
      </c>
      <c r="G34" s="446">
        <v>413268643</v>
      </c>
      <c r="H34" s="446">
        <v>388022195</v>
      </c>
      <c r="I34" s="446">
        <v>391953100</v>
      </c>
      <c r="J34" s="446">
        <v>409748435</v>
      </c>
      <c r="K34" s="446">
        <v>399930331</v>
      </c>
      <c r="L34" s="446">
        <v>408862778</v>
      </c>
      <c r="M34" s="446">
        <v>445381313</v>
      </c>
      <c r="N34" s="446">
        <v>436145000</v>
      </c>
      <c r="O34" s="446">
        <v>430375074</v>
      </c>
      <c r="P34" s="446">
        <v>442302697</v>
      </c>
    </row>
    <row r="35" spans="2:16">
      <c r="B35" s="445" t="s">
        <v>1744</v>
      </c>
      <c r="C35" s="454">
        <v>17.66</v>
      </c>
      <c r="D35" s="454">
        <v>14.29</v>
      </c>
      <c r="E35" s="454">
        <v>12.64</v>
      </c>
      <c r="F35" s="454">
        <v>11.11</v>
      </c>
      <c r="G35" s="454">
        <v>8.84</v>
      </c>
      <c r="H35" s="454">
        <v>8.33</v>
      </c>
      <c r="I35" s="454">
        <v>8.44</v>
      </c>
      <c r="J35" s="454">
        <v>8.83</v>
      </c>
      <c r="K35" s="454">
        <v>8.61</v>
      </c>
      <c r="L35" s="454">
        <v>8.7899999999999991</v>
      </c>
      <c r="M35" s="454">
        <v>9.5299999999999994</v>
      </c>
      <c r="N35" s="454">
        <v>9.26</v>
      </c>
      <c r="O35" s="454">
        <v>9.09</v>
      </c>
      <c r="P35" s="458">
        <v>9.34</v>
      </c>
    </row>
    <row r="36" spans="2:16">
      <c r="B36" s="445" t="s">
        <v>1747</v>
      </c>
      <c r="C36" s="454">
        <v>725.36</v>
      </c>
      <c r="D36" s="454">
        <v>615.21</v>
      </c>
      <c r="E36" s="454">
        <v>545.55999999999995</v>
      </c>
      <c r="F36" s="454">
        <v>485.27</v>
      </c>
      <c r="G36" s="454">
        <v>397.94</v>
      </c>
      <c r="H36" s="454">
        <v>379.07</v>
      </c>
      <c r="I36" s="454">
        <v>377.68</v>
      </c>
      <c r="J36" s="454">
        <v>380.25</v>
      </c>
      <c r="K36" s="454">
        <v>360.02</v>
      </c>
      <c r="L36" s="454">
        <v>357.43</v>
      </c>
      <c r="M36" s="454">
        <v>380.66</v>
      </c>
      <c r="N36" s="454">
        <v>365.51</v>
      </c>
      <c r="O36" s="454">
        <v>406.74</v>
      </c>
      <c r="P36" s="454">
        <v>396.15</v>
      </c>
    </row>
    <row r="37" spans="2:16">
      <c r="B37" s="445" t="s">
        <v>1750</v>
      </c>
      <c r="C37" s="454">
        <v>1378.6</v>
      </c>
      <c r="D37" s="454">
        <v>1625.43</v>
      </c>
      <c r="E37" s="454">
        <v>1832.96</v>
      </c>
      <c r="F37" s="454">
        <v>2060.69</v>
      </c>
      <c r="G37" s="454">
        <v>2512.94</v>
      </c>
      <c r="H37" s="454">
        <v>2638.89</v>
      </c>
      <c r="I37" s="454">
        <v>2648.89</v>
      </c>
      <c r="J37" s="454">
        <v>2631.11</v>
      </c>
      <c r="K37" s="454">
        <v>2777.59</v>
      </c>
      <c r="L37" s="454">
        <v>2797.75</v>
      </c>
      <c r="M37" s="454">
        <v>2627.03</v>
      </c>
      <c r="N37" s="454">
        <v>2735.89</v>
      </c>
      <c r="O37" s="454">
        <v>2458.56</v>
      </c>
      <c r="P37" s="454">
        <v>2524.3000000000002</v>
      </c>
    </row>
    <row r="38" spans="2:16">
      <c r="B38" s="445" t="s">
        <v>1741</v>
      </c>
      <c r="C38" s="504">
        <v>100</v>
      </c>
      <c r="D38" s="504">
        <v>81.622615756014838</v>
      </c>
      <c r="E38" s="504">
        <v>72.499339689360255</v>
      </c>
      <c r="F38" s="504">
        <v>63.962258547544543</v>
      </c>
      <c r="G38" s="504">
        <v>50.898925554232306</v>
      </c>
      <c r="H38" s="504">
        <v>47.78952662202056</v>
      </c>
      <c r="I38" s="504">
        <v>48.273664105821283</v>
      </c>
      <c r="J38" s="504">
        <v>50.465370267707911</v>
      </c>
      <c r="K38" s="504">
        <v>49.256154535897089</v>
      </c>
      <c r="L38" s="504">
        <v>50.356291123976249</v>
      </c>
      <c r="M38" s="504">
        <v>54.853981006328702</v>
      </c>
      <c r="N38" s="504">
        <v>53.716419723261339</v>
      </c>
      <c r="O38" s="504">
        <v>53.005785033449101</v>
      </c>
      <c r="P38" s="504">
        <v>54.474813002057765</v>
      </c>
    </row>
    <row r="39" spans="2:16">
      <c r="B39" s="445" t="s">
        <v>1751</v>
      </c>
      <c r="C39" s="504">
        <v>100</v>
      </c>
      <c r="D39" s="504">
        <v>80.917327293318237</v>
      </c>
      <c r="E39" s="504">
        <v>71.574178935447335</v>
      </c>
      <c r="F39" s="504">
        <v>62.910532276330692</v>
      </c>
      <c r="G39" s="504">
        <v>50.056625141562854</v>
      </c>
      <c r="H39" s="504">
        <v>47.168742921857302</v>
      </c>
      <c r="I39" s="504">
        <v>47.791619479048698</v>
      </c>
      <c r="J39" s="504">
        <v>50</v>
      </c>
      <c r="K39" s="504">
        <v>48.754246885617214</v>
      </c>
      <c r="L39" s="504">
        <v>49.773499433748576</v>
      </c>
      <c r="M39" s="504">
        <v>53.963759909399769</v>
      </c>
      <c r="N39" s="504">
        <v>52.434881087202719</v>
      </c>
      <c r="O39" s="504">
        <v>51.472253680634203</v>
      </c>
      <c r="P39" s="504">
        <v>52.887882219705546</v>
      </c>
    </row>
    <row r="40" spans="2:16">
      <c r="B40" s="445" t="s">
        <v>1752</v>
      </c>
      <c r="C40" s="504">
        <v>100</v>
      </c>
      <c r="D40" s="504">
        <v>84.814436969229064</v>
      </c>
      <c r="E40" s="504">
        <v>75.212308371015766</v>
      </c>
      <c r="F40" s="504">
        <v>66.9005735083269</v>
      </c>
      <c r="G40" s="504">
        <v>54.861034520789673</v>
      </c>
      <c r="H40" s="504">
        <v>52.259567662953565</v>
      </c>
      <c r="I40" s="504">
        <v>52.067938678725049</v>
      </c>
      <c r="J40" s="504">
        <v>52.422245505679939</v>
      </c>
      <c r="K40" s="504">
        <v>49.633285540972757</v>
      </c>
      <c r="L40" s="504">
        <v>49.27622146244623</v>
      </c>
      <c r="M40" s="504">
        <v>52.478769162898423</v>
      </c>
      <c r="N40" s="504">
        <v>50.390151097386124</v>
      </c>
      <c r="O40" s="504">
        <v>56.07422521230837</v>
      </c>
      <c r="P40" s="504">
        <v>54.614260505128485</v>
      </c>
    </row>
    <row r="41" spans="2:16">
      <c r="B41" s="445" t="s">
        <v>1753</v>
      </c>
      <c r="C41" s="504">
        <v>100</v>
      </c>
      <c r="D41" s="504">
        <v>117.90439576381837</v>
      </c>
      <c r="E41" s="504">
        <v>132.95807340780502</v>
      </c>
      <c r="F41" s="504">
        <v>149.47700565791382</v>
      </c>
      <c r="G41" s="504">
        <v>182.28202524300016</v>
      </c>
      <c r="H41" s="504">
        <v>191.41810532424199</v>
      </c>
      <c r="I41" s="504">
        <v>192.1434788916292</v>
      </c>
      <c r="J41" s="504">
        <v>190.85376468881475</v>
      </c>
      <c r="K41" s="504">
        <v>201.47903670390252</v>
      </c>
      <c r="L41" s="504">
        <v>202.94138981575512</v>
      </c>
      <c r="M41" s="504">
        <v>190.55781227332076</v>
      </c>
      <c r="N41" s="504">
        <v>198.45422892789787</v>
      </c>
      <c r="O41" s="504">
        <v>178.33744378354854</v>
      </c>
      <c r="P41" s="504">
        <v>183.10604961555205</v>
      </c>
    </row>
    <row r="44" spans="2:16">
      <c r="B44" s="60" t="s">
        <v>11</v>
      </c>
    </row>
    <row r="45" spans="2:16">
      <c r="B45" s="60" t="s">
        <v>2012</v>
      </c>
    </row>
  </sheetData>
  <mergeCells count="1">
    <mergeCell ref="B28:M28"/>
  </mergeCells>
  <hyperlinks>
    <hyperlink ref="A1" location="Indice!A1" display="Regresar &lt;-"/>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7"/>
  <dimension ref="A1:S31"/>
  <sheetViews>
    <sheetView workbookViewId="0"/>
  </sheetViews>
  <sheetFormatPr baseColWidth="10" defaultRowHeight="15"/>
  <cols>
    <col min="1" max="1" width="11.42578125" style="60"/>
    <col min="2" max="2" width="82" style="60" customWidth="1"/>
    <col min="3" max="16384" width="11.42578125" style="60"/>
  </cols>
  <sheetData>
    <row r="1" spans="1:19">
      <c r="A1" s="1" t="s">
        <v>246</v>
      </c>
    </row>
    <row r="2" spans="1:19" ht="21">
      <c r="B2" s="2" t="s">
        <v>1623</v>
      </c>
    </row>
    <row r="3" spans="1:19" ht="21">
      <c r="B3" s="14" t="s">
        <v>1701</v>
      </c>
    </row>
    <row r="4" spans="1:19" ht="21">
      <c r="B4" s="14"/>
    </row>
    <row r="5" spans="1:19" ht="15.75">
      <c r="B5" s="19" t="s">
        <v>1754</v>
      </c>
    </row>
    <row r="9" spans="1:19" ht="15" customHeight="1">
      <c r="B9" s="583" t="s">
        <v>1627</v>
      </c>
      <c r="C9" s="552" t="s">
        <v>1755</v>
      </c>
      <c r="D9" s="552"/>
      <c r="E9" s="552"/>
      <c r="F9" s="552"/>
      <c r="G9" s="552"/>
      <c r="H9" s="552"/>
      <c r="I9" s="552"/>
      <c r="J9" s="552"/>
      <c r="K9" s="552"/>
      <c r="L9" s="552"/>
      <c r="M9" s="552"/>
      <c r="N9" s="552"/>
      <c r="O9" s="552"/>
      <c r="P9" s="552"/>
      <c r="Q9" s="552"/>
      <c r="R9" s="552"/>
      <c r="S9" s="552"/>
    </row>
    <row r="10" spans="1:19" ht="15" customHeight="1">
      <c r="B10" s="584"/>
      <c r="C10" s="586" t="s">
        <v>1756</v>
      </c>
      <c r="D10" s="587"/>
      <c r="E10" s="587"/>
      <c r="F10" s="587"/>
      <c r="G10" s="587"/>
      <c r="H10" s="587"/>
      <c r="I10" s="587"/>
      <c r="J10" s="587"/>
      <c r="K10" s="587"/>
      <c r="L10" s="587"/>
      <c r="M10" s="587"/>
      <c r="N10" s="587"/>
      <c r="O10" s="587"/>
      <c r="P10" s="587"/>
      <c r="Q10" s="587"/>
      <c r="R10" s="587"/>
      <c r="S10" s="588"/>
    </row>
    <row r="11" spans="1:19">
      <c r="B11" s="584"/>
      <c r="C11" s="589" t="s">
        <v>1757</v>
      </c>
      <c r="D11" s="590"/>
      <c r="E11" s="590"/>
      <c r="F11" s="590"/>
      <c r="G11" s="590"/>
      <c r="H11" s="590"/>
      <c r="I11" s="590"/>
      <c r="J11" s="590"/>
      <c r="K11" s="590"/>
      <c r="L11" s="590"/>
      <c r="M11" s="590"/>
      <c r="N11" s="590"/>
      <c r="O11" s="590"/>
      <c r="P11" s="590"/>
      <c r="Q11" s="590"/>
      <c r="R11" s="590"/>
      <c r="S11" s="591"/>
    </row>
    <row r="12" spans="1:19">
      <c r="B12" s="584"/>
      <c r="C12" s="592" t="s">
        <v>1758</v>
      </c>
      <c r="D12" s="592"/>
      <c r="E12" s="592"/>
      <c r="F12" s="592"/>
      <c r="G12" s="592"/>
      <c r="H12" s="592"/>
      <c r="I12" s="592"/>
      <c r="J12" s="592"/>
      <c r="K12" s="592"/>
      <c r="L12" s="592"/>
      <c r="M12" s="592"/>
      <c r="N12" s="592"/>
      <c r="O12" s="592"/>
      <c r="P12" s="592"/>
      <c r="Q12" s="592"/>
      <c r="R12" s="592"/>
      <c r="S12" s="592"/>
    </row>
    <row r="13" spans="1:19">
      <c r="B13" s="585"/>
      <c r="C13" s="349" t="s">
        <v>57</v>
      </c>
      <c r="D13" s="349" t="s">
        <v>58</v>
      </c>
      <c r="E13" s="349" t="s">
        <v>59</v>
      </c>
      <c r="F13" s="349" t="s">
        <v>60</v>
      </c>
      <c r="G13" s="349" t="s">
        <v>61</v>
      </c>
      <c r="H13" s="349" t="s">
        <v>62</v>
      </c>
      <c r="I13" s="349" t="s">
        <v>63</v>
      </c>
      <c r="J13" s="349" t="s">
        <v>64</v>
      </c>
      <c r="K13" s="349" t="s">
        <v>65</v>
      </c>
      <c r="L13" s="349" t="s">
        <v>66</v>
      </c>
      <c r="M13" s="349" t="s">
        <v>67</v>
      </c>
      <c r="N13" s="349" t="s">
        <v>68</v>
      </c>
      <c r="O13" s="349" t="s">
        <v>69</v>
      </c>
      <c r="P13" s="349" t="s">
        <v>70</v>
      </c>
      <c r="Q13" s="349" t="s">
        <v>98</v>
      </c>
      <c r="R13" s="349" t="s">
        <v>99</v>
      </c>
      <c r="S13" s="471">
        <v>2022</v>
      </c>
    </row>
    <row r="14" spans="1:19">
      <c r="B14" s="459" t="s">
        <v>1759</v>
      </c>
      <c r="C14" s="454">
        <v>15.67</v>
      </c>
      <c r="D14" s="454">
        <v>16.48</v>
      </c>
      <c r="E14" s="454">
        <v>19.989999999999998</v>
      </c>
      <c r="F14" s="454">
        <v>19.93</v>
      </c>
      <c r="G14" s="454">
        <v>15.62</v>
      </c>
      <c r="H14" s="454">
        <v>14.86</v>
      </c>
      <c r="I14" s="454">
        <v>14.49</v>
      </c>
      <c r="J14" s="454">
        <v>13.78</v>
      </c>
      <c r="K14" s="454">
        <v>10.9</v>
      </c>
      <c r="L14" s="454">
        <v>14.5</v>
      </c>
      <c r="M14" s="454">
        <v>13.67</v>
      </c>
      <c r="N14" s="454">
        <v>11.03</v>
      </c>
      <c r="O14" s="454">
        <v>11.92</v>
      </c>
      <c r="P14" s="454">
        <v>12.18</v>
      </c>
      <c r="Q14" s="454">
        <v>6.28</v>
      </c>
      <c r="R14" s="454">
        <v>5.5</v>
      </c>
      <c r="S14" s="454">
        <v>10.51</v>
      </c>
    </row>
    <row r="15" spans="1:19">
      <c r="B15" s="445" t="s">
        <v>1760</v>
      </c>
      <c r="C15" s="454">
        <v>6.02</v>
      </c>
      <c r="D15" s="454">
        <v>4.88</v>
      </c>
      <c r="E15" s="454">
        <v>5.57</v>
      </c>
      <c r="F15" s="454">
        <v>5.36</v>
      </c>
      <c r="G15" s="454">
        <v>5.17</v>
      </c>
      <c r="H15" s="454">
        <v>6.12</v>
      </c>
      <c r="I15" s="454">
        <v>6.41</v>
      </c>
      <c r="J15" s="454">
        <v>5.07</v>
      </c>
      <c r="K15" s="454">
        <v>4.5</v>
      </c>
      <c r="L15" s="454">
        <v>4.4000000000000004</v>
      </c>
      <c r="M15" s="454">
        <v>3.39</v>
      </c>
      <c r="N15" s="454">
        <v>3.25</v>
      </c>
      <c r="O15" s="454">
        <v>2.8</v>
      </c>
      <c r="P15" s="454">
        <v>2.78</v>
      </c>
      <c r="Q15" s="454">
        <v>1.68</v>
      </c>
      <c r="R15" s="454">
        <v>1.42</v>
      </c>
      <c r="S15" s="454">
        <v>2.5499999999999998</v>
      </c>
    </row>
    <row r="16" spans="1:19">
      <c r="B16" s="445" t="s">
        <v>1761</v>
      </c>
      <c r="C16" s="454">
        <v>84.39</v>
      </c>
      <c r="D16" s="454">
        <v>99.89</v>
      </c>
      <c r="E16" s="454">
        <v>87.5</v>
      </c>
      <c r="F16" s="454">
        <v>94.47</v>
      </c>
      <c r="G16" s="454">
        <v>76.75</v>
      </c>
      <c r="H16" s="454">
        <v>74.78</v>
      </c>
      <c r="I16" s="454">
        <v>58.64</v>
      </c>
      <c r="J16" s="454">
        <v>52.23</v>
      </c>
      <c r="K16" s="454">
        <v>60.53</v>
      </c>
      <c r="L16" s="454">
        <v>56.94</v>
      </c>
      <c r="M16" s="454">
        <v>56.07</v>
      </c>
      <c r="N16" s="454">
        <v>55.85</v>
      </c>
      <c r="O16" s="454">
        <v>57.67</v>
      </c>
      <c r="P16" s="454">
        <v>65.25</v>
      </c>
      <c r="Q16" s="454">
        <v>54.17</v>
      </c>
      <c r="R16" s="454">
        <v>65.91</v>
      </c>
      <c r="S16" s="454">
        <v>64.8</v>
      </c>
    </row>
    <row r="17" spans="2:19">
      <c r="B17" s="445" t="s">
        <v>1762</v>
      </c>
      <c r="C17" s="454">
        <v>222.48</v>
      </c>
      <c r="D17" s="454">
        <v>233.09</v>
      </c>
      <c r="E17" s="454">
        <v>221.24</v>
      </c>
      <c r="F17" s="454">
        <v>225.76</v>
      </c>
      <c r="G17" s="454">
        <v>228.97</v>
      </c>
      <c r="H17" s="454">
        <v>196.22</v>
      </c>
      <c r="I17" s="454">
        <v>174.11</v>
      </c>
      <c r="J17" s="454">
        <v>170.39</v>
      </c>
      <c r="K17" s="454">
        <v>161.07</v>
      </c>
      <c r="L17" s="454">
        <v>174.83</v>
      </c>
      <c r="M17" s="454">
        <v>185.13</v>
      </c>
      <c r="N17" s="454">
        <v>190.82</v>
      </c>
      <c r="O17" s="454">
        <v>197.05</v>
      </c>
      <c r="P17" s="454">
        <v>209.53</v>
      </c>
      <c r="Q17" s="454">
        <v>149.88</v>
      </c>
      <c r="R17" s="454">
        <v>204.61</v>
      </c>
      <c r="S17" s="454">
        <v>162.16999999999999</v>
      </c>
    </row>
    <row r="18" spans="2:19">
      <c r="B18" s="445" t="s">
        <v>1763</v>
      </c>
      <c r="C18" s="454">
        <v>117.74</v>
      </c>
      <c r="D18" s="454">
        <v>93.03</v>
      </c>
      <c r="E18" s="454">
        <v>82.41</v>
      </c>
      <c r="F18" s="454">
        <v>71.38</v>
      </c>
      <c r="G18" s="454">
        <v>70.78</v>
      </c>
      <c r="H18" s="454">
        <v>64.39</v>
      </c>
      <c r="I18" s="454">
        <v>65.319999999999993</v>
      </c>
      <c r="J18" s="454">
        <v>67.08</v>
      </c>
      <c r="K18" s="454">
        <v>68.56</v>
      </c>
      <c r="L18" s="454">
        <v>56</v>
      </c>
      <c r="M18" s="454">
        <v>117.76</v>
      </c>
      <c r="N18" s="454">
        <v>119.93</v>
      </c>
      <c r="O18" s="454">
        <v>117.39</v>
      </c>
      <c r="P18" s="454">
        <v>108.77</v>
      </c>
      <c r="Q18" s="454">
        <v>80.87</v>
      </c>
      <c r="R18" s="454">
        <v>85.89</v>
      </c>
      <c r="S18" s="454">
        <v>122.29</v>
      </c>
    </row>
    <row r="19" spans="2:19">
      <c r="B19" s="445" t="s">
        <v>1764</v>
      </c>
      <c r="C19" s="454">
        <v>627.12</v>
      </c>
      <c r="D19" s="454">
        <v>629.92999999999995</v>
      </c>
      <c r="E19" s="454">
        <v>647.46</v>
      </c>
      <c r="F19" s="454">
        <v>654.19000000000005</v>
      </c>
      <c r="G19" s="454">
        <v>661.03</v>
      </c>
      <c r="H19" s="454">
        <v>624.39</v>
      </c>
      <c r="I19" s="454">
        <v>610.44000000000005</v>
      </c>
      <c r="J19" s="454">
        <v>550.69000000000005</v>
      </c>
      <c r="K19" s="454">
        <v>575.66999999999996</v>
      </c>
      <c r="L19" s="454">
        <v>575.1</v>
      </c>
      <c r="M19" s="454">
        <v>513.63</v>
      </c>
      <c r="N19" s="454">
        <v>616.24</v>
      </c>
      <c r="O19" s="454">
        <v>582.26</v>
      </c>
      <c r="P19" s="454">
        <v>581.07000000000005</v>
      </c>
      <c r="Q19" s="454">
        <v>497.3</v>
      </c>
      <c r="R19" s="454">
        <v>572.29</v>
      </c>
      <c r="S19" s="454">
        <v>639.57000000000005</v>
      </c>
    </row>
    <row r="20" spans="2:19">
      <c r="B20" s="445" t="s">
        <v>1765</v>
      </c>
      <c r="C20" s="454">
        <v>28.63</v>
      </c>
      <c r="D20" s="454">
        <v>29.97</v>
      </c>
      <c r="E20" s="454">
        <v>27.1</v>
      </c>
      <c r="F20" s="454">
        <v>19.22</v>
      </c>
      <c r="G20" s="454">
        <v>18.95</v>
      </c>
      <c r="H20" s="454">
        <v>13.86</v>
      </c>
      <c r="I20" s="454">
        <v>18.059999999999999</v>
      </c>
      <c r="J20" s="454">
        <v>13.94</v>
      </c>
      <c r="K20" s="454">
        <v>12.83</v>
      </c>
      <c r="L20" s="454">
        <v>13.69</v>
      </c>
      <c r="M20" s="454">
        <v>9.44</v>
      </c>
      <c r="N20" s="454">
        <v>6.88</v>
      </c>
      <c r="O20" s="454">
        <v>5.83</v>
      </c>
      <c r="P20" s="454">
        <v>5.26</v>
      </c>
      <c r="Q20" s="454" t="s">
        <v>1767</v>
      </c>
      <c r="R20" s="454" t="s">
        <v>1767</v>
      </c>
      <c r="S20" s="454" t="s">
        <v>1767</v>
      </c>
    </row>
    <row r="21" spans="2:19">
      <c r="B21" s="460" t="s">
        <v>1766</v>
      </c>
      <c r="C21" s="454" t="s">
        <v>1767</v>
      </c>
      <c r="D21" s="454" t="s">
        <v>1767</v>
      </c>
      <c r="E21" s="454" t="s">
        <v>1767</v>
      </c>
      <c r="F21" s="454" t="s">
        <v>1767</v>
      </c>
      <c r="G21" s="454" t="s">
        <v>1767</v>
      </c>
      <c r="H21" s="454" t="s">
        <v>1767</v>
      </c>
      <c r="I21" s="454" t="s">
        <v>1767</v>
      </c>
      <c r="J21" s="454" t="s">
        <v>1767</v>
      </c>
      <c r="K21" s="454" t="s">
        <v>1767</v>
      </c>
      <c r="L21" s="454" t="s">
        <v>1767</v>
      </c>
      <c r="M21" s="454" t="s">
        <v>1767</v>
      </c>
      <c r="N21" s="454" t="s">
        <v>1767</v>
      </c>
      <c r="O21" s="454" t="s">
        <v>1767</v>
      </c>
      <c r="P21" s="454" t="s">
        <v>1767</v>
      </c>
      <c r="Q21" s="454" t="s">
        <v>1767</v>
      </c>
      <c r="R21" s="454" t="s">
        <v>1767</v>
      </c>
      <c r="S21" s="454" t="s">
        <v>1767</v>
      </c>
    </row>
    <row r="22" spans="2:19">
      <c r="B22" s="461" t="s">
        <v>1768</v>
      </c>
      <c r="C22" s="454">
        <f>SUM(C14:C21)</f>
        <v>1102.0500000000002</v>
      </c>
      <c r="D22" s="454">
        <f t="shared" ref="D22:R22" si="0">SUM(D14:D21)</f>
        <v>1107.27</v>
      </c>
      <c r="E22" s="454">
        <f t="shared" si="0"/>
        <v>1091.27</v>
      </c>
      <c r="F22" s="454">
        <f t="shared" si="0"/>
        <v>1090.3100000000002</v>
      </c>
      <c r="G22" s="454">
        <f t="shared" si="0"/>
        <v>1077.27</v>
      </c>
      <c r="H22" s="454">
        <f t="shared" si="0"/>
        <v>994.62</v>
      </c>
      <c r="I22" s="454">
        <f t="shared" si="0"/>
        <v>947.47</v>
      </c>
      <c r="J22" s="454">
        <f t="shared" si="0"/>
        <v>873.18000000000006</v>
      </c>
      <c r="K22" s="454">
        <f t="shared" si="0"/>
        <v>894.06000000000006</v>
      </c>
      <c r="L22" s="454">
        <f t="shared" si="0"/>
        <v>895.46</v>
      </c>
      <c r="M22" s="454">
        <f t="shared" si="0"/>
        <v>899.09</v>
      </c>
      <c r="N22" s="454">
        <f t="shared" si="0"/>
        <v>1004</v>
      </c>
      <c r="O22" s="454">
        <f t="shared" si="0"/>
        <v>974.92</v>
      </c>
      <c r="P22" s="454">
        <f t="shared" si="0"/>
        <v>984.84</v>
      </c>
      <c r="Q22" s="454">
        <f t="shared" si="0"/>
        <v>790.18000000000006</v>
      </c>
      <c r="R22" s="454">
        <f t="shared" si="0"/>
        <v>935.61999999999989</v>
      </c>
      <c r="S22" s="454">
        <f>SUM(S14:S19)</f>
        <v>1001.8900000000001</v>
      </c>
    </row>
    <row r="24" spans="2:19">
      <c r="B24" s="28" t="s">
        <v>1769</v>
      </c>
    </row>
    <row r="25" spans="2:19">
      <c r="B25" s="28" t="s">
        <v>1770</v>
      </c>
    </row>
    <row r="26" spans="2:19">
      <c r="B26" s="462" t="s">
        <v>1771</v>
      </c>
    </row>
    <row r="27" spans="2:19">
      <c r="B27" s="462" t="s">
        <v>1772</v>
      </c>
    </row>
    <row r="28" spans="2:19">
      <c r="B28" s="462" t="s">
        <v>1773</v>
      </c>
      <c r="E28" s="53"/>
    </row>
    <row r="30" spans="2:19">
      <c r="B30" s="60" t="s">
        <v>11</v>
      </c>
    </row>
    <row r="31" spans="2:19">
      <c r="B31" s="60" t="s">
        <v>2009</v>
      </c>
    </row>
  </sheetData>
  <mergeCells count="5">
    <mergeCell ref="B9:B13"/>
    <mergeCell ref="C9:S9"/>
    <mergeCell ref="C10:S10"/>
    <mergeCell ref="C11:S11"/>
    <mergeCell ref="C12:S12"/>
  </mergeCells>
  <hyperlinks>
    <hyperlink ref="A1" location="Indice!A1" display="Regresar &lt;-"/>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dimension ref="A1:N42"/>
  <sheetViews>
    <sheetView workbookViewId="0"/>
  </sheetViews>
  <sheetFormatPr baseColWidth="10" defaultRowHeight="15"/>
  <cols>
    <col min="1" max="1" width="11.42578125" style="60"/>
    <col min="2" max="2" width="44.28515625" style="60" customWidth="1"/>
    <col min="3" max="16384" width="11.42578125" style="60"/>
  </cols>
  <sheetData>
    <row r="1" spans="1:14">
      <c r="A1" s="1" t="s">
        <v>246</v>
      </c>
    </row>
    <row r="2" spans="1:14" ht="21">
      <c r="B2" s="2" t="s">
        <v>1623</v>
      </c>
    </row>
    <row r="3" spans="1:14" ht="21">
      <c r="B3" s="14" t="s">
        <v>1701</v>
      </c>
    </row>
    <row r="4" spans="1:14" ht="21">
      <c r="B4" s="14"/>
    </row>
    <row r="5" spans="1:14" ht="15.75">
      <c r="B5" s="19" t="s">
        <v>1774</v>
      </c>
    </row>
    <row r="8" spans="1:14">
      <c r="B8" s="33" t="s">
        <v>1775</v>
      </c>
      <c r="D8" s="55"/>
    </row>
    <row r="9" spans="1:14">
      <c r="B9" s="54" t="s">
        <v>1776</v>
      </c>
      <c r="D9" s="55"/>
    </row>
    <row r="10" spans="1:14">
      <c r="B10" s="349" t="s">
        <v>1777</v>
      </c>
      <c r="C10" s="349" t="s">
        <v>61</v>
      </c>
      <c r="D10" s="349" t="s">
        <v>62</v>
      </c>
      <c r="E10" s="349" t="s">
        <v>63</v>
      </c>
      <c r="F10" s="349" t="s">
        <v>64</v>
      </c>
      <c r="G10" s="349" t="s">
        <v>65</v>
      </c>
      <c r="H10" s="349" t="s">
        <v>66</v>
      </c>
      <c r="I10" s="349" t="s">
        <v>67</v>
      </c>
      <c r="J10" s="349" t="s">
        <v>68</v>
      </c>
      <c r="K10" s="349" t="s">
        <v>69</v>
      </c>
      <c r="L10" s="349" t="s">
        <v>70</v>
      </c>
      <c r="M10" s="349" t="s">
        <v>98</v>
      </c>
      <c r="N10" s="471">
        <v>2021</v>
      </c>
    </row>
    <row r="11" spans="1:14">
      <c r="B11" s="461" t="s">
        <v>149</v>
      </c>
      <c r="C11" s="458">
        <v>10.8</v>
      </c>
      <c r="D11" s="458">
        <v>10.3</v>
      </c>
      <c r="E11" s="458">
        <v>11.1</v>
      </c>
      <c r="F11" s="458">
        <v>11.3</v>
      </c>
      <c r="G11" s="458">
        <v>11.2</v>
      </c>
      <c r="H11" s="458">
        <v>11.3</v>
      </c>
      <c r="I11" s="458">
        <v>11.5</v>
      </c>
      <c r="J11" s="458">
        <v>11.5</v>
      </c>
      <c r="K11" s="458">
        <v>11.7</v>
      </c>
      <c r="L11" s="458">
        <v>12</v>
      </c>
      <c r="M11" s="458">
        <v>11.7</v>
      </c>
      <c r="N11" s="458">
        <v>11.7</v>
      </c>
    </row>
    <row r="12" spans="1:14">
      <c r="B12" s="461" t="s">
        <v>150</v>
      </c>
      <c r="C12" s="458">
        <v>13</v>
      </c>
      <c r="D12" s="458">
        <v>14</v>
      </c>
      <c r="E12" s="458">
        <v>16.899999999999999</v>
      </c>
      <c r="F12" s="458">
        <v>16.8</v>
      </c>
      <c r="G12" s="458">
        <v>17.600000000000001</v>
      </c>
      <c r="H12" s="458">
        <v>17.7</v>
      </c>
      <c r="I12" s="458">
        <v>17.600000000000001</v>
      </c>
      <c r="J12" s="458">
        <v>18.5</v>
      </c>
      <c r="K12" s="458">
        <v>19.899999999999999</v>
      </c>
      <c r="L12" s="458">
        <v>23.5</v>
      </c>
      <c r="M12" s="458">
        <v>21.5</v>
      </c>
      <c r="N12" s="458">
        <v>20.5</v>
      </c>
    </row>
    <row r="13" spans="1:14">
      <c r="B13" s="461" t="s">
        <v>151</v>
      </c>
      <c r="C13" s="458">
        <v>2.1</v>
      </c>
      <c r="D13" s="458">
        <v>1.8</v>
      </c>
      <c r="E13" s="458">
        <v>1.9</v>
      </c>
      <c r="F13" s="458">
        <v>2.5</v>
      </c>
      <c r="G13" s="458">
        <v>2.7</v>
      </c>
      <c r="H13" s="458">
        <v>3.1</v>
      </c>
      <c r="I13" s="458">
        <v>4.4000000000000004</v>
      </c>
      <c r="J13" s="458">
        <v>3.5</v>
      </c>
      <c r="K13" s="458">
        <v>2.5</v>
      </c>
      <c r="L13" s="458">
        <v>2.2999999999999998</v>
      </c>
      <c r="M13" s="458">
        <v>5.9</v>
      </c>
      <c r="N13" s="458">
        <v>4.9000000000000004</v>
      </c>
    </row>
    <row r="14" spans="1:14">
      <c r="B14" s="461" t="s">
        <v>152</v>
      </c>
      <c r="C14" s="458">
        <v>5.3</v>
      </c>
      <c r="D14" s="458">
        <v>5.4</v>
      </c>
      <c r="E14" s="458">
        <v>6.3</v>
      </c>
      <c r="F14" s="458">
        <v>6.7</v>
      </c>
      <c r="G14" s="458">
        <v>6.8</v>
      </c>
      <c r="H14" s="458">
        <v>6.9</v>
      </c>
      <c r="I14" s="458">
        <v>7.5</v>
      </c>
      <c r="J14" s="458">
        <v>9.1</v>
      </c>
      <c r="K14" s="458">
        <v>10.5</v>
      </c>
      <c r="L14" s="458">
        <v>11.3</v>
      </c>
      <c r="M14" s="458">
        <v>11.6</v>
      </c>
      <c r="N14" s="458">
        <v>11.4</v>
      </c>
    </row>
    <row r="15" spans="1:14">
      <c r="B15" s="461" t="s">
        <v>153</v>
      </c>
      <c r="C15" s="458">
        <v>8</v>
      </c>
      <c r="D15" s="458">
        <v>7</v>
      </c>
      <c r="E15" s="458">
        <v>6.4</v>
      </c>
      <c r="F15" s="458">
        <v>7.7</v>
      </c>
      <c r="G15" s="458">
        <v>9</v>
      </c>
      <c r="H15" s="458">
        <v>8.3000000000000007</v>
      </c>
      <c r="I15" s="458">
        <v>8</v>
      </c>
      <c r="J15" s="458">
        <v>7.9</v>
      </c>
      <c r="K15" s="458">
        <v>8.1</v>
      </c>
      <c r="L15" s="458">
        <v>7.6</v>
      </c>
      <c r="M15" s="458">
        <v>7.5</v>
      </c>
      <c r="N15" s="458">
        <v>7.8</v>
      </c>
    </row>
    <row r="16" spans="1:14">
      <c r="B16" s="461" t="s">
        <v>154</v>
      </c>
      <c r="C16" s="458">
        <v>11.4</v>
      </c>
      <c r="D16" s="458">
        <v>10.8</v>
      </c>
      <c r="E16" s="458">
        <v>11.2</v>
      </c>
      <c r="F16" s="458">
        <v>11.3</v>
      </c>
      <c r="G16" s="458">
        <v>11.3</v>
      </c>
      <c r="H16" s="458">
        <v>12</v>
      </c>
      <c r="I16" s="458">
        <v>12.2</v>
      </c>
      <c r="J16" s="458">
        <v>11.8</v>
      </c>
      <c r="K16" s="458">
        <v>12.4</v>
      </c>
      <c r="L16" s="458">
        <v>12.9</v>
      </c>
      <c r="M16" s="458">
        <v>12.9</v>
      </c>
      <c r="N16" s="458">
        <v>12.7</v>
      </c>
    </row>
    <row r="17" spans="2:14">
      <c r="B17" s="461" t="s">
        <v>155</v>
      </c>
      <c r="C17" s="458">
        <v>8.8000000000000007</v>
      </c>
      <c r="D17" s="458">
        <v>14.2</v>
      </c>
      <c r="E17" s="458">
        <v>19.100000000000001</v>
      </c>
      <c r="F17" s="458">
        <v>14.6</v>
      </c>
      <c r="G17" s="458">
        <v>10.9</v>
      </c>
      <c r="H17" s="458">
        <v>11.3</v>
      </c>
      <c r="I17" s="458">
        <v>11.6</v>
      </c>
      <c r="J17" s="458">
        <v>12.4</v>
      </c>
      <c r="K17" s="458">
        <v>13.5</v>
      </c>
      <c r="L17" s="458">
        <v>15.6</v>
      </c>
      <c r="M17" s="458">
        <v>15.6</v>
      </c>
      <c r="N17" s="458">
        <v>15.1</v>
      </c>
    </row>
    <row r="18" spans="2:14">
      <c r="B18" s="461" t="s">
        <v>156</v>
      </c>
      <c r="C18" s="458">
        <v>1.7</v>
      </c>
      <c r="D18" s="458">
        <v>2.1</v>
      </c>
      <c r="E18" s="458">
        <v>1.8</v>
      </c>
      <c r="F18" s="458">
        <v>1.7</v>
      </c>
      <c r="G18" s="458">
        <v>2</v>
      </c>
      <c r="H18" s="458">
        <v>1.9</v>
      </c>
      <c r="I18" s="458">
        <v>1.7</v>
      </c>
      <c r="J18" s="458">
        <v>1.7</v>
      </c>
      <c r="K18" s="458">
        <v>1.6</v>
      </c>
      <c r="L18" s="458">
        <v>1.6</v>
      </c>
      <c r="M18" s="458">
        <v>1.7</v>
      </c>
      <c r="N18" s="458">
        <v>2</v>
      </c>
    </row>
    <row r="19" spans="2:14">
      <c r="B19" s="461" t="s">
        <v>157</v>
      </c>
      <c r="C19" s="458">
        <v>2.7</v>
      </c>
      <c r="D19" s="458">
        <v>2.2000000000000002</v>
      </c>
      <c r="E19" s="458">
        <v>1.9</v>
      </c>
      <c r="F19" s="458">
        <v>1.8</v>
      </c>
      <c r="G19" s="458">
        <v>1.4</v>
      </c>
      <c r="H19" s="458">
        <v>1.9</v>
      </c>
      <c r="I19" s="458">
        <v>2.2999999999999998</v>
      </c>
      <c r="J19" s="458">
        <v>2.8</v>
      </c>
      <c r="K19" s="458">
        <v>3.3</v>
      </c>
      <c r="L19" s="458">
        <v>4.0999999999999996</v>
      </c>
      <c r="M19" s="458">
        <v>4.4000000000000004</v>
      </c>
      <c r="N19" s="458">
        <v>3.4</v>
      </c>
    </row>
    <row r="20" spans="2:14">
      <c r="B20" s="461" t="s">
        <v>158</v>
      </c>
      <c r="C20" s="458">
        <v>10.4</v>
      </c>
      <c r="D20" s="458">
        <v>9.8000000000000007</v>
      </c>
      <c r="E20" s="458">
        <v>9.8000000000000007</v>
      </c>
      <c r="F20" s="458">
        <v>8.9</v>
      </c>
      <c r="G20" s="458">
        <v>7.7</v>
      </c>
      <c r="H20" s="458">
        <v>7.5</v>
      </c>
      <c r="I20" s="458">
        <v>8.1999999999999993</v>
      </c>
      <c r="J20" s="458">
        <v>8.8000000000000007</v>
      </c>
      <c r="K20" s="458">
        <v>9</v>
      </c>
      <c r="L20" s="458">
        <v>9.6</v>
      </c>
      <c r="M20" s="458">
        <v>9.3000000000000007</v>
      </c>
      <c r="N20" s="458">
        <v>8</v>
      </c>
    </row>
    <row r="21" spans="2:14">
      <c r="B21" s="461" t="s">
        <v>159</v>
      </c>
      <c r="C21" s="458">
        <v>17.5</v>
      </c>
      <c r="D21" s="458">
        <v>16.8</v>
      </c>
      <c r="E21" s="458">
        <v>16.899999999999999</v>
      </c>
      <c r="F21" s="458">
        <v>17.3</v>
      </c>
      <c r="G21" s="458">
        <v>17.8</v>
      </c>
      <c r="H21" s="458">
        <v>18.7</v>
      </c>
      <c r="I21" s="458">
        <v>19.399999999999999</v>
      </c>
      <c r="J21" s="458">
        <v>18.8</v>
      </c>
      <c r="K21" s="458">
        <v>19.7</v>
      </c>
      <c r="L21" s="458">
        <v>20</v>
      </c>
      <c r="M21" s="458">
        <v>19.2</v>
      </c>
      <c r="N21" s="458">
        <v>19.8</v>
      </c>
    </row>
    <row r="22" spans="2:14">
      <c r="B22" s="461" t="s">
        <v>160</v>
      </c>
      <c r="C22" s="458">
        <v>1.6</v>
      </c>
      <c r="D22" s="458">
        <v>2.4</v>
      </c>
      <c r="E22" s="458">
        <v>3.6</v>
      </c>
      <c r="F22" s="458">
        <v>3.9</v>
      </c>
      <c r="G22" s="458">
        <v>4.8</v>
      </c>
      <c r="H22" s="458">
        <v>4.5999999999999996</v>
      </c>
      <c r="I22" s="458">
        <v>4.5999999999999996</v>
      </c>
      <c r="J22" s="458">
        <v>5.2</v>
      </c>
      <c r="K22" s="458">
        <v>5</v>
      </c>
      <c r="L22" s="458">
        <v>5.2</v>
      </c>
      <c r="M22" s="458">
        <v>5.7</v>
      </c>
      <c r="N22" s="458">
        <v>5.7</v>
      </c>
    </row>
    <row r="23" spans="2:14">
      <c r="B23" s="461" t="s">
        <v>161</v>
      </c>
      <c r="C23" s="458">
        <v>11.5</v>
      </c>
      <c r="D23" s="458">
        <v>11.6</v>
      </c>
      <c r="E23" s="458">
        <v>13.9</v>
      </c>
      <c r="F23" s="458">
        <v>16</v>
      </c>
      <c r="G23" s="458">
        <v>16.100000000000001</v>
      </c>
      <c r="H23" s="458">
        <v>17.2</v>
      </c>
      <c r="I23" s="458">
        <v>17.8</v>
      </c>
      <c r="J23" s="458">
        <v>18.399999999999999</v>
      </c>
      <c r="K23" s="458">
        <v>18.8</v>
      </c>
      <c r="L23" s="458">
        <v>19.5</v>
      </c>
      <c r="M23" s="458">
        <v>20.6</v>
      </c>
      <c r="N23" s="458">
        <v>18.399999999999999</v>
      </c>
    </row>
    <row r="24" spans="2:14">
      <c r="B24" s="461" t="s">
        <v>162</v>
      </c>
      <c r="C24" s="458">
        <v>2</v>
      </c>
      <c r="D24" s="458">
        <v>1.9</v>
      </c>
      <c r="E24" s="458">
        <v>2</v>
      </c>
      <c r="F24" s="458">
        <v>2.4</v>
      </c>
      <c r="G24" s="458">
        <v>2.2000000000000002</v>
      </c>
      <c r="H24" s="458">
        <v>2.4</v>
      </c>
      <c r="I24" s="458">
        <v>2.4</v>
      </c>
      <c r="J24" s="458">
        <v>2.4</v>
      </c>
      <c r="K24" s="458">
        <v>2.8</v>
      </c>
      <c r="L24" s="458">
        <v>2.9</v>
      </c>
      <c r="M24" s="458">
        <v>3.7</v>
      </c>
      <c r="N24" s="458">
        <v>2.8</v>
      </c>
    </row>
    <row r="25" spans="2:14">
      <c r="B25" s="461" t="s">
        <v>163</v>
      </c>
      <c r="C25" s="458">
        <v>1.2</v>
      </c>
      <c r="D25" s="458">
        <v>2.9</v>
      </c>
      <c r="E25" s="458">
        <v>1.3</v>
      </c>
      <c r="F25" s="458">
        <v>3.8</v>
      </c>
      <c r="G25" s="458">
        <v>5.3</v>
      </c>
      <c r="H25" s="458">
        <v>5.3</v>
      </c>
      <c r="I25" s="458">
        <v>6.5</v>
      </c>
      <c r="J25" s="458">
        <v>5.4</v>
      </c>
      <c r="K25" s="458">
        <v>4.7</v>
      </c>
      <c r="L25" s="458">
        <v>4.3</v>
      </c>
      <c r="M25" s="458">
        <v>5.0999999999999996</v>
      </c>
      <c r="N25" s="458">
        <v>6.2</v>
      </c>
    </row>
    <row r="26" spans="2:14">
      <c r="B26" s="461" t="s">
        <v>164</v>
      </c>
      <c r="C26" s="458">
        <v>3.9</v>
      </c>
      <c r="D26" s="458">
        <v>3.6</v>
      </c>
      <c r="E26" s="458">
        <v>3.8</v>
      </c>
      <c r="F26" s="458">
        <v>3.1</v>
      </c>
      <c r="G26" s="458">
        <v>3.7</v>
      </c>
      <c r="H26" s="458">
        <v>4.0999999999999996</v>
      </c>
      <c r="I26" s="458">
        <v>4.5999999999999996</v>
      </c>
      <c r="J26" s="458">
        <v>4.5</v>
      </c>
      <c r="K26" s="458">
        <v>4.3</v>
      </c>
      <c r="L26" s="458">
        <v>3.9</v>
      </c>
      <c r="M26" s="458">
        <v>4</v>
      </c>
      <c r="N26" s="458">
        <v>4</v>
      </c>
    </row>
    <row r="27" spans="2:14">
      <c r="B27" s="461" t="s">
        <v>165</v>
      </c>
      <c r="C27" s="458">
        <v>24.1</v>
      </c>
      <c r="D27" s="458">
        <v>20.7</v>
      </c>
      <c r="E27" s="458">
        <v>18.5</v>
      </c>
      <c r="F27" s="458">
        <v>15.4</v>
      </c>
      <c r="G27" s="458">
        <v>11.3</v>
      </c>
      <c r="H27" s="458">
        <v>9.6999999999999993</v>
      </c>
      <c r="I27" s="458">
        <v>7.1</v>
      </c>
      <c r="J27" s="458">
        <v>10.6</v>
      </c>
      <c r="K27" s="458">
        <v>10.8</v>
      </c>
      <c r="L27" s="458">
        <v>10.5</v>
      </c>
      <c r="M27" s="458">
        <v>9.9</v>
      </c>
      <c r="N27" s="458">
        <v>3.8</v>
      </c>
    </row>
    <row r="28" spans="2:14">
      <c r="B28" s="461" t="s">
        <v>166</v>
      </c>
      <c r="C28" s="458">
        <v>5.3</v>
      </c>
      <c r="D28" s="458">
        <v>5.4</v>
      </c>
      <c r="E28" s="458">
        <v>6.1</v>
      </c>
      <c r="F28" s="458">
        <v>6.2</v>
      </c>
      <c r="G28" s="458">
        <v>5.4</v>
      </c>
      <c r="H28" s="458">
        <v>5.8</v>
      </c>
      <c r="I28" s="458">
        <v>6.5</v>
      </c>
      <c r="J28" s="458">
        <v>6.9</v>
      </c>
      <c r="K28" s="458">
        <v>7</v>
      </c>
      <c r="L28" s="458">
        <v>7.3</v>
      </c>
      <c r="M28" s="458">
        <v>5.2</v>
      </c>
      <c r="N28" s="458">
        <v>6.8</v>
      </c>
    </row>
    <row r="29" spans="2:14">
      <c r="B29" s="461" t="s">
        <v>167</v>
      </c>
      <c r="C29" s="458">
        <v>5.3</v>
      </c>
      <c r="D29" s="458">
        <v>4.5</v>
      </c>
      <c r="E29" s="458">
        <v>3.9</v>
      </c>
      <c r="F29" s="458">
        <v>6.3</v>
      </c>
      <c r="G29" s="458">
        <v>6.4</v>
      </c>
      <c r="H29" s="458">
        <v>4.5999999999999996</v>
      </c>
      <c r="I29" s="458">
        <v>4.2</v>
      </c>
      <c r="J29" s="458">
        <v>6.5</v>
      </c>
      <c r="K29" s="458">
        <v>8.3000000000000007</v>
      </c>
      <c r="L29" s="458">
        <v>7.7</v>
      </c>
      <c r="M29" s="458">
        <v>13.3</v>
      </c>
      <c r="N29" s="458">
        <v>11.4</v>
      </c>
    </row>
    <row r="30" spans="2:14">
      <c r="B30" s="461" t="s">
        <v>168</v>
      </c>
      <c r="C30" s="458">
        <v>25.3</v>
      </c>
      <c r="D30" s="458">
        <v>25</v>
      </c>
      <c r="E30" s="458">
        <v>26.5</v>
      </c>
      <c r="F30" s="458">
        <v>27.1</v>
      </c>
      <c r="G30" s="458">
        <v>26.6</v>
      </c>
      <c r="H30" s="458">
        <v>25.8</v>
      </c>
      <c r="I30" s="458">
        <v>28.5</v>
      </c>
      <c r="J30" s="458">
        <v>29.7</v>
      </c>
      <c r="K30" s="458">
        <v>28.9</v>
      </c>
      <c r="L30" s="458">
        <v>30</v>
      </c>
      <c r="M30" s="458">
        <v>30</v>
      </c>
      <c r="N30" s="458">
        <v>33.799999999999997</v>
      </c>
    </row>
    <row r="31" spans="2:14">
      <c r="B31" s="461" t="s">
        <v>169</v>
      </c>
      <c r="C31" s="458">
        <v>6.6</v>
      </c>
      <c r="D31" s="458">
        <v>6.8</v>
      </c>
      <c r="E31" s="458">
        <v>7.5</v>
      </c>
      <c r="F31" s="458">
        <v>8.6999999999999993</v>
      </c>
      <c r="G31" s="458">
        <v>9.6</v>
      </c>
      <c r="H31" s="458">
        <v>10.7</v>
      </c>
      <c r="I31" s="458">
        <v>11.2</v>
      </c>
      <c r="J31" s="458">
        <v>11.4</v>
      </c>
      <c r="K31" s="458">
        <v>11.1</v>
      </c>
      <c r="L31" s="458">
        <v>11.5</v>
      </c>
      <c r="M31" s="458">
        <v>10.8</v>
      </c>
      <c r="N31" s="458">
        <v>12.3</v>
      </c>
    </row>
    <row r="32" spans="2:14">
      <c r="B32" s="461" t="s">
        <v>170</v>
      </c>
      <c r="C32" s="458">
        <v>10.8</v>
      </c>
      <c r="D32" s="458">
        <v>9.1999999999999993</v>
      </c>
      <c r="E32" s="458">
        <v>10.6</v>
      </c>
      <c r="F32" s="458">
        <v>11.8</v>
      </c>
      <c r="G32" s="458">
        <v>12.6</v>
      </c>
      <c r="H32" s="458">
        <v>11.6</v>
      </c>
      <c r="I32" s="458">
        <v>10.199999999999999</v>
      </c>
      <c r="J32" s="458">
        <v>9.9</v>
      </c>
      <c r="K32" s="458">
        <v>9.8000000000000007</v>
      </c>
      <c r="L32" s="458">
        <v>10.3</v>
      </c>
      <c r="M32" s="458">
        <v>7.5</v>
      </c>
      <c r="N32" s="458">
        <v>9.1</v>
      </c>
    </row>
    <row r="33" spans="2:14">
      <c r="B33" s="461" t="s">
        <v>171</v>
      </c>
      <c r="C33" s="458">
        <v>1.8</v>
      </c>
      <c r="D33" s="458">
        <v>1.7</v>
      </c>
      <c r="E33" s="458">
        <v>2</v>
      </c>
      <c r="F33" s="458">
        <v>2.5</v>
      </c>
      <c r="G33" s="458">
        <v>2.4</v>
      </c>
      <c r="H33" s="458">
        <v>2.1</v>
      </c>
      <c r="I33" s="458">
        <v>2.1</v>
      </c>
      <c r="J33" s="458">
        <v>2</v>
      </c>
      <c r="K33" s="458">
        <v>2.2000000000000002</v>
      </c>
      <c r="L33" s="458">
        <v>2.2999999999999998</v>
      </c>
      <c r="M33" s="458">
        <v>2.2999999999999998</v>
      </c>
      <c r="N33" s="458">
        <v>2.5</v>
      </c>
    </row>
    <row r="34" spans="2:14">
      <c r="B34" s="461" t="s">
        <v>172</v>
      </c>
      <c r="C34" s="458">
        <v>3.5</v>
      </c>
      <c r="D34" s="458">
        <v>2.5</v>
      </c>
      <c r="E34" s="458">
        <v>2.6</v>
      </c>
      <c r="F34" s="458">
        <v>2.5</v>
      </c>
      <c r="G34" s="458">
        <v>2.1</v>
      </c>
      <c r="H34" s="458">
        <v>1.7</v>
      </c>
      <c r="I34" s="458">
        <v>1.7</v>
      </c>
      <c r="J34" s="458">
        <v>1.7</v>
      </c>
      <c r="K34" s="458">
        <v>1.5</v>
      </c>
      <c r="L34" s="458">
        <v>1.3</v>
      </c>
      <c r="M34" s="458">
        <v>1.5</v>
      </c>
      <c r="N34" s="458">
        <v>1.4</v>
      </c>
    </row>
    <row r="35" spans="2:14">
      <c r="B35" s="461" t="s">
        <v>173</v>
      </c>
      <c r="C35" s="458">
        <v>5.9</v>
      </c>
      <c r="D35" s="458">
        <v>7.6</v>
      </c>
      <c r="E35" s="458">
        <v>9.3000000000000007</v>
      </c>
      <c r="F35" s="458">
        <v>9.3000000000000007</v>
      </c>
      <c r="G35" s="458">
        <v>8.5</v>
      </c>
      <c r="H35" s="458">
        <v>8.6</v>
      </c>
      <c r="I35" s="458">
        <v>8.6999999999999993</v>
      </c>
      <c r="J35" s="458">
        <v>9.8000000000000007</v>
      </c>
      <c r="K35" s="458">
        <v>10</v>
      </c>
      <c r="L35" s="458">
        <v>11.4</v>
      </c>
      <c r="M35" s="458">
        <v>9.9</v>
      </c>
      <c r="N35" s="458">
        <v>11</v>
      </c>
    </row>
    <row r="36" spans="2:14">
      <c r="B36" s="461" t="s">
        <v>174</v>
      </c>
      <c r="C36" s="458">
        <v>5.0999999999999996</v>
      </c>
      <c r="D36" s="458">
        <v>4.8</v>
      </c>
      <c r="E36" s="458">
        <v>4.0999999999999996</v>
      </c>
      <c r="F36" s="458">
        <v>4.5999999999999996</v>
      </c>
      <c r="G36" s="458">
        <v>4.8</v>
      </c>
      <c r="H36" s="458">
        <v>5.0999999999999996</v>
      </c>
      <c r="I36" s="458">
        <v>5.3</v>
      </c>
      <c r="J36" s="458">
        <v>5</v>
      </c>
      <c r="K36" s="458">
        <v>4.9000000000000004</v>
      </c>
      <c r="L36" s="458">
        <v>6.4</v>
      </c>
      <c r="M36" s="458">
        <v>10.5</v>
      </c>
      <c r="N36" s="458">
        <v>8.3000000000000007</v>
      </c>
    </row>
    <row r="37" spans="2:14">
      <c r="B37" s="461" t="s">
        <v>175</v>
      </c>
      <c r="C37" s="458">
        <v>13.5</v>
      </c>
      <c r="D37" s="458">
        <v>14</v>
      </c>
      <c r="E37" s="458">
        <v>15.3</v>
      </c>
      <c r="F37" s="458">
        <v>10.1</v>
      </c>
      <c r="G37" s="458">
        <v>7.3</v>
      </c>
      <c r="H37" s="458">
        <v>6.4</v>
      </c>
      <c r="I37" s="458">
        <v>5.3</v>
      </c>
      <c r="J37" s="458">
        <v>5.6</v>
      </c>
      <c r="K37" s="458">
        <v>5.9</v>
      </c>
      <c r="L37" s="458">
        <v>6.3</v>
      </c>
      <c r="M37" s="458">
        <v>5.9</v>
      </c>
      <c r="N37" s="458">
        <v>2</v>
      </c>
    </row>
    <row r="38" spans="2:14">
      <c r="B38" s="461" t="s">
        <v>176</v>
      </c>
      <c r="C38" s="458">
        <v>7.2</v>
      </c>
      <c r="D38" s="458">
        <v>7.6</v>
      </c>
      <c r="E38" s="458">
        <v>8.1999999999999993</v>
      </c>
      <c r="F38" s="458">
        <v>7.2</v>
      </c>
      <c r="G38" s="458">
        <v>6.4</v>
      </c>
      <c r="H38" s="458">
        <v>6.7</v>
      </c>
      <c r="I38" s="458">
        <v>6.8</v>
      </c>
      <c r="J38" s="458">
        <v>6.7</v>
      </c>
      <c r="K38" s="458">
        <v>6.6</v>
      </c>
      <c r="L38" s="458">
        <v>6.5</v>
      </c>
      <c r="M38" s="458">
        <v>6.8</v>
      </c>
      <c r="N38" s="458">
        <v>6.6</v>
      </c>
    </row>
    <row r="41" spans="2:14">
      <c r="B41" s="60" t="s">
        <v>11</v>
      </c>
    </row>
    <row r="42" spans="2:14">
      <c r="B42" s="60" t="s">
        <v>2008</v>
      </c>
    </row>
  </sheetData>
  <hyperlinks>
    <hyperlink ref="A1" location="Indice!A1" display="Regresar &lt;-"/>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Z190"/>
  <sheetViews>
    <sheetView zoomScale="70" zoomScaleNormal="70" workbookViewId="0"/>
  </sheetViews>
  <sheetFormatPr baseColWidth="10" defaultColWidth="11.42578125" defaultRowHeight="15.75"/>
  <cols>
    <col min="1" max="1" width="11.42578125" style="110"/>
    <col min="2" max="2" width="26.85546875" style="110" customWidth="1"/>
    <col min="3" max="3" width="14.85546875" style="110" customWidth="1"/>
    <col min="4" max="4" width="45" style="110" customWidth="1"/>
    <col min="5" max="5" width="45.5703125" style="110" customWidth="1"/>
    <col min="6" max="6" width="16.42578125" style="110" customWidth="1"/>
    <col min="7" max="7" width="14.85546875" style="110" customWidth="1"/>
    <col min="8" max="8" width="14.5703125" style="110" customWidth="1"/>
    <col min="9" max="9" width="14.28515625" style="110" customWidth="1"/>
    <col min="10" max="10" width="13.42578125" style="110" customWidth="1"/>
    <col min="11" max="11" width="14.42578125" style="110" customWidth="1"/>
    <col min="12" max="12" width="13.42578125" style="110" customWidth="1"/>
    <col min="13" max="13" width="14.7109375" style="110" customWidth="1"/>
    <col min="14" max="14" width="15.140625" style="110" customWidth="1"/>
    <col min="15" max="15" width="16.140625" style="110" customWidth="1"/>
    <col min="16" max="16" width="11.42578125" style="110" customWidth="1"/>
    <col min="17" max="17" width="12.5703125" style="110" bestFit="1" customWidth="1"/>
    <col min="18" max="18" width="11.42578125" style="110"/>
    <col min="19" max="19" width="27.7109375" style="110" customWidth="1"/>
    <col min="20" max="16384" width="11.42578125" style="110"/>
  </cols>
  <sheetData>
    <row r="1" spans="1:5">
      <c r="A1" s="1" t="s">
        <v>246</v>
      </c>
    </row>
    <row r="2" spans="1:5" ht="33.75" customHeight="1">
      <c r="B2" s="2" t="s">
        <v>0</v>
      </c>
      <c r="C2" s="60"/>
      <c r="D2" s="60"/>
      <c r="E2" s="60"/>
    </row>
    <row r="3" spans="1:5" ht="18.75" customHeight="1">
      <c r="B3" s="14" t="s">
        <v>1953</v>
      </c>
      <c r="C3" s="60"/>
      <c r="D3" s="60"/>
      <c r="E3" s="60"/>
    </row>
    <row r="4" spans="1:5" ht="18.75" customHeight="1">
      <c r="B4" s="14"/>
      <c r="C4" s="60"/>
      <c r="D4" s="60"/>
      <c r="E4" s="60"/>
    </row>
    <row r="5" spans="1:5" ht="18.75" customHeight="1">
      <c r="B5" s="19" t="s">
        <v>97</v>
      </c>
      <c r="C5" s="60"/>
      <c r="D5" s="60"/>
      <c r="E5" s="60"/>
    </row>
    <row r="6" spans="1:5" ht="18.75" customHeight="1">
      <c r="B6" s="60"/>
      <c r="C6" s="60"/>
      <c r="D6" s="60"/>
      <c r="E6" s="60"/>
    </row>
    <row r="7" spans="1:5" ht="18.75" customHeight="1">
      <c r="B7" s="60"/>
      <c r="C7" s="60"/>
      <c r="D7" s="60"/>
      <c r="E7" s="60"/>
    </row>
    <row r="8" spans="1:5" ht="18.75" customHeight="1">
      <c r="B8" s="33" t="s">
        <v>103</v>
      </c>
      <c r="C8" s="60"/>
      <c r="D8" s="60"/>
      <c r="E8" s="60"/>
    </row>
    <row r="9" spans="1:5" ht="15.75" customHeight="1">
      <c r="B9" s="65" t="s">
        <v>13</v>
      </c>
      <c r="C9" s="65" t="s">
        <v>100</v>
      </c>
      <c r="D9" s="65" t="s">
        <v>101</v>
      </c>
      <c r="E9" s="65" t="s">
        <v>102</v>
      </c>
    </row>
    <row r="10" spans="1:5">
      <c r="B10" s="468" t="s">
        <v>61</v>
      </c>
      <c r="C10" s="57">
        <v>95761.159</v>
      </c>
      <c r="D10" s="57">
        <v>288526.79700000002</v>
      </c>
      <c r="E10" s="30">
        <v>33.189693295628274</v>
      </c>
    </row>
    <row r="11" spans="1:5">
      <c r="B11" s="468" t="s">
        <v>62</v>
      </c>
      <c r="C11" s="57">
        <v>86667.052850000007</v>
      </c>
      <c r="D11" s="57">
        <v>279353.8222</v>
      </c>
      <c r="E11" s="30">
        <v>31.024115642116318</v>
      </c>
    </row>
    <row r="12" spans="1:5">
      <c r="B12" s="468" t="s">
        <v>63</v>
      </c>
      <c r="C12" s="57">
        <v>85338.722751999987</v>
      </c>
      <c r="D12" s="57">
        <v>283118.643752</v>
      </c>
      <c r="E12" s="30">
        <v>30.142388936686594</v>
      </c>
    </row>
    <row r="13" spans="1:5" ht="15.75" customHeight="1">
      <c r="B13" s="468" t="s">
        <v>64</v>
      </c>
      <c r="C13" s="57">
        <v>109757.6576435</v>
      </c>
      <c r="D13" s="57">
        <v>273286.24293000001</v>
      </c>
      <c r="E13" s="30">
        <v>40.162159817028737</v>
      </c>
    </row>
    <row r="14" spans="1:5" ht="15.75" customHeight="1">
      <c r="B14" s="468" t="s">
        <v>65</v>
      </c>
      <c r="C14" s="57">
        <v>107876.13369950002</v>
      </c>
      <c r="D14" s="57">
        <v>266511.74852300005</v>
      </c>
      <c r="E14" s="30">
        <v>40.477065006457032</v>
      </c>
    </row>
    <row r="15" spans="1:5" ht="16.5" customHeight="1">
      <c r="B15" s="468" t="s">
        <v>66</v>
      </c>
      <c r="C15" s="57">
        <v>94088.112957499994</v>
      </c>
      <c r="D15" s="57">
        <v>267453.84915799997</v>
      </c>
      <c r="E15" s="30">
        <v>35.179195683183785</v>
      </c>
    </row>
    <row r="16" spans="1:5">
      <c r="B16" s="468" t="s">
        <v>67</v>
      </c>
      <c r="C16" s="57">
        <v>101089.16918449999</v>
      </c>
      <c r="D16" s="57">
        <v>261835.69150099996</v>
      </c>
      <c r="E16" s="30">
        <v>38.607864575297562</v>
      </c>
    </row>
    <row r="17" spans="2:24">
      <c r="B17" s="468" t="s">
        <v>68</v>
      </c>
      <c r="C17" s="57">
        <v>84610.866486999992</v>
      </c>
      <c r="D17" s="57">
        <v>262305.75811900001</v>
      </c>
      <c r="E17" s="30">
        <v>32.256579914122455</v>
      </c>
    </row>
    <row r="18" spans="2:24">
      <c r="B18" s="468" t="s">
        <v>69</v>
      </c>
      <c r="C18" s="57">
        <v>100344.40521300001</v>
      </c>
      <c r="D18" s="57">
        <v>260981.902038</v>
      </c>
      <c r="E18" s="30">
        <v>38.448798337897571</v>
      </c>
    </row>
    <row r="19" spans="2:24">
      <c r="B19" s="468" t="s">
        <v>70</v>
      </c>
      <c r="C19" s="57">
        <v>97913.29749099999</v>
      </c>
      <c r="D19" s="57">
        <v>260828.78118600004</v>
      </c>
      <c r="E19" s="30">
        <v>37.539299553440344</v>
      </c>
    </row>
    <row r="20" spans="2:24">
      <c r="B20" s="468" t="s">
        <v>98</v>
      </c>
      <c r="C20" s="57">
        <v>110605.19221199998</v>
      </c>
      <c r="D20" s="57">
        <v>251398.73779599997</v>
      </c>
      <c r="E20" s="30">
        <v>43.99592184975554</v>
      </c>
    </row>
    <row r="21" spans="2:24">
      <c r="B21" s="468" t="s">
        <v>99</v>
      </c>
      <c r="C21" s="57">
        <v>121371.222929</v>
      </c>
      <c r="D21" s="57">
        <v>259904.85714000004</v>
      </c>
      <c r="E21" s="30">
        <v>46.698328097663186</v>
      </c>
    </row>
    <row r="22" spans="2:24">
      <c r="B22" s="468" t="s">
        <v>1950</v>
      </c>
      <c r="C22" s="57">
        <v>116683.24767</v>
      </c>
      <c r="D22" s="125">
        <v>276412.68081399985</v>
      </c>
      <c r="E22" s="30">
        <v>42.213420645674724</v>
      </c>
    </row>
    <row r="23" spans="2:24">
      <c r="C23" s="123"/>
      <c r="D23" s="123"/>
      <c r="E23" s="124"/>
    </row>
    <row r="24" spans="2:24">
      <c r="B24" s="32" t="s">
        <v>11</v>
      </c>
      <c r="D24" s="123"/>
      <c r="E24" s="124"/>
    </row>
    <row r="25" spans="2:24">
      <c r="B25" s="56" t="s">
        <v>297</v>
      </c>
      <c r="C25" s="60"/>
      <c r="D25" s="60"/>
      <c r="E25" s="60"/>
    </row>
    <row r="29" spans="2:24">
      <c r="B29" s="33" t="s">
        <v>104</v>
      </c>
      <c r="C29" s="112"/>
      <c r="D29" s="112"/>
      <c r="E29" s="112"/>
      <c r="F29" s="112"/>
      <c r="G29" s="113"/>
      <c r="H29" s="112"/>
      <c r="I29" s="112"/>
      <c r="J29" s="112"/>
      <c r="K29" s="112"/>
      <c r="L29" s="112"/>
      <c r="M29" s="112"/>
      <c r="N29" s="112"/>
      <c r="O29" s="112"/>
      <c r="P29" s="112"/>
      <c r="Q29" s="112"/>
      <c r="R29" s="112"/>
      <c r="S29" s="112"/>
      <c r="T29" s="112"/>
      <c r="U29" s="112"/>
      <c r="V29" s="112"/>
      <c r="W29" s="112"/>
      <c r="X29" s="112"/>
    </row>
    <row r="30" spans="2:24">
      <c r="B30" s="34" t="s">
        <v>105</v>
      </c>
      <c r="C30" s="65" t="s">
        <v>51</v>
      </c>
      <c r="D30" s="65" t="s">
        <v>52</v>
      </c>
      <c r="E30" s="65" t="s">
        <v>53</v>
      </c>
      <c r="F30" s="65" t="s">
        <v>54</v>
      </c>
      <c r="G30" s="65" t="s">
        <v>55</v>
      </c>
      <c r="H30" s="65" t="s">
        <v>56</v>
      </c>
      <c r="I30" s="65" t="s">
        <v>57</v>
      </c>
      <c r="J30" s="65" t="s">
        <v>58</v>
      </c>
      <c r="K30" s="65" t="s">
        <v>59</v>
      </c>
      <c r="L30" s="65" t="s">
        <v>60</v>
      </c>
      <c r="M30" s="65" t="s">
        <v>61</v>
      </c>
      <c r="N30" s="65" t="s">
        <v>62</v>
      </c>
      <c r="O30" s="65" t="s">
        <v>63</v>
      </c>
      <c r="P30" s="65" t="s">
        <v>64</v>
      </c>
      <c r="Q30" s="65" t="s">
        <v>65</v>
      </c>
      <c r="R30" s="65" t="s">
        <v>66</v>
      </c>
      <c r="S30" s="65" t="s">
        <v>67</v>
      </c>
      <c r="T30" s="65" t="s">
        <v>68</v>
      </c>
      <c r="U30" s="65" t="s">
        <v>69</v>
      </c>
      <c r="V30" s="65" t="s">
        <v>70</v>
      </c>
      <c r="W30" s="65">
        <v>2020</v>
      </c>
      <c r="X30" s="468">
        <v>2021</v>
      </c>
    </row>
    <row r="31" spans="2:24">
      <c r="B31" s="34" t="s">
        <v>19</v>
      </c>
      <c r="C31" s="114">
        <v>20470</v>
      </c>
      <c r="D31" s="114">
        <v>21754</v>
      </c>
      <c r="E31" s="114">
        <v>23428</v>
      </c>
      <c r="F31" s="114">
        <v>24558</v>
      </c>
      <c r="G31" s="114">
        <v>27191</v>
      </c>
      <c r="H31" s="114">
        <v>28885</v>
      </c>
      <c r="I31" s="114">
        <v>30918</v>
      </c>
      <c r="J31" s="114">
        <v>34447</v>
      </c>
      <c r="K31" s="114">
        <v>39163</v>
      </c>
      <c r="L31" s="114">
        <v>42254</v>
      </c>
      <c r="M31" s="114">
        <v>44806</v>
      </c>
      <c r="N31" s="114">
        <v>46497.296000000002</v>
      </c>
      <c r="O31" s="114">
        <v>48990.296000000002</v>
      </c>
      <c r="P31" s="114">
        <v>50252.858999999997</v>
      </c>
      <c r="Q31" s="114">
        <v>50287.858999999997</v>
      </c>
      <c r="R31" s="114">
        <v>51143.858999999997</v>
      </c>
      <c r="S31" s="114">
        <v>51226.858999999997</v>
      </c>
      <c r="T31" s="114">
        <v>51379.338000000003</v>
      </c>
      <c r="U31" s="114">
        <v>51715.212999999996</v>
      </c>
      <c r="V31" s="114">
        <v>58219.591999999997</v>
      </c>
      <c r="W31" s="114">
        <f>SUM(W32:W40)</f>
        <v>60765.207999999999</v>
      </c>
      <c r="X31" s="114">
        <f>SUM(X32:X40)</f>
        <v>65475.608999999997</v>
      </c>
    </row>
    <row r="32" spans="2:24">
      <c r="B32" s="34" t="s">
        <v>106</v>
      </c>
      <c r="C32" s="114">
        <v>17960</v>
      </c>
      <c r="D32" s="114">
        <v>18032</v>
      </c>
      <c r="E32" s="114">
        <v>18068</v>
      </c>
      <c r="F32" s="114">
        <v>18043</v>
      </c>
      <c r="G32" s="114">
        <v>18167</v>
      </c>
      <c r="H32" s="114">
        <v>18220</v>
      </c>
      <c r="I32" s="114">
        <v>18318</v>
      </c>
      <c r="J32" s="114">
        <v>18372</v>
      </c>
      <c r="K32" s="114">
        <v>18451</v>
      </c>
      <c r="L32" s="114">
        <v>18505</v>
      </c>
      <c r="M32" s="114">
        <v>18535</v>
      </c>
      <c r="N32" s="114">
        <v>18540</v>
      </c>
      <c r="O32" s="114">
        <v>18550</v>
      </c>
      <c r="P32" s="114">
        <v>19185</v>
      </c>
      <c r="Q32" s="114">
        <v>19223</v>
      </c>
      <c r="R32" s="114">
        <v>20053</v>
      </c>
      <c r="S32" s="114">
        <v>20080</v>
      </c>
      <c r="T32" s="114">
        <v>20079</v>
      </c>
      <c r="U32" s="114">
        <v>20079.572</v>
      </c>
      <c r="V32" s="114">
        <v>20113.667000000001</v>
      </c>
      <c r="W32" s="114">
        <v>20116.592000000001</v>
      </c>
      <c r="X32" s="114">
        <v>20132.367999999999</v>
      </c>
    </row>
    <row r="33" spans="2:26">
      <c r="B33" s="34" t="s">
        <v>107</v>
      </c>
      <c r="C33" s="114">
        <v>10</v>
      </c>
      <c r="D33" s="114">
        <v>13</v>
      </c>
      <c r="E33" s="114">
        <v>17</v>
      </c>
      <c r="F33" s="114">
        <v>22</v>
      </c>
      <c r="G33" s="114">
        <v>33</v>
      </c>
      <c r="H33" s="114">
        <v>52</v>
      </c>
      <c r="I33" s="114">
        <v>130</v>
      </c>
      <c r="J33" s="114">
        <v>494</v>
      </c>
      <c r="K33" s="114">
        <v>3384</v>
      </c>
      <c r="L33" s="114">
        <v>3423</v>
      </c>
      <c r="M33" s="114">
        <v>3873</v>
      </c>
      <c r="N33" s="114">
        <v>4283</v>
      </c>
      <c r="O33" s="114">
        <v>4569</v>
      </c>
      <c r="P33" s="114">
        <v>4690</v>
      </c>
      <c r="Q33" s="114">
        <v>4697</v>
      </c>
      <c r="R33" s="114">
        <v>4704</v>
      </c>
      <c r="S33" s="114">
        <v>4713</v>
      </c>
      <c r="T33" s="114">
        <v>4723</v>
      </c>
      <c r="U33" s="114">
        <v>4763.6220000000003</v>
      </c>
      <c r="V33" s="114">
        <v>8972.5069999999996</v>
      </c>
      <c r="W33" s="114">
        <v>10135.588</v>
      </c>
      <c r="X33" s="114">
        <v>13715.196</v>
      </c>
    </row>
    <row r="34" spans="2:26">
      <c r="B34" s="34" t="s">
        <v>108</v>
      </c>
      <c r="C34" s="114">
        <v>0</v>
      </c>
      <c r="D34" s="114">
        <v>0</v>
      </c>
      <c r="E34" s="114">
        <v>0</v>
      </c>
      <c r="F34" s="114">
        <v>0</v>
      </c>
      <c r="G34" s="114">
        <v>0</v>
      </c>
      <c r="H34" s="114">
        <v>0</v>
      </c>
      <c r="I34" s="114">
        <v>11</v>
      </c>
      <c r="J34" s="114">
        <v>11</v>
      </c>
      <c r="K34" s="114">
        <v>61</v>
      </c>
      <c r="L34" s="114">
        <v>282</v>
      </c>
      <c r="M34" s="114">
        <v>732</v>
      </c>
      <c r="N34" s="114">
        <v>1149</v>
      </c>
      <c r="O34" s="114">
        <v>2000</v>
      </c>
      <c r="P34" s="114">
        <v>2304.0630000000001</v>
      </c>
      <c r="Q34" s="114">
        <v>2304.0630000000001</v>
      </c>
      <c r="R34" s="114">
        <v>2304.0630000000001</v>
      </c>
      <c r="S34" s="114">
        <v>2304.0630000000001</v>
      </c>
      <c r="T34" s="114">
        <v>2304.0630000000001</v>
      </c>
      <c r="U34" s="114">
        <v>2304.0630000000001</v>
      </c>
      <c r="V34" s="114">
        <v>2304.0129999999999</v>
      </c>
      <c r="W34" s="114">
        <v>2304.0100000000002</v>
      </c>
      <c r="X34" s="114">
        <v>2304.0129999999999</v>
      </c>
    </row>
    <row r="35" spans="2:26">
      <c r="B35" s="34" t="s">
        <v>109</v>
      </c>
      <c r="C35" s="114">
        <v>0</v>
      </c>
      <c r="D35" s="114">
        <v>0</v>
      </c>
      <c r="E35" s="114">
        <v>0</v>
      </c>
      <c r="F35" s="114">
        <v>0</v>
      </c>
      <c r="G35" s="114">
        <v>0</v>
      </c>
      <c r="H35" s="114">
        <v>0</v>
      </c>
      <c r="I35" s="114">
        <v>0</v>
      </c>
      <c r="J35" s="114">
        <v>0</v>
      </c>
      <c r="K35" s="114">
        <v>0</v>
      </c>
      <c r="L35" s="114">
        <v>0</v>
      </c>
      <c r="M35" s="114">
        <v>0</v>
      </c>
      <c r="N35" s="114">
        <v>0.29600000000000004</v>
      </c>
      <c r="O35" s="114">
        <v>0.29600000000000004</v>
      </c>
      <c r="P35" s="114">
        <v>4.7960000000000003</v>
      </c>
      <c r="Q35" s="114">
        <v>4.7960000000000003</v>
      </c>
      <c r="R35" s="114">
        <v>4.7960000000000003</v>
      </c>
      <c r="S35" s="114">
        <v>4.7960000000000003</v>
      </c>
      <c r="T35" s="114">
        <v>4.7960000000000003</v>
      </c>
      <c r="U35" s="114">
        <v>4.7960000000000003</v>
      </c>
      <c r="V35" s="114">
        <v>4.7960000000000003</v>
      </c>
      <c r="W35" s="114">
        <v>4.8</v>
      </c>
      <c r="X35" s="114">
        <v>4.7960000000000003</v>
      </c>
    </row>
    <row r="36" spans="2:26">
      <c r="B36" s="34" t="s">
        <v>110</v>
      </c>
      <c r="C36" s="114">
        <v>2206</v>
      </c>
      <c r="D36" s="114">
        <v>3397</v>
      </c>
      <c r="E36" s="114">
        <v>4891</v>
      </c>
      <c r="F36" s="114">
        <v>5945</v>
      </c>
      <c r="G36" s="114">
        <v>8317</v>
      </c>
      <c r="H36" s="114">
        <v>9918</v>
      </c>
      <c r="I36" s="114">
        <v>11722</v>
      </c>
      <c r="J36" s="114">
        <v>14820</v>
      </c>
      <c r="K36" s="114">
        <v>16555</v>
      </c>
      <c r="L36" s="114">
        <v>19176</v>
      </c>
      <c r="M36" s="114">
        <v>20693</v>
      </c>
      <c r="N36" s="114">
        <v>21529</v>
      </c>
      <c r="O36" s="114">
        <v>22789</v>
      </c>
      <c r="P36" s="114">
        <v>22958</v>
      </c>
      <c r="Q36" s="114">
        <v>22925</v>
      </c>
      <c r="R36" s="114">
        <v>22943</v>
      </c>
      <c r="S36" s="114">
        <v>22990</v>
      </c>
      <c r="T36" s="114">
        <v>23124.478999999999</v>
      </c>
      <c r="U36" s="114">
        <v>23405.055</v>
      </c>
      <c r="V36" s="114">
        <v>25583.148000000001</v>
      </c>
      <c r="W36" s="114">
        <v>26819.19</v>
      </c>
      <c r="X36" s="114">
        <v>27907.651000000002</v>
      </c>
    </row>
    <row r="37" spans="2:26">
      <c r="B37" s="34" t="s">
        <v>111</v>
      </c>
      <c r="C37" s="114">
        <v>94</v>
      </c>
      <c r="D37" s="114">
        <v>94</v>
      </c>
      <c r="E37" s="114">
        <v>94</v>
      </c>
      <c r="F37" s="114">
        <v>94</v>
      </c>
      <c r="G37" s="114">
        <v>189</v>
      </c>
      <c r="H37" s="114">
        <v>189</v>
      </c>
      <c r="I37" s="114">
        <v>189</v>
      </c>
      <c r="J37" s="114">
        <v>189</v>
      </c>
      <c r="K37" s="114">
        <v>189</v>
      </c>
      <c r="L37" s="114">
        <v>189</v>
      </c>
      <c r="M37" s="114">
        <v>223</v>
      </c>
      <c r="N37" s="114">
        <v>224</v>
      </c>
      <c r="O37" s="114">
        <v>224</v>
      </c>
      <c r="P37" s="114">
        <v>234</v>
      </c>
      <c r="Q37" s="114">
        <v>234</v>
      </c>
      <c r="R37" s="114">
        <v>234</v>
      </c>
      <c r="S37" s="114">
        <v>234</v>
      </c>
      <c r="T37" s="114">
        <v>242</v>
      </c>
      <c r="U37" s="114">
        <v>241.351</v>
      </c>
      <c r="V37" s="114">
        <v>241.351</v>
      </c>
      <c r="W37" s="114">
        <v>241.351</v>
      </c>
      <c r="X37" s="114">
        <v>266.93099999999998</v>
      </c>
    </row>
    <row r="38" spans="2:26">
      <c r="B38" s="34" t="s">
        <v>112</v>
      </c>
      <c r="C38" s="114">
        <v>150</v>
      </c>
      <c r="D38" s="114">
        <v>167</v>
      </c>
      <c r="E38" s="114">
        <v>285</v>
      </c>
      <c r="F38" s="114">
        <v>329</v>
      </c>
      <c r="G38" s="114">
        <v>344</v>
      </c>
      <c r="H38" s="114">
        <v>354</v>
      </c>
      <c r="I38" s="114">
        <v>388</v>
      </c>
      <c r="J38" s="114">
        <v>396</v>
      </c>
      <c r="K38" s="114">
        <v>374</v>
      </c>
      <c r="L38" s="114">
        <v>502</v>
      </c>
      <c r="M38" s="114">
        <v>545</v>
      </c>
      <c r="N38" s="114">
        <v>563</v>
      </c>
      <c r="O38" s="114">
        <v>640</v>
      </c>
      <c r="P38" s="114">
        <v>657</v>
      </c>
      <c r="Q38" s="114">
        <v>677</v>
      </c>
      <c r="R38" s="114">
        <v>677</v>
      </c>
      <c r="S38" s="114">
        <v>677</v>
      </c>
      <c r="T38" s="114">
        <v>677</v>
      </c>
      <c r="U38" s="114">
        <v>676.78499999999997</v>
      </c>
      <c r="V38" s="114">
        <v>722.88499999999999</v>
      </c>
      <c r="W38" s="114">
        <v>867.85400000000004</v>
      </c>
      <c r="X38" s="114">
        <v>867.18200000000002</v>
      </c>
    </row>
    <row r="39" spans="2:26">
      <c r="B39" s="34" t="s">
        <v>113</v>
      </c>
      <c r="C39" s="114">
        <v>50</v>
      </c>
      <c r="D39" s="114">
        <v>51</v>
      </c>
      <c r="E39" s="114">
        <v>73</v>
      </c>
      <c r="F39" s="114">
        <v>125</v>
      </c>
      <c r="G39" s="114">
        <v>141</v>
      </c>
      <c r="H39" s="114">
        <v>152</v>
      </c>
      <c r="I39" s="114">
        <v>160</v>
      </c>
      <c r="J39" s="114">
        <v>165</v>
      </c>
      <c r="K39" s="114">
        <v>149</v>
      </c>
      <c r="L39" s="114">
        <v>177</v>
      </c>
      <c r="M39" s="114">
        <v>205</v>
      </c>
      <c r="N39" s="114">
        <v>209</v>
      </c>
      <c r="O39" s="114">
        <v>218</v>
      </c>
      <c r="P39" s="114">
        <v>220</v>
      </c>
      <c r="Q39" s="114">
        <v>223</v>
      </c>
      <c r="R39" s="114">
        <v>224</v>
      </c>
      <c r="S39" s="114">
        <v>224</v>
      </c>
      <c r="T39" s="114">
        <v>225</v>
      </c>
      <c r="U39" s="114">
        <v>233.55699999999999</v>
      </c>
      <c r="V39" s="114">
        <v>270.81299999999999</v>
      </c>
      <c r="W39" s="114">
        <v>269.411</v>
      </c>
      <c r="X39" s="114">
        <v>271.06</v>
      </c>
    </row>
    <row r="40" spans="2:26">
      <c r="B40" s="34" t="s">
        <v>114</v>
      </c>
      <c r="C40" s="114">
        <v>0</v>
      </c>
      <c r="D40" s="114">
        <v>0</v>
      </c>
      <c r="E40" s="114">
        <v>0</v>
      </c>
      <c r="F40" s="114">
        <v>0</v>
      </c>
      <c r="G40" s="114">
        <v>0</v>
      </c>
      <c r="H40" s="114">
        <v>0</v>
      </c>
      <c r="I40" s="114">
        <v>0</v>
      </c>
      <c r="J40" s="114">
        <v>0</v>
      </c>
      <c r="K40" s="114">
        <v>0</v>
      </c>
      <c r="L40" s="114">
        <v>0</v>
      </c>
      <c r="M40" s="114">
        <v>0</v>
      </c>
      <c r="N40" s="114">
        <v>0</v>
      </c>
      <c r="O40" s="114">
        <v>0</v>
      </c>
      <c r="P40" s="114">
        <v>0</v>
      </c>
      <c r="Q40" s="114">
        <v>0</v>
      </c>
      <c r="R40" s="114">
        <v>0</v>
      </c>
      <c r="S40" s="114">
        <v>0</v>
      </c>
      <c r="T40" s="114">
        <v>0</v>
      </c>
      <c r="U40" s="114">
        <v>6.4119999999999999</v>
      </c>
      <c r="V40" s="114">
        <v>6.4119999999999999</v>
      </c>
      <c r="W40" s="114">
        <v>6.4119999999999999</v>
      </c>
      <c r="X40" s="114">
        <v>6.4119999999999999</v>
      </c>
    </row>
    <row r="41" spans="2:26">
      <c r="D41" s="60"/>
      <c r="E41" s="60"/>
      <c r="F41" s="60"/>
      <c r="G41" s="60"/>
      <c r="Z41" s="111"/>
    </row>
    <row r="42" spans="2:26">
      <c r="B42" s="115" t="s">
        <v>11</v>
      </c>
    </row>
    <row r="43" spans="2:26">
      <c r="B43" s="116" t="s">
        <v>296</v>
      </c>
    </row>
    <row r="59" spans="1:17">
      <c r="B59" s="1"/>
      <c r="F59" s="111"/>
    </row>
    <row r="60" spans="1:17">
      <c r="M60" s="117"/>
      <c r="N60" s="117"/>
      <c r="O60" s="117"/>
      <c r="P60" s="117"/>
      <c r="Q60" s="117"/>
    </row>
    <row r="61" spans="1:17">
      <c r="A61" s="60"/>
      <c r="B61" s="60"/>
      <c r="C61" s="60"/>
      <c r="D61" s="60"/>
      <c r="E61" s="60"/>
      <c r="F61" s="60"/>
      <c r="G61" s="60"/>
      <c r="H61" s="60"/>
      <c r="I61" s="60"/>
      <c r="J61" s="60"/>
      <c r="K61" s="60"/>
      <c r="L61" s="60"/>
      <c r="M61" s="117"/>
    </row>
    <row r="62" spans="1:17">
      <c r="A62" s="60"/>
      <c r="B62" s="60"/>
      <c r="C62" s="60"/>
      <c r="D62" s="60"/>
      <c r="E62" s="60"/>
      <c r="F62" s="60"/>
      <c r="G62" s="60"/>
      <c r="H62" s="60"/>
      <c r="I62" s="60"/>
      <c r="J62" s="60"/>
      <c r="K62" s="60"/>
      <c r="L62" s="60"/>
      <c r="M62" s="60"/>
    </row>
    <row r="63" spans="1:17">
      <c r="A63" s="60"/>
      <c r="B63" s="60"/>
      <c r="C63" s="60"/>
      <c r="D63" s="60"/>
      <c r="E63" s="60"/>
      <c r="F63" s="60"/>
      <c r="G63" s="60"/>
      <c r="H63" s="60"/>
      <c r="I63" s="60"/>
      <c r="J63" s="60"/>
      <c r="K63" s="60"/>
      <c r="L63" s="60"/>
      <c r="M63" s="60"/>
    </row>
    <row r="64" spans="1:17">
      <c r="A64" s="60"/>
      <c r="B64" s="60"/>
      <c r="C64" s="60"/>
      <c r="D64" s="60"/>
      <c r="E64" s="60"/>
      <c r="F64" s="60"/>
      <c r="G64" s="60"/>
      <c r="H64" s="60"/>
      <c r="I64" s="60"/>
      <c r="J64" s="60"/>
      <c r="K64" s="60"/>
      <c r="L64" s="60"/>
      <c r="M64" s="60"/>
    </row>
    <row r="65" spans="1:13">
      <c r="A65" s="60"/>
      <c r="B65" s="60"/>
      <c r="C65" s="60"/>
      <c r="D65" s="60"/>
      <c r="E65" s="60"/>
      <c r="F65" s="60"/>
      <c r="G65" s="60"/>
      <c r="H65" s="60"/>
      <c r="I65" s="60"/>
      <c r="J65" s="60"/>
      <c r="K65" s="60"/>
      <c r="L65" s="60"/>
      <c r="M65" s="60"/>
    </row>
    <row r="66" spans="1:13">
      <c r="A66" s="60"/>
      <c r="B66" s="60"/>
      <c r="C66" s="60"/>
      <c r="D66" s="60"/>
      <c r="E66" s="60"/>
      <c r="F66" s="60"/>
      <c r="G66" s="60"/>
      <c r="H66" s="60"/>
      <c r="I66" s="60"/>
      <c r="J66" s="60"/>
      <c r="K66" s="60"/>
      <c r="L66" s="60"/>
      <c r="M66" s="60"/>
    </row>
    <row r="67" spans="1:13">
      <c r="A67" s="60"/>
      <c r="B67" s="60"/>
      <c r="C67" s="60"/>
      <c r="D67" s="60"/>
      <c r="E67" s="60"/>
      <c r="F67" s="60"/>
      <c r="G67" s="60"/>
      <c r="H67" s="60"/>
      <c r="I67" s="60"/>
      <c r="J67" s="60"/>
      <c r="K67" s="60"/>
      <c r="L67" s="60"/>
      <c r="M67" s="60"/>
    </row>
    <row r="68" spans="1:13">
      <c r="A68" s="60"/>
      <c r="B68" s="60"/>
      <c r="C68" s="60"/>
      <c r="D68" s="60"/>
      <c r="E68" s="60"/>
      <c r="F68" s="60"/>
      <c r="G68" s="60"/>
      <c r="H68" s="60"/>
      <c r="I68" s="60"/>
      <c r="J68" s="60"/>
      <c r="K68" s="60"/>
      <c r="L68" s="60"/>
      <c r="M68" s="60"/>
    </row>
    <row r="69" spans="1:13">
      <c r="A69" s="60"/>
      <c r="B69" s="60"/>
      <c r="C69" s="60"/>
      <c r="D69" s="60"/>
      <c r="E69" s="60"/>
      <c r="F69" s="60"/>
      <c r="G69" s="60"/>
      <c r="H69" s="60"/>
      <c r="I69" s="60"/>
      <c r="J69" s="60"/>
      <c r="K69" s="60"/>
      <c r="L69" s="60"/>
      <c r="M69" s="60"/>
    </row>
    <row r="70" spans="1:13">
      <c r="A70" s="60"/>
      <c r="B70" s="60"/>
      <c r="C70" s="60"/>
      <c r="D70" s="60"/>
      <c r="E70" s="60"/>
      <c r="F70" s="60"/>
      <c r="G70" s="60"/>
      <c r="H70" s="60"/>
      <c r="I70" s="60"/>
      <c r="J70" s="60"/>
      <c r="K70" s="60"/>
      <c r="L70" s="60"/>
      <c r="M70" s="60"/>
    </row>
    <row r="71" spans="1:13">
      <c r="A71" s="60"/>
      <c r="B71" s="60"/>
      <c r="C71" s="60"/>
      <c r="D71" s="60"/>
      <c r="E71" s="60"/>
      <c r="F71" s="60"/>
      <c r="G71" s="60"/>
      <c r="H71" s="60"/>
      <c r="I71" s="60"/>
      <c r="J71" s="60"/>
      <c r="K71" s="60"/>
      <c r="L71" s="60"/>
      <c r="M71" s="60"/>
    </row>
    <row r="72" spans="1:13">
      <c r="A72" s="60"/>
      <c r="B72" s="60"/>
      <c r="C72" s="60"/>
      <c r="D72" s="60"/>
      <c r="E72" s="60"/>
      <c r="F72" s="60"/>
      <c r="G72" s="60"/>
      <c r="H72" s="60"/>
      <c r="I72" s="60"/>
      <c r="J72" s="60"/>
      <c r="K72" s="60"/>
      <c r="L72" s="60"/>
      <c r="M72" s="60"/>
    </row>
    <row r="73" spans="1:13">
      <c r="A73" s="60"/>
      <c r="B73" s="60"/>
      <c r="C73" s="60"/>
      <c r="D73" s="60"/>
      <c r="E73" s="60"/>
      <c r="F73" s="60"/>
      <c r="G73" s="60"/>
      <c r="H73" s="60"/>
      <c r="I73" s="60"/>
      <c r="J73" s="60"/>
      <c r="K73" s="60"/>
      <c r="L73" s="60"/>
      <c r="M73" s="60"/>
    </row>
    <row r="74" spans="1:13">
      <c r="A74" s="60"/>
      <c r="B74" s="60"/>
      <c r="C74" s="60"/>
      <c r="D74" s="60"/>
      <c r="E74" s="60"/>
      <c r="F74" s="60"/>
      <c r="G74" s="60"/>
      <c r="H74" s="60"/>
      <c r="I74" s="60"/>
      <c r="J74" s="60"/>
      <c r="K74" s="60"/>
      <c r="L74" s="60"/>
      <c r="M74" s="118"/>
    </row>
    <row r="75" spans="1:13">
      <c r="A75" s="60"/>
      <c r="B75" s="60"/>
      <c r="C75" s="60"/>
      <c r="D75" s="60"/>
      <c r="E75" s="60"/>
      <c r="F75" s="60"/>
      <c r="G75" s="60"/>
      <c r="H75" s="60"/>
      <c r="I75" s="60"/>
      <c r="J75" s="60"/>
      <c r="K75" s="60"/>
      <c r="L75" s="60"/>
      <c r="M75" s="118"/>
    </row>
    <row r="76" spans="1:13">
      <c r="A76" s="60"/>
      <c r="B76" s="60"/>
      <c r="C76" s="60"/>
      <c r="D76" s="60"/>
      <c r="E76" s="60"/>
      <c r="F76" s="60"/>
      <c r="G76" s="60"/>
      <c r="H76" s="60"/>
      <c r="I76" s="60"/>
      <c r="J76" s="60"/>
      <c r="K76" s="60"/>
      <c r="L76" s="60"/>
      <c r="M76" s="118"/>
    </row>
    <row r="77" spans="1:13">
      <c r="A77" s="60"/>
      <c r="B77" s="60"/>
      <c r="C77" s="60"/>
      <c r="D77" s="60"/>
      <c r="E77" s="60"/>
      <c r="F77" s="60"/>
      <c r="G77" s="60"/>
      <c r="H77" s="60"/>
      <c r="I77" s="60"/>
      <c r="J77" s="60"/>
      <c r="K77" s="60"/>
      <c r="L77" s="60"/>
      <c r="M77" s="118"/>
    </row>
    <row r="78" spans="1:13">
      <c r="A78" s="60"/>
      <c r="B78" s="60"/>
      <c r="C78" s="60"/>
      <c r="D78" s="60"/>
      <c r="E78" s="60"/>
      <c r="F78" s="60"/>
      <c r="G78" s="60"/>
      <c r="H78" s="60"/>
      <c r="I78" s="60"/>
      <c r="J78" s="60"/>
      <c r="K78" s="60"/>
      <c r="L78" s="60"/>
      <c r="M78" s="119"/>
    </row>
    <row r="79" spans="1:13">
      <c r="A79" s="60"/>
      <c r="B79" s="60"/>
      <c r="C79" s="60"/>
      <c r="D79" s="60"/>
      <c r="E79" s="60"/>
      <c r="F79" s="60"/>
      <c r="G79" s="60"/>
      <c r="H79" s="60"/>
      <c r="I79" s="60"/>
      <c r="J79" s="60"/>
      <c r="K79" s="60"/>
      <c r="L79" s="60"/>
      <c r="M79" s="120"/>
    </row>
    <row r="80" spans="1:13">
      <c r="A80" s="60"/>
      <c r="B80" s="60"/>
      <c r="C80" s="60"/>
      <c r="D80" s="60"/>
      <c r="E80" s="60"/>
      <c r="F80" s="60"/>
      <c r="G80" s="60"/>
      <c r="H80" s="60"/>
      <c r="I80" s="60"/>
      <c r="J80" s="60"/>
      <c r="K80" s="60"/>
      <c r="L80" s="60"/>
      <c r="M80" s="120"/>
    </row>
    <row r="81" spans="1:18">
      <c r="A81" s="60"/>
      <c r="B81" s="60"/>
      <c r="C81" s="60"/>
      <c r="D81" s="60"/>
      <c r="E81" s="60"/>
      <c r="F81" s="60"/>
      <c r="G81" s="60"/>
      <c r="H81" s="60"/>
      <c r="I81" s="60"/>
      <c r="J81" s="60"/>
      <c r="K81" s="60"/>
      <c r="L81" s="60"/>
      <c r="M81" s="120"/>
    </row>
    <row r="82" spans="1:18">
      <c r="A82" s="60"/>
      <c r="B82" s="60"/>
      <c r="C82" s="60"/>
      <c r="D82" s="60"/>
      <c r="E82" s="60"/>
      <c r="F82" s="60"/>
      <c r="G82" s="60"/>
      <c r="H82" s="60"/>
      <c r="I82" s="60"/>
      <c r="J82" s="60"/>
      <c r="K82" s="60"/>
      <c r="L82" s="60"/>
      <c r="M82" s="120"/>
    </row>
    <row r="83" spans="1:18">
      <c r="A83" s="60"/>
      <c r="B83" s="60"/>
      <c r="C83" s="60"/>
      <c r="D83" s="60"/>
      <c r="E83" s="60"/>
      <c r="F83" s="60"/>
      <c r="G83" s="60"/>
      <c r="H83" s="60"/>
      <c r="I83" s="60"/>
      <c r="J83" s="60"/>
      <c r="K83" s="60"/>
      <c r="L83" s="60"/>
      <c r="M83" s="120"/>
    </row>
    <row r="84" spans="1:18">
      <c r="A84" s="60"/>
      <c r="B84" s="60"/>
      <c r="C84" s="60"/>
      <c r="D84" s="60"/>
      <c r="E84" s="60"/>
      <c r="F84" s="60"/>
      <c r="G84" s="60"/>
      <c r="H84" s="60"/>
      <c r="I84" s="60"/>
      <c r="J84" s="60"/>
      <c r="K84" s="60"/>
      <c r="L84" s="60"/>
      <c r="M84" s="120"/>
    </row>
    <row r="85" spans="1:18">
      <c r="A85" s="60"/>
      <c r="B85" s="60"/>
      <c r="C85" s="60"/>
      <c r="D85" s="60"/>
      <c r="E85" s="60"/>
      <c r="F85" s="60"/>
      <c r="G85" s="60"/>
      <c r="H85" s="60"/>
      <c r="I85" s="60"/>
      <c r="J85" s="60"/>
      <c r="K85" s="60"/>
      <c r="L85" s="60"/>
      <c r="M85" s="120"/>
    </row>
    <row r="86" spans="1:18">
      <c r="A86" s="60"/>
      <c r="B86" s="60"/>
      <c r="C86" s="60"/>
      <c r="D86" s="60"/>
      <c r="E86" s="60"/>
      <c r="F86" s="60"/>
      <c r="G86" s="60"/>
      <c r="H86" s="60"/>
      <c r="I86" s="60"/>
      <c r="J86" s="60"/>
      <c r="K86" s="60"/>
      <c r="L86" s="60"/>
      <c r="M86" s="120"/>
    </row>
    <row r="87" spans="1:18">
      <c r="A87" s="60"/>
      <c r="B87" s="60"/>
      <c r="C87" s="60"/>
      <c r="D87" s="60"/>
      <c r="E87" s="60"/>
      <c r="F87" s="60"/>
      <c r="G87" s="60"/>
      <c r="H87" s="60"/>
      <c r="I87" s="60"/>
      <c r="J87" s="60"/>
      <c r="K87" s="60"/>
      <c r="L87" s="60"/>
      <c r="M87" s="120"/>
    </row>
    <row r="88" spans="1:18">
      <c r="A88" s="60"/>
      <c r="B88" s="60"/>
      <c r="C88" s="60"/>
      <c r="D88" s="60"/>
      <c r="E88" s="60"/>
      <c r="F88" s="60"/>
      <c r="G88" s="60"/>
      <c r="H88" s="60"/>
      <c r="I88" s="60"/>
      <c r="J88" s="60"/>
      <c r="K88" s="60"/>
      <c r="L88" s="60"/>
      <c r="M88" s="120"/>
    </row>
    <row r="89" spans="1:18">
      <c r="A89" s="60"/>
      <c r="B89" s="60"/>
      <c r="C89" s="60"/>
      <c r="D89" s="60"/>
      <c r="E89" s="60"/>
      <c r="F89" s="60"/>
      <c r="G89" s="60"/>
      <c r="H89" s="60"/>
      <c r="I89" s="60"/>
      <c r="J89" s="60"/>
      <c r="K89" s="60"/>
      <c r="L89" s="60"/>
      <c r="M89" s="118"/>
    </row>
    <row r="90" spans="1:18">
      <c r="A90" s="60"/>
      <c r="B90" s="60"/>
      <c r="C90" s="60"/>
      <c r="D90" s="60"/>
      <c r="E90" s="60"/>
      <c r="F90" s="60"/>
      <c r="G90" s="60"/>
      <c r="H90" s="60"/>
      <c r="I90" s="60"/>
      <c r="J90" s="60"/>
      <c r="K90" s="60"/>
      <c r="L90" s="60"/>
      <c r="M90" s="118"/>
    </row>
    <row r="91" spans="1:18" ht="15.75" customHeight="1">
      <c r="A91" s="60"/>
      <c r="B91" s="60"/>
      <c r="C91" s="60"/>
      <c r="D91" s="60"/>
      <c r="E91" s="60"/>
      <c r="F91" s="60"/>
      <c r="G91" s="60"/>
      <c r="H91" s="60"/>
      <c r="I91" s="60"/>
      <c r="J91" s="60"/>
      <c r="K91" s="60"/>
      <c r="L91" s="60"/>
      <c r="M91" s="117"/>
      <c r="P91" s="117"/>
      <c r="Q91" s="117"/>
      <c r="R91" s="117"/>
    </row>
    <row r="92" spans="1:18">
      <c r="A92" s="60"/>
      <c r="B92" s="60"/>
      <c r="C92" s="60"/>
      <c r="D92" s="60"/>
      <c r="E92" s="60"/>
      <c r="F92" s="60"/>
      <c r="G92" s="60"/>
      <c r="H92" s="60"/>
      <c r="I92" s="60"/>
      <c r="J92" s="60"/>
      <c r="K92" s="60"/>
      <c r="L92" s="60"/>
      <c r="M92" s="118"/>
    </row>
    <row r="93" spans="1:18">
      <c r="A93" s="60"/>
      <c r="B93" s="60"/>
      <c r="C93" s="60"/>
      <c r="D93" s="60"/>
      <c r="E93" s="60"/>
      <c r="F93" s="60"/>
      <c r="G93" s="60"/>
      <c r="H93" s="60"/>
      <c r="I93" s="60"/>
      <c r="J93" s="60"/>
      <c r="K93" s="60"/>
      <c r="L93" s="60"/>
      <c r="M93" s="60"/>
    </row>
    <row r="94" spans="1:18">
      <c r="A94" s="60"/>
      <c r="B94" s="60"/>
      <c r="C94" s="60"/>
      <c r="D94" s="60"/>
      <c r="E94" s="60"/>
      <c r="F94" s="60"/>
      <c r="G94" s="60"/>
      <c r="H94" s="60"/>
      <c r="I94" s="60"/>
      <c r="J94" s="60"/>
      <c r="K94" s="60"/>
      <c r="L94" s="60"/>
      <c r="M94" s="60"/>
    </row>
    <row r="95" spans="1:18">
      <c r="A95" s="60"/>
      <c r="B95" s="60"/>
      <c r="C95" s="60"/>
      <c r="D95" s="60"/>
      <c r="E95" s="60"/>
      <c r="F95" s="60"/>
      <c r="G95" s="60"/>
      <c r="H95" s="60"/>
      <c r="I95" s="60"/>
      <c r="J95" s="60"/>
      <c r="K95" s="60"/>
      <c r="L95" s="60"/>
      <c r="M95" s="60"/>
    </row>
    <row r="96" spans="1:18">
      <c r="A96" s="60"/>
      <c r="B96" s="60"/>
      <c r="C96" s="60"/>
      <c r="D96" s="60"/>
      <c r="E96" s="60"/>
      <c r="F96" s="60"/>
      <c r="G96" s="60"/>
      <c r="H96" s="60"/>
      <c r="I96" s="60"/>
      <c r="J96" s="60"/>
      <c r="K96" s="60"/>
      <c r="L96" s="60"/>
      <c r="M96" s="60"/>
    </row>
    <row r="97" spans="1:19">
      <c r="A97" s="60"/>
      <c r="B97" s="60"/>
      <c r="C97" s="60"/>
      <c r="D97" s="60"/>
      <c r="E97" s="60"/>
      <c r="F97" s="60"/>
      <c r="G97" s="60"/>
      <c r="H97" s="60"/>
      <c r="I97" s="60"/>
      <c r="J97" s="60"/>
      <c r="K97" s="60"/>
      <c r="L97" s="60"/>
      <c r="M97" s="60"/>
    </row>
    <row r="98" spans="1:19">
      <c r="A98" s="60"/>
      <c r="B98" s="60"/>
      <c r="C98" s="60"/>
      <c r="D98" s="60"/>
      <c r="E98" s="60"/>
      <c r="F98" s="60"/>
      <c r="G98" s="60"/>
      <c r="H98" s="60"/>
      <c r="I98" s="60"/>
      <c r="J98" s="60"/>
      <c r="K98" s="60"/>
      <c r="L98" s="60"/>
      <c r="M98" s="60"/>
    </row>
    <row r="99" spans="1:19">
      <c r="A99" s="60"/>
      <c r="B99" s="60"/>
      <c r="C99" s="60"/>
      <c r="D99" s="60"/>
      <c r="E99" s="60"/>
      <c r="F99" s="60"/>
      <c r="G99" s="60"/>
      <c r="H99" s="60"/>
      <c r="I99" s="60"/>
      <c r="J99" s="60"/>
      <c r="K99" s="60"/>
      <c r="L99" s="60"/>
      <c r="M99" s="60"/>
    </row>
    <row r="100" spans="1:19">
      <c r="A100" s="60"/>
      <c r="B100" s="60"/>
      <c r="C100" s="60"/>
      <c r="D100" s="60"/>
      <c r="E100" s="60"/>
      <c r="F100" s="60"/>
      <c r="G100" s="60"/>
      <c r="H100" s="60"/>
      <c r="I100" s="60"/>
      <c r="J100" s="60"/>
      <c r="K100" s="60"/>
      <c r="L100" s="60"/>
      <c r="M100" s="60"/>
    </row>
    <row r="101" spans="1:19">
      <c r="A101" s="60"/>
      <c r="B101" s="60"/>
      <c r="C101" s="60"/>
      <c r="D101" s="60"/>
      <c r="E101" s="60"/>
      <c r="F101" s="60"/>
      <c r="G101" s="60"/>
      <c r="H101" s="60"/>
      <c r="I101" s="60"/>
      <c r="J101" s="60"/>
      <c r="K101" s="60"/>
      <c r="L101" s="60"/>
      <c r="M101" s="60"/>
    </row>
    <row r="102" spans="1:19">
      <c r="A102" s="60"/>
      <c r="B102" s="60"/>
      <c r="C102" s="60"/>
      <c r="D102" s="60"/>
      <c r="E102" s="60"/>
      <c r="F102" s="60"/>
      <c r="G102" s="60"/>
      <c r="H102" s="60"/>
      <c r="I102" s="60"/>
      <c r="J102" s="60"/>
      <c r="K102" s="60"/>
      <c r="L102" s="60"/>
      <c r="M102" s="60"/>
    </row>
    <row r="103" spans="1:19">
      <c r="A103" s="60"/>
      <c r="B103" s="60"/>
      <c r="C103" s="60"/>
      <c r="D103" s="60"/>
      <c r="E103" s="60"/>
      <c r="F103" s="60"/>
      <c r="G103" s="60"/>
      <c r="H103" s="60"/>
      <c r="I103" s="60"/>
      <c r="J103" s="60"/>
      <c r="K103" s="60"/>
      <c r="L103" s="60"/>
      <c r="M103" s="60"/>
    </row>
    <row r="104" spans="1:19">
      <c r="A104" s="60"/>
      <c r="B104" s="60"/>
      <c r="C104" s="60"/>
      <c r="D104" s="60"/>
      <c r="E104" s="60"/>
      <c r="F104" s="60"/>
      <c r="G104" s="60"/>
      <c r="H104" s="60"/>
      <c r="I104" s="60"/>
      <c r="J104" s="60"/>
      <c r="K104" s="60"/>
      <c r="L104" s="60"/>
      <c r="M104" s="60"/>
    </row>
    <row r="105" spans="1:19" ht="15.75" customHeight="1">
      <c r="A105" s="60"/>
      <c r="B105" s="60"/>
      <c r="C105" s="60"/>
      <c r="D105" s="60"/>
      <c r="E105" s="60"/>
      <c r="F105" s="60"/>
      <c r="G105" s="60"/>
      <c r="H105" s="60"/>
      <c r="I105" s="60"/>
      <c r="J105" s="60"/>
      <c r="K105" s="60"/>
      <c r="L105" s="60"/>
      <c r="M105" s="60"/>
      <c r="P105" s="117"/>
      <c r="R105" s="117"/>
      <c r="S105" s="117"/>
    </row>
    <row r="106" spans="1:19">
      <c r="A106" s="60"/>
      <c r="B106" s="60"/>
      <c r="C106" s="60"/>
      <c r="D106" s="60"/>
      <c r="E106" s="60"/>
      <c r="F106" s="60"/>
      <c r="G106" s="60"/>
      <c r="H106" s="60"/>
      <c r="I106" s="60"/>
      <c r="J106" s="60"/>
      <c r="K106" s="60"/>
      <c r="L106" s="60"/>
      <c r="M106" s="118"/>
    </row>
    <row r="107" spans="1:19">
      <c r="A107" s="60"/>
      <c r="B107" s="60"/>
      <c r="C107" s="60"/>
      <c r="D107" s="60"/>
      <c r="E107" s="60"/>
      <c r="F107" s="60"/>
      <c r="G107" s="60"/>
      <c r="H107" s="60"/>
      <c r="I107" s="60"/>
      <c r="J107" s="60"/>
      <c r="K107" s="60"/>
      <c r="L107" s="60"/>
      <c r="M107" s="121"/>
    </row>
    <row r="108" spans="1:19">
      <c r="A108" s="60"/>
      <c r="B108" s="60"/>
      <c r="C108" s="60"/>
      <c r="D108" s="60"/>
      <c r="E108" s="60"/>
      <c r="F108" s="60"/>
      <c r="G108" s="60"/>
      <c r="H108" s="60"/>
      <c r="I108" s="60"/>
      <c r="J108" s="60"/>
      <c r="K108" s="60"/>
      <c r="L108" s="60"/>
      <c r="M108" s="122"/>
    </row>
    <row r="109" spans="1:19">
      <c r="A109" s="60"/>
      <c r="B109" s="60"/>
      <c r="C109" s="60"/>
      <c r="D109" s="60"/>
      <c r="E109" s="60"/>
      <c r="F109" s="60"/>
      <c r="G109" s="60"/>
      <c r="H109" s="60"/>
      <c r="I109" s="60"/>
      <c r="J109" s="60"/>
      <c r="K109" s="60"/>
      <c r="L109" s="60"/>
      <c r="M109" s="122"/>
    </row>
    <row r="110" spans="1:19">
      <c r="A110" s="60"/>
      <c r="B110" s="60"/>
      <c r="C110" s="60"/>
      <c r="D110" s="60"/>
      <c r="E110" s="60"/>
      <c r="F110" s="60"/>
      <c r="G110" s="60"/>
      <c r="H110" s="60"/>
      <c r="I110" s="60"/>
      <c r="J110" s="60"/>
      <c r="K110" s="60"/>
      <c r="L110" s="60"/>
      <c r="M110" s="122"/>
    </row>
    <row r="111" spans="1:19">
      <c r="A111" s="60"/>
      <c r="B111" s="60"/>
      <c r="C111" s="60"/>
      <c r="D111" s="60"/>
      <c r="E111" s="60"/>
      <c r="F111" s="60"/>
      <c r="G111" s="60"/>
      <c r="H111" s="60"/>
      <c r="I111" s="60"/>
      <c r="J111" s="60"/>
      <c r="K111" s="60"/>
      <c r="L111" s="60"/>
      <c r="M111" s="122"/>
    </row>
    <row r="112" spans="1:19">
      <c r="A112" s="60"/>
      <c r="B112" s="60"/>
      <c r="C112" s="60"/>
      <c r="D112" s="60"/>
      <c r="E112" s="60"/>
      <c r="F112" s="60"/>
      <c r="G112" s="60"/>
      <c r="H112" s="60"/>
      <c r="I112" s="60"/>
      <c r="J112" s="60"/>
      <c r="K112" s="60"/>
      <c r="L112" s="60"/>
      <c r="M112" s="122"/>
    </row>
    <row r="113" spans="1:13">
      <c r="A113" s="60"/>
      <c r="B113" s="60"/>
      <c r="C113" s="60"/>
      <c r="D113" s="60"/>
      <c r="E113" s="60"/>
      <c r="F113" s="60"/>
      <c r="G113" s="60"/>
      <c r="H113" s="60"/>
      <c r="I113" s="60"/>
      <c r="J113" s="60"/>
      <c r="K113" s="60"/>
      <c r="L113" s="60"/>
      <c r="M113" s="122"/>
    </row>
    <row r="114" spans="1:13">
      <c r="A114" s="60"/>
      <c r="B114" s="60"/>
      <c r="C114" s="60"/>
      <c r="D114" s="60"/>
      <c r="E114" s="60"/>
      <c r="F114" s="60"/>
      <c r="G114" s="60"/>
      <c r="H114" s="60"/>
      <c r="I114" s="60"/>
      <c r="J114" s="60"/>
      <c r="K114" s="60"/>
      <c r="L114" s="60"/>
      <c r="M114" s="122"/>
    </row>
    <row r="115" spans="1:13">
      <c r="A115" s="60"/>
      <c r="B115" s="60"/>
      <c r="C115" s="60"/>
      <c r="D115" s="60"/>
      <c r="E115" s="60"/>
      <c r="F115" s="60"/>
      <c r="G115" s="60"/>
      <c r="H115" s="60"/>
      <c r="I115" s="60"/>
      <c r="J115" s="60"/>
      <c r="K115" s="60"/>
      <c r="L115" s="60"/>
      <c r="M115" s="122"/>
    </row>
    <row r="116" spans="1:13">
      <c r="A116" s="60"/>
      <c r="B116" s="60"/>
      <c r="C116" s="60"/>
      <c r="D116" s="60"/>
      <c r="E116" s="60"/>
      <c r="F116" s="60"/>
      <c r="G116" s="60"/>
      <c r="H116" s="60"/>
      <c r="I116" s="60"/>
      <c r="J116" s="60"/>
      <c r="K116" s="60"/>
      <c r="L116" s="60"/>
      <c r="M116" s="122"/>
    </row>
    <row r="117" spans="1:13">
      <c r="A117" s="60"/>
      <c r="B117" s="60"/>
      <c r="C117" s="60"/>
      <c r="D117" s="60"/>
      <c r="E117" s="60"/>
      <c r="F117" s="60"/>
      <c r="G117" s="60"/>
      <c r="H117" s="60"/>
      <c r="I117" s="60"/>
      <c r="J117" s="60"/>
      <c r="K117" s="60"/>
      <c r="L117" s="60"/>
      <c r="M117" s="118"/>
    </row>
    <row r="118" spans="1:13" ht="15.75" customHeight="1">
      <c r="A118" s="60"/>
      <c r="B118" s="60"/>
      <c r="C118" s="60"/>
      <c r="D118" s="60"/>
      <c r="E118" s="60"/>
      <c r="F118" s="60"/>
      <c r="G118" s="60"/>
      <c r="H118" s="60"/>
      <c r="I118" s="60"/>
      <c r="J118" s="60"/>
      <c r="K118" s="60"/>
      <c r="L118" s="60"/>
      <c r="M118" s="118"/>
    </row>
    <row r="119" spans="1:13">
      <c r="A119" s="60"/>
      <c r="B119" s="60"/>
      <c r="C119" s="60"/>
      <c r="D119" s="60"/>
      <c r="E119" s="60"/>
      <c r="F119" s="60"/>
      <c r="G119" s="60"/>
      <c r="H119" s="60"/>
      <c r="I119" s="60"/>
      <c r="J119" s="60"/>
      <c r="K119" s="60"/>
      <c r="L119" s="60"/>
      <c r="M119" s="118"/>
    </row>
    <row r="120" spans="1:13">
      <c r="A120" s="60"/>
      <c r="B120" s="60"/>
      <c r="C120" s="60"/>
      <c r="D120" s="60"/>
      <c r="E120" s="60"/>
      <c r="F120" s="60"/>
      <c r="G120" s="60"/>
      <c r="H120" s="60"/>
      <c r="I120" s="60"/>
      <c r="J120" s="60"/>
      <c r="K120" s="60"/>
      <c r="L120" s="60"/>
      <c r="M120" s="118"/>
    </row>
    <row r="121" spans="1:13">
      <c r="A121" s="60"/>
      <c r="B121" s="60"/>
      <c r="C121" s="60"/>
      <c r="D121" s="60"/>
      <c r="E121" s="60"/>
      <c r="F121" s="60"/>
      <c r="G121" s="60"/>
      <c r="H121" s="60"/>
      <c r="I121" s="60"/>
      <c r="J121" s="60"/>
      <c r="K121" s="60"/>
      <c r="L121" s="60"/>
      <c r="M121" s="118"/>
    </row>
    <row r="122" spans="1:13">
      <c r="A122" s="60"/>
      <c r="B122" s="60"/>
      <c r="C122" s="60"/>
      <c r="D122" s="60"/>
      <c r="E122" s="60"/>
      <c r="F122" s="60"/>
      <c r="G122" s="60"/>
      <c r="H122" s="60"/>
      <c r="I122" s="60"/>
      <c r="J122" s="60"/>
      <c r="K122" s="60"/>
      <c r="L122" s="60"/>
      <c r="M122" s="118"/>
    </row>
    <row r="123" spans="1:13">
      <c r="A123" s="60"/>
      <c r="B123" s="60"/>
      <c r="C123" s="60"/>
      <c r="D123" s="60"/>
      <c r="E123" s="60"/>
      <c r="F123" s="60"/>
      <c r="G123" s="60"/>
      <c r="H123" s="60"/>
      <c r="I123" s="60"/>
      <c r="J123" s="60"/>
      <c r="K123" s="60"/>
      <c r="L123" s="60"/>
      <c r="M123" s="60"/>
    </row>
    <row r="124" spans="1:13">
      <c r="A124" s="60"/>
      <c r="B124" s="60"/>
      <c r="C124" s="60"/>
      <c r="D124" s="60"/>
      <c r="E124" s="60"/>
      <c r="F124" s="60"/>
      <c r="G124" s="60"/>
      <c r="H124" s="60"/>
      <c r="I124" s="60"/>
      <c r="J124" s="60"/>
      <c r="K124" s="60"/>
      <c r="L124" s="60"/>
      <c r="M124" s="60"/>
    </row>
    <row r="125" spans="1:13">
      <c r="A125" s="60"/>
      <c r="B125" s="60"/>
      <c r="C125" s="60"/>
      <c r="D125" s="60"/>
      <c r="E125" s="60"/>
      <c r="F125" s="60"/>
      <c r="G125" s="60"/>
      <c r="H125" s="60"/>
      <c r="I125" s="60"/>
      <c r="J125" s="60"/>
      <c r="K125" s="60"/>
      <c r="L125" s="60"/>
      <c r="M125" s="60"/>
    </row>
    <row r="126" spans="1:13">
      <c r="A126" s="60"/>
      <c r="B126" s="60"/>
      <c r="C126" s="60"/>
      <c r="D126" s="60"/>
      <c r="E126" s="60"/>
      <c r="F126" s="60"/>
      <c r="G126" s="60"/>
      <c r="H126" s="60"/>
      <c r="I126" s="60"/>
      <c r="J126" s="60"/>
      <c r="K126" s="60"/>
      <c r="L126" s="60"/>
      <c r="M126" s="60"/>
    </row>
    <row r="127" spans="1:13">
      <c r="A127" s="60"/>
      <c r="B127" s="60"/>
      <c r="C127" s="60"/>
      <c r="D127" s="60"/>
      <c r="E127" s="60"/>
      <c r="F127" s="60"/>
      <c r="G127" s="60"/>
      <c r="H127" s="60"/>
      <c r="I127" s="60"/>
      <c r="J127" s="60"/>
      <c r="K127" s="60"/>
      <c r="L127" s="60"/>
      <c r="M127" s="60"/>
    </row>
    <row r="128" spans="1:13">
      <c r="A128" s="60"/>
      <c r="B128" s="60"/>
      <c r="C128" s="60"/>
      <c r="D128" s="60"/>
      <c r="E128" s="60"/>
      <c r="F128" s="60"/>
      <c r="G128" s="60"/>
      <c r="H128" s="60"/>
      <c r="I128" s="60"/>
      <c r="J128" s="60"/>
      <c r="K128" s="60"/>
      <c r="L128" s="60"/>
      <c r="M128" s="60"/>
    </row>
    <row r="129" spans="1:13">
      <c r="A129" s="60"/>
      <c r="B129" s="60"/>
      <c r="C129" s="60"/>
      <c r="D129" s="60"/>
      <c r="E129" s="60"/>
      <c r="F129" s="60"/>
      <c r="G129" s="60"/>
      <c r="H129" s="60"/>
      <c r="I129" s="60"/>
      <c r="J129" s="60"/>
      <c r="K129" s="60"/>
      <c r="L129" s="60"/>
      <c r="M129" s="60"/>
    </row>
    <row r="130" spans="1:13">
      <c r="A130" s="60"/>
      <c r="B130" s="60"/>
      <c r="C130" s="60"/>
      <c r="D130" s="60"/>
      <c r="E130" s="60"/>
      <c r="F130" s="60"/>
      <c r="G130" s="60"/>
      <c r="H130" s="60"/>
      <c r="I130" s="60"/>
      <c r="J130" s="60"/>
      <c r="K130" s="60"/>
      <c r="L130" s="60"/>
      <c r="M130" s="60"/>
    </row>
    <row r="131" spans="1:13">
      <c r="A131" s="60"/>
      <c r="B131" s="60"/>
      <c r="C131" s="60"/>
      <c r="D131" s="60"/>
      <c r="E131" s="60"/>
      <c r="F131" s="60"/>
      <c r="G131" s="60"/>
      <c r="H131" s="60"/>
      <c r="I131" s="60"/>
      <c r="J131" s="60"/>
      <c r="K131" s="60"/>
      <c r="L131" s="60"/>
      <c r="M131" s="60"/>
    </row>
    <row r="132" spans="1:13">
      <c r="A132" s="60"/>
      <c r="B132" s="60"/>
      <c r="C132" s="60"/>
      <c r="D132" s="60"/>
      <c r="E132" s="60"/>
      <c r="F132" s="60"/>
      <c r="G132" s="60"/>
      <c r="H132" s="60"/>
      <c r="I132" s="60"/>
      <c r="J132" s="60"/>
      <c r="K132" s="60"/>
      <c r="L132" s="60"/>
      <c r="M132" s="60"/>
    </row>
    <row r="133" spans="1:13">
      <c r="A133" s="60"/>
      <c r="B133" s="60"/>
      <c r="C133" s="60"/>
      <c r="D133" s="60"/>
      <c r="E133" s="60"/>
      <c r="F133" s="60"/>
      <c r="G133" s="60"/>
      <c r="H133" s="60"/>
      <c r="I133" s="60"/>
      <c r="J133" s="60"/>
      <c r="K133" s="60"/>
      <c r="L133" s="60"/>
      <c r="M133" s="60"/>
    </row>
    <row r="134" spans="1:13">
      <c r="A134" s="60"/>
      <c r="B134" s="60"/>
      <c r="C134" s="60"/>
      <c r="D134" s="60"/>
      <c r="E134" s="60"/>
      <c r="F134" s="60"/>
      <c r="G134" s="60"/>
      <c r="H134" s="60"/>
      <c r="I134" s="60"/>
      <c r="J134" s="60"/>
      <c r="K134" s="60"/>
      <c r="L134" s="60"/>
      <c r="M134" s="60"/>
    </row>
    <row r="135" spans="1:13">
      <c r="A135" s="60"/>
      <c r="B135" s="60"/>
      <c r="C135" s="60"/>
      <c r="D135" s="60"/>
      <c r="E135" s="60"/>
      <c r="F135" s="60"/>
      <c r="G135" s="60"/>
      <c r="H135" s="60"/>
      <c r="I135" s="60"/>
      <c r="J135" s="60"/>
      <c r="K135" s="60"/>
      <c r="L135" s="60"/>
      <c r="M135" s="60"/>
    </row>
    <row r="136" spans="1:13" ht="15.75" customHeight="1">
      <c r="A136" s="60"/>
      <c r="B136" s="60"/>
      <c r="C136" s="60"/>
      <c r="D136" s="60"/>
      <c r="E136" s="60"/>
      <c r="F136" s="60"/>
      <c r="G136" s="60"/>
      <c r="H136" s="60"/>
      <c r="I136" s="60"/>
      <c r="J136" s="60"/>
      <c r="K136" s="60"/>
      <c r="L136" s="60"/>
      <c r="M136" s="60"/>
    </row>
    <row r="137" spans="1:13">
      <c r="A137" s="60"/>
      <c r="B137" s="60"/>
      <c r="C137" s="60"/>
      <c r="D137" s="60"/>
      <c r="E137" s="60"/>
      <c r="F137" s="60"/>
      <c r="G137" s="60"/>
      <c r="H137" s="60"/>
      <c r="I137" s="60"/>
      <c r="J137" s="60"/>
      <c r="K137" s="60"/>
      <c r="L137" s="60"/>
      <c r="M137" s="60"/>
    </row>
    <row r="138" spans="1:13">
      <c r="A138" s="60"/>
      <c r="B138" s="60"/>
      <c r="C138" s="60"/>
      <c r="D138" s="60"/>
      <c r="E138" s="60"/>
      <c r="F138" s="60"/>
      <c r="G138" s="60"/>
      <c r="H138" s="60"/>
      <c r="I138" s="60"/>
      <c r="J138" s="60"/>
      <c r="K138" s="60"/>
      <c r="L138" s="60"/>
      <c r="M138" s="60"/>
    </row>
    <row r="139" spans="1:13">
      <c r="A139" s="60"/>
      <c r="B139" s="60"/>
      <c r="C139" s="60"/>
      <c r="D139" s="60"/>
      <c r="E139" s="60"/>
      <c r="F139" s="60"/>
      <c r="G139" s="60"/>
      <c r="H139" s="60"/>
      <c r="I139" s="60"/>
      <c r="J139" s="60"/>
      <c r="K139" s="60"/>
      <c r="L139" s="60"/>
      <c r="M139" s="60"/>
    </row>
    <row r="140" spans="1:13">
      <c r="A140" s="60"/>
      <c r="B140" s="60"/>
      <c r="C140" s="60"/>
      <c r="D140" s="60"/>
      <c r="E140" s="60"/>
      <c r="F140" s="60"/>
      <c r="G140" s="60"/>
      <c r="H140" s="60"/>
      <c r="I140" s="60"/>
      <c r="J140" s="60"/>
      <c r="K140" s="60"/>
      <c r="L140" s="60"/>
      <c r="M140" s="60"/>
    </row>
    <row r="141" spans="1:13">
      <c r="A141" s="60"/>
      <c r="B141" s="60"/>
      <c r="C141" s="60"/>
      <c r="D141" s="60"/>
      <c r="E141" s="60"/>
      <c r="F141" s="60"/>
      <c r="G141" s="60"/>
      <c r="H141" s="60"/>
      <c r="I141" s="60"/>
      <c r="J141" s="60"/>
      <c r="K141" s="60"/>
      <c r="L141" s="60"/>
      <c r="M141" s="60"/>
    </row>
    <row r="142" spans="1:13">
      <c r="A142" s="60"/>
      <c r="B142" s="60"/>
      <c r="C142" s="60"/>
      <c r="D142" s="60"/>
      <c r="E142" s="60"/>
      <c r="F142" s="60"/>
      <c r="G142" s="60"/>
      <c r="H142" s="60"/>
      <c r="I142" s="60"/>
      <c r="J142" s="60"/>
      <c r="K142" s="60"/>
      <c r="L142" s="60"/>
      <c r="M142" s="60"/>
    </row>
    <row r="143" spans="1:13">
      <c r="A143" s="60"/>
      <c r="B143" s="60"/>
      <c r="C143" s="60"/>
      <c r="D143" s="60"/>
      <c r="E143" s="60"/>
      <c r="F143" s="60"/>
      <c r="G143" s="60"/>
      <c r="H143" s="60"/>
      <c r="I143" s="60"/>
      <c r="J143" s="60"/>
      <c r="K143" s="60"/>
      <c r="L143" s="60"/>
      <c r="M143" s="60"/>
    </row>
    <row r="144" spans="1:13">
      <c r="A144" s="60"/>
      <c r="B144" s="60"/>
      <c r="C144" s="60"/>
      <c r="D144" s="60"/>
      <c r="E144" s="60"/>
      <c r="F144" s="60"/>
      <c r="G144" s="60"/>
      <c r="H144" s="60"/>
      <c r="I144" s="60"/>
      <c r="J144" s="60"/>
      <c r="K144" s="60"/>
      <c r="L144" s="60"/>
      <c r="M144" s="60"/>
    </row>
    <row r="145" spans="1:13">
      <c r="A145" s="60"/>
      <c r="B145" s="60"/>
      <c r="C145" s="60"/>
      <c r="D145" s="60"/>
      <c r="E145" s="60"/>
      <c r="F145" s="60"/>
      <c r="G145" s="60"/>
      <c r="H145" s="60"/>
      <c r="I145" s="60"/>
      <c r="J145" s="60"/>
      <c r="K145" s="60"/>
      <c r="L145" s="60"/>
      <c r="M145" s="60"/>
    </row>
    <row r="146" spans="1:13">
      <c r="A146" s="60"/>
      <c r="B146" s="60"/>
      <c r="C146" s="60"/>
      <c r="D146" s="60"/>
      <c r="E146" s="60"/>
      <c r="F146" s="60"/>
      <c r="G146" s="60"/>
      <c r="H146" s="60"/>
      <c r="I146" s="60"/>
      <c r="J146" s="60"/>
      <c r="K146" s="60"/>
      <c r="L146" s="60"/>
      <c r="M146" s="60"/>
    </row>
    <row r="147" spans="1:13">
      <c r="A147" s="60"/>
      <c r="B147" s="60"/>
      <c r="C147" s="60"/>
      <c r="D147" s="60"/>
      <c r="E147" s="60"/>
      <c r="F147" s="60"/>
      <c r="G147" s="60"/>
      <c r="H147" s="60"/>
      <c r="I147" s="60"/>
      <c r="J147" s="60"/>
      <c r="K147" s="60"/>
      <c r="L147" s="60"/>
      <c r="M147" s="60"/>
    </row>
    <row r="148" spans="1:13">
      <c r="A148" s="60"/>
      <c r="B148" s="60"/>
      <c r="C148" s="60"/>
      <c r="D148" s="60"/>
      <c r="E148" s="60"/>
      <c r="F148" s="60"/>
      <c r="G148" s="60"/>
      <c r="H148" s="60"/>
      <c r="I148" s="60"/>
      <c r="J148" s="60"/>
      <c r="K148" s="60"/>
      <c r="L148" s="60"/>
      <c r="M148" s="60"/>
    </row>
    <row r="149" spans="1:13">
      <c r="A149" s="60"/>
      <c r="B149" s="60"/>
      <c r="C149" s="60"/>
      <c r="D149" s="60"/>
      <c r="E149" s="60"/>
      <c r="F149" s="60"/>
      <c r="G149" s="60"/>
      <c r="H149" s="60"/>
      <c r="I149" s="60"/>
      <c r="J149" s="60"/>
      <c r="K149" s="60"/>
      <c r="L149" s="60"/>
      <c r="M149" s="60"/>
    </row>
    <row r="150" spans="1:13">
      <c r="A150" s="60"/>
      <c r="B150" s="60"/>
      <c r="C150" s="60"/>
      <c r="D150" s="60"/>
      <c r="E150" s="60"/>
      <c r="F150" s="60"/>
      <c r="G150" s="60"/>
      <c r="H150" s="60"/>
      <c r="I150" s="60"/>
      <c r="J150" s="60"/>
      <c r="K150" s="60"/>
      <c r="L150" s="60"/>
      <c r="M150" s="60"/>
    </row>
    <row r="151" spans="1:13">
      <c r="A151" s="60"/>
      <c r="B151" s="60"/>
      <c r="C151" s="60"/>
      <c r="D151" s="60"/>
      <c r="E151" s="60"/>
      <c r="F151" s="60"/>
      <c r="G151" s="60"/>
      <c r="H151" s="60"/>
      <c r="I151" s="60"/>
      <c r="J151" s="60"/>
      <c r="K151" s="60"/>
      <c r="L151" s="60"/>
      <c r="M151" s="60"/>
    </row>
    <row r="152" spans="1:13">
      <c r="A152" s="60"/>
      <c r="B152" s="60"/>
      <c r="C152" s="60"/>
      <c r="D152" s="60"/>
      <c r="E152" s="60"/>
      <c r="F152" s="60"/>
      <c r="G152" s="60"/>
      <c r="H152" s="60"/>
      <c r="I152" s="60"/>
      <c r="J152" s="60"/>
      <c r="K152" s="60"/>
      <c r="L152" s="60"/>
      <c r="M152" s="60"/>
    </row>
    <row r="153" spans="1:13">
      <c r="A153" s="60"/>
      <c r="B153" s="60"/>
      <c r="C153" s="60"/>
      <c r="D153" s="60"/>
      <c r="E153" s="60"/>
      <c r="F153" s="60"/>
      <c r="G153" s="60"/>
      <c r="H153" s="60"/>
      <c r="I153" s="60"/>
      <c r="J153" s="60"/>
      <c r="K153" s="60"/>
      <c r="L153" s="60"/>
      <c r="M153" s="60"/>
    </row>
    <row r="154" spans="1:13">
      <c r="A154" s="60"/>
      <c r="B154" s="60"/>
      <c r="C154" s="60"/>
      <c r="D154" s="60"/>
      <c r="E154" s="60"/>
      <c r="F154" s="60"/>
      <c r="G154" s="60"/>
      <c r="H154" s="60"/>
      <c r="I154" s="60"/>
      <c r="J154" s="60"/>
      <c r="K154" s="60"/>
      <c r="L154" s="60"/>
      <c r="M154" s="60"/>
    </row>
    <row r="155" spans="1:13">
      <c r="A155" s="60"/>
      <c r="B155" s="60"/>
      <c r="C155" s="60"/>
      <c r="D155" s="60"/>
      <c r="E155" s="60"/>
      <c r="F155" s="60"/>
      <c r="G155" s="60"/>
      <c r="H155" s="60"/>
      <c r="I155" s="60"/>
      <c r="J155" s="60"/>
      <c r="K155" s="60"/>
      <c r="L155" s="60"/>
      <c r="M155" s="60"/>
    </row>
    <row r="156" spans="1:13">
      <c r="A156" s="60"/>
      <c r="B156" s="60"/>
      <c r="C156" s="60"/>
      <c r="D156" s="60"/>
      <c r="E156" s="60"/>
      <c r="F156" s="60"/>
      <c r="G156" s="60"/>
      <c r="H156" s="60"/>
      <c r="I156" s="60"/>
      <c r="J156" s="60"/>
      <c r="K156" s="60"/>
      <c r="L156" s="60"/>
      <c r="M156" s="60"/>
    </row>
    <row r="157" spans="1:13">
      <c r="A157" s="60"/>
      <c r="B157" s="60"/>
      <c r="C157" s="60"/>
      <c r="D157" s="60"/>
      <c r="E157" s="60"/>
      <c r="F157" s="60"/>
      <c r="G157" s="60"/>
      <c r="H157" s="60"/>
      <c r="I157" s="60"/>
      <c r="J157" s="60"/>
      <c r="K157" s="60"/>
      <c r="L157" s="60"/>
      <c r="M157" s="60"/>
    </row>
    <row r="158" spans="1:13">
      <c r="A158" s="60"/>
      <c r="B158" s="60"/>
      <c r="C158" s="60"/>
      <c r="D158" s="60"/>
      <c r="E158" s="60"/>
      <c r="F158" s="60"/>
      <c r="G158" s="60"/>
      <c r="H158" s="60"/>
      <c r="I158" s="60"/>
      <c r="J158" s="60"/>
      <c r="K158" s="60"/>
      <c r="L158" s="60"/>
      <c r="M158" s="60"/>
    </row>
    <row r="159" spans="1:13">
      <c r="A159" s="60"/>
      <c r="B159" s="60"/>
      <c r="C159" s="60"/>
      <c r="D159" s="60"/>
      <c r="E159" s="60"/>
      <c r="F159" s="60"/>
      <c r="G159" s="60"/>
      <c r="H159" s="60"/>
      <c r="I159" s="60"/>
      <c r="J159" s="60"/>
      <c r="K159" s="60"/>
      <c r="L159" s="60"/>
      <c r="M159" s="60"/>
    </row>
    <row r="160" spans="1:13">
      <c r="A160" s="60"/>
      <c r="B160" s="60"/>
      <c r="C160" s="60"/>
      <c r="D160" s="60"/>
      <c r="E160" s="60"/>
      <c r="F160" s="60"/>
      <c r="G160" s="60"/>
      <c r="H160" s="60"/>
      <c r="I160" s="60"/>
      <c r="J160" s="60"/>
      <c r="K160" s="60"/>
      <c r="L160" s="60"/>
      <c r="M160" s="60"/>
    </row>
    <row r="161" spans="1:13">
      <c r="A161" s="60"/>
      <c r="B161" s="60"/>
      <c r="C161" s="60"/>
      <c r="D161" s="60"/>
      <c r="E161" s="60"/>
      <c r="F161" s="60"/>
      <c r="G161" s="60"/>
      <c r="H161" s="60"/>
      <c r="I161" s="60"/>
      <c r="J161" s="60"/>
      <c r="K161" s="60"/>
      <c r="L161" s="60"/>
      <c r="M161" s="60"/>
    </row>
    <row r="162" spans="1:13">
      <c r="A162" s="60"/>
      <c r="B162" s="60"/>
      <c r="C162" s="60"/>
      <c r="D162" s="60"/>
      <c r="E162" s="60"/>
      <c r="F162" s="60"/>
      <c r="G162" s="60"/>
      <c r="H162" s="60"/>
      <c r="I162" s="60"/>
      <c r="J162" s="60"/>
      <c r="K162" s="60"/>
      <c r="L162" s="60"/>
      <c r="M162" s="60"/>
    </row>
    <row r="163" spans="1:13">
      <c r="A163" s="60"/>
      <c r="B163" s="60"/>
      <c r="C163" s="60"/>
      <c r="D163" s="60"/>
      <c r="E163" s="60"/>
      <c r="F163" s="60"/>
      <c r="G163" s="60"/>
      <c r="H163" s="60"/>
      <c r="I163" s="60"/>
      <c r="J163" s="60"/>
      <c r="K163" s="60"/>
      <c r="L163" s="60"/>
      <c r="M163" s="60"/>
    </row>
    <row r="164" spans="1:13">
      <c r="A164" s="60"/>
      <c r="B164" s="60"/>
      <c r="C164" s="60"/>
      <c r="D164" s="60"/>
      <c r="E164" s="60"/>
      <c r="F164" s="60"/>
      <c r="G164" s="60"/>
      <c r="H164" s="60"/>
      <c r="I164" s="60"/>
      <c r="J164" s="60"/>
      <c r="K164" s="60"/>
      <c r="L164" s="60"/>
      <c r="M164" s="60"/>
    </row>
    <row r="165" spans="1:13">
      <c r="A165" s="60"/>
      <c r="B165" s="60"/>
      <c r="C165" s="60"/>
      <c r="D165" s="60"/>
      <c r="E165" s="60"/>
      <c r="F165" s="60"/>
      <c r="G165" s="60"/>
      <c r="H165" s="60"/>
      <c r="I165" s="60"/>
      <c r="J165" s="60"/>
      <c r="K165" s="60"/>
      <c r="L165" s="60"/>
      <c r="M165" s="60"/>
    </row>
    <row r="166" spans="1:13">
      <c r="A166" s="60"/>
      <c r="B166" s="60"/>
      <c r="C166" s="60"/>
      <c r="D166" s="60"/>
      <c r="E166" s="60"/>
      <c r="F166" s="60"/>
      <c r="G166" s="60"/>
      <c r="H166" s="60"/>
      <c r="I166" s="60"/>
      <c r="J166" s="60"/>
      <c r="K166" s="60"/>
      <c r="L166" s="60"/>
      <c r="M166" s="60"/>
    </row>
    <row r="167" spans="1:13">
      <c r="A167" s="60"/>
      <c r="B167" s="60"/>
      <c r="C167" s="60"/>
      <c r="D167" s="60"/>
      <c r="E167" s="60"/>
      <c r="F167" s="60"/>
      <c r="G167" s="60"/>
      <c r="H167" s="60"/>
      <c r="I167" s="60"/>
      <c r="J167" s="60"/>
      <c r="K167" s="60"/>
      <c r="L167" s="60"/>
      <c r="M167" s="60"/>
    </row>
    <row r="168" spans="1:13">
      <c r="A168" s="60"/>
      <c r="B168" s="60"/>
      <c r="C168" s="60"/>
      <c r="D168" s="60"/>
      <c r="E168" s="60"/>
      <c r="F168" s="60"/>
      <c r="G168" s="60"/>
      <c r="H168" s="60"/>
      <c r="I168" s="60"/>
      <c r="J168" s="60"/>
      <c r="K168" s="60"/>
      <c r="L168" s="60"/>
      <c r="M168" s="60"/>
    </row>
    <row r="169" spans="1:13">
      <c r="A169" s="60"/>
      <c r="B169" s="60"/>
      <c r="C169" s="60"/>
      <c r="D169" s="60"/>
      <c r="E169" s="60"/>
      <c r="F169" s="60"/>
      <c r="G169" s="60"/>
      <c r="H169" s="60"/>
      <c r="I169" s="60"/>
      <c r="J169" s="60"/>
      <c r="K169" s="60"/>
      <c r="L169" s="60"/>
      <c r="M169" s="60"/>
    </row>
    <row r="170" spans="1:13">
      <c r="A170" s="60"/>
      <c r="B170" s="60"/>
      <c r="C170" s="60"/>
      <c r="D170" s="60"/>
      <c r="E170" s="60"/>
      <c r="F170" s="60"/>
      <c r="G170" s="60"/>
      <c r="H170" s="60"/>
      <c r="I170" s="60"/>
      <c r="J170" s="60"/>
      <c r="K170" s="60"/>
      <c r="L170" s="60"/>
      <c r="M170" s="60"/>
    </row>
    <row r="171" spans="1:13">
      <c r="A171" s="60"/>
      <c r="B171" s="60"/>
      <c r="C171" s="60"/>
      <c r="D171" s="60"/>
      <c r="E171" s="60"/>
      <c r="F171" s="60"/>
      <c r="G171" s="60"/>
      <c r="H171" s="60"/>
      <c r="I171" s="60"/>
      <c r="J171" s="60"/>
      <c r="K171" s="60"/>
      <c r="L171" s="60"/>
      <c r="M171" s="60"/>
    </row>
    <row r="172" spans="1:13">
      <c r="A172" s="60"/>
      <c r="B172" s="60"/>
      <c r="C172" s="60"/>
      <c r="D172" s="60"/>
      <c r="E172" s="60"/>
      <c r="F172" s="60"/>
      <c r="G172" s="60"/>
      <c r="H172" s="60"/>
      <c r="I172" s="60"/>
      <c r="J172" s="60"/>
      <c r="K172" s="60"/>
      <c r="L172" s="60"/>
      <c r="M172" s="60"/>
    </row>
    <row r="173" spans="1:13">
      <c r="A173" s="60"/>
      <c r="B173" s="60"/>
      <c r="C173" s="60"/>
      <c r="D173" s="60"/>
      <c r="E173" s="60"/>
      <c r="F173" s="60"/>
      <c r="G173" s="60"/>
      <c r="H173" s="60"/>
      <c r="I173" s="60"/>
      <c r="J173" s="60"/>
      <c r="K173" s="60"/>
      <c r="L173" s="60"/>
      <c r="M173" s="60"/>
    </row>
    <row r="174" spans="1:13">
      <c r="A174" s="60"/>
      <c r="B174" s="60"/>
      <c r="C174" s="60"/>
      <c r="D174" s="60"/>
      <c r="E174" s="60"/>
      <c r="F174" s="60"/>
      <c r="G174" s="60"/>
      <c r="H174" s="60"/>
      <c r="I174" s="60"/>
      <c r="J174" s="60"/>
      <c r="K174" s="60"/>
      <c r="L174" s="60"/>
      <c r="M174" s="60"/>
    </row>
    <row r="175" spans="1:13">
      <c r="A175" s="60"/>
      <c r="B175" s="60"/>
      <c r="C175" s="60"/>
      <c r="D175" s="60"/>
      <c r="E175" s="60"/>
      <c r="F175" s="60"/>
      <c r="G175" s="60"/>
      <c r="H175" s="60"/>
      <c r="I175" s="60"/>
      <c r="J175" s="60"/>
      <c r="K175" s="60"/>
      <c r="L175" s="60"/>
      <c r="M175" s="60"/>
    </row>
    <row r="176" spans="1:13">
      <c r="A176" s="60"/>
      <c r="B176" s="60"/>
      <c r="C176" s="60"/>
      <c r="D176" s="60"/>
      <c r="E176" s="60"/>
      <c r="F176" s="60"/>
      <c r="G176" s="60"/>
      <c r="H176" s="60"/>
      <c r="I176" s="60"/>
      <c r="J176" s="60"/>
      <c r="K176" s="60"/>
      <c r="L176" s="60"/>
      <c r="M176" s="60"/>
    </row>
    <row r="177" spans="1:13">
      <c r="A177" s="60"/>
      <c r="B177" s="60"/>
      <c r="C177" s="60"/>
      <c r="D177" s="60"/>
      <c r="E177" s="60"/>
      <c r="F177" s="60"/>
      <c r="G177" s="60"/>
      <c r="H177" s="60"/>
      <c r="I177" s="60"/>
      <c r="J177" s="60"/>
      <c r="K177" s="60"/>
      <c r="L177" s="60"/>
      <c r="M177" s="60"/>
    </row>
    <row r="178" spans="1:13">
      <c r="A178" s="60"/>
      <c r="B178" s="60"/>
      <c r="C178" s="60"/>
      <c r="D178" s="60"/>
      <c r="E178" s="60"/>
      <c r="F178" s="60"/>
      <c r="G178" s="60"/>
      <c r="H178" s="60"/>
      <c r="I178" s="60"/>
      <c r="J178" s="60"/>
      <c r="K178" s="60"/>
      <c r="L178" s="60"/>
      <c r="M178" s="60"/>
    </row>
    <row r="179" spans="1:13">
      <c r="A179" s="60"/>
      <c r="B179" s="60"/>
      <c r="C179" s="60"/>
      <c r="D179" s="60"/>
      <c r="E179" s="60"/>
      <c r="F179" s="60"/>
      <c r="G179" s="60"/>
      <c r="H179" s="60"/>
      <c r="I179" s="60"/>
      <c r="J179" s="60"/>
      <c r="K179" s="60"/>
      <c r="L179" s="60"/>
      <c r="M179" s="60"/>
    </row>
    <row r="180" spans="1:13">
      <c r="A180" s="60"/>
      <c r="B180" s="60"/>
      <c r="C180" s="60"/>
      <c r="D180" s="60"/>
      <c r="E180" s="60"/>
      <c r="F180" s="60"/>
      <c r="G180" s="60"/>
      <c r="H180" s="60"/>
      <c r="I180" s="60"/>
      <c r="J180" s="60"/>
      <c r="K180" s="60"/>
      <c r="L180" s="60"/>
      <c r="M180" s="60"/>
    </row>
    <row r="181" spans="1:13">
      <c r="A181" s="60"/>
      <c r="B181" s="60"/>
      <c r="C181" s="60"/>
      <c r="D181" s="60"/>
      <c r="E181" s="60"/>
      <c r="F181" s="60"/>
      <c r="G181" s="60"/>
      <c r="H181" s="60"/>
      <c r="I181" s="60"/>
      <c r="J181" s="60"/>
      <c r="K181" s="60"/>
      <c r="L181" s="60"/>
      <c r="M181" s="60"/>
    </row>
    <row r="182" spans="1:13">
      <c r="A182" s="60"/>
      <c r="B182" s="60"/>
      <c r="C182" s="60"/>
      <c r="D182" s="60"/>
      <c r="E182" s="60"/>
      <c r="F182" s="60"/>
      <c r="G182" s="60"/>
      <c r="H182" s="60"/>
      <c r="I182" s="60"/>
      <c r="J182" s="60"/>
      <c r="K182" s="60"/>
      <c r="L182" s="60"/>
      <c r="M182" s="60"/>
    </row>
    <row r="183" spans="1:13">
      <c r="A183" s="60"/>
      <c r="B183" s="60"/>
      <c r="C183" s="60"/>
      <c r="D183" s="60"/>
      <c r="E183" s="60"/>
      <c r="F183" s="60"/>
      <c r="G183" s="60"/>
      <c r="H183" s="60"/>
      <c r="I183" s="60"/>
      <c r="J183" s="60"/>
      <c r="K183" s="60"/>
      <c r="L183" s="60"/>
      <c r="M183" s="60"/>
    </row>
    <row r="184" spans="1:13">
      <c r="A184" s="60"/>
      <c r="B184" s="60"/>
      <c r="C184" s="60"/>
      <c r="D184" s="60"/>
      <c r="E184" s="60"/>
      <c r="F184" s="60"/>
      <c r="G184" s="60"/>
      <c r="H184" s="60"/>
      <c r="I184" s="60"/>
      <c r="J184" s="60"/>
      <c r="K184" s="60"/>
      <c r="L184" s="60"/>
      <c r="M184" s="60"/>
    </row>
    <row r="185" spans="1:13">
      <c r="A185" s="60"/>
      <c r="B185" s="60"/>
      <c r="C185" s="60"/>
      <c r="D185" s="60"/>
      <c r="E185" s="60"/>
      <c r="F185" s="60"/>
      <c r="G185" s="60"/>
      <c r="H185" s="60"/>
      <c r="I185" s="60"/>
      <c r="J185" s="60"/>
      <c r="K185" s="60"/>
      <c r="L185" s="60"/>
      <c r="M185" s="60"/>
    </row>
    <row r="186" spans="1:13">
      <c r="A186" s="60"/>
      <c r="B186" s="60"/>
      <c r="C186" s="60"/>
      <c r="D186" s="60"/>
      <c r="E186" s="60"/>
      <c r="F186" s="60"/>
      <c r="G186" s="60"/>
      <c r="H186" s="60"/>
      <c r="I186" s="60"/>
      <c r="J186" s="60"/>
      <c r="K186" s="60"/>
      <c r="L186" s="60"/>
      <c r="M186" s="60"/>
    </row>
    <row r="187" spans="1:13">
      <c r="A187" s="60"/>
      <c r="B187" s="60"/>
      <c r="C187" s="60"/>
      <c r="D187" s="60"/>
      <c r="E187" s="60"/>
      <c r="F187" s="60"/>
      <c r="G187" s="60"/>
      <c r="H187" s="60"/>
      <c r="I187" s="60"/>
      <c r="J187" s="60"/>
      <c r="K187" s="60"/>
      <c r="L187" s="60"/>
      <c r="M187" s="60"/>
    </row>
    <row r="188" spans="1:13">
      <c r="A188" s="60"/>
      <c r="B188" s="60"/>
      <c r="C188" s="60"/>
      <c r="D188" s="60"/>
      <c r="E188" s="60"/>
      <c r="F188" s="60"/>
      <c r="G188" s="60"/>
      <c r="H188" s="60"/>
      <c r="I188" s="60"/>
      <c r="J188" s="60"/>
      <c r="K188" s="60"/>
      <c r="L188" s="60"/>
      <c r="M188" s="60"/>
    </row>
    <row r="189" spans="1:13">
      <c r="A189" s="60"/>
      <c r="B189" s="60"/>
      <c r="C189" s="60"/>
      <c r="D189" s="60"/>
      <c r="E189" s="60"/>
      <c r="F189" s="60"/>
      <c r="G189" s="60"/>
      <c r="H189" s="60"/>
      <c r="I189" s="60"/>
      <c r="J189" s="60"/>
      <c r="K189" s="60"/>
      <c r="L189" s="60"/>
      <c r="M189" s="60"/>
    </row>
    <row r="190" spans="1:13">
      <c r="A190" s="60"/>
      <c r="B190" s="60"/>
      <c r="C190" s="60"/>
      <c r="D190" s="60"/>
      <c r="E190" s="60"/>
      <c r="F190" s="60"/>
      <c r="G190" s="60"/>
      <c r="H190" s="60"/>
      <c r="I190" s="60"/>
      <c r="J190" s="60"/>
      <c r="K190" s="60"/>
      <c r="L190" s="60"/>
      <c r="M190" s="60"/>
    </row>
  </sheetData>
  <hyperlinks>
    <hyperlink ref="A1" location="Indice!A1" display="Regresar &lt;-"/>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9"/>
  <dimension ref="A1:O33"/>
  <sheetViews>
    <sheetView workbookViewId="0"/>
  </sheetViews>
  <sheetFormatPr baseColWidth="10" defaultRowHeight="15"/>
  <cols>
    <col min="1" max="1" width="11.42578125" style="60"/>
    <col min="2" max="2" width="43.140625" style="60" customWidth="1"/>
    <col min="3" max="3" width="25.85546875" style="60" customWidth="1"/>
    <col min="4" max="7" width="15.28515625" style="60" bestFit="1" customWidth="1"/>
    <col min="8" max="8" width="15.140625" style="60" customWidth="1"/>
    <col min="9" max="9" width="16" style="60" customWidth="1"/>
    <col min="10" max="10" width="16.140625" style="60" customWidth="1"/>
    <col min="11" max="11" width="15.140625" style="60" customWidth="1"/>
    <col min="12" max="12" width="14.5703125" style="60" customWidth="1"/>
    <col min="13" max="13" width="17.85546875" style="60" customWidth="1"/>
    <col min="14" max="14" width="15.7109375" style="60" customWidth="1"/>
    <col min="15" max="15" width="14.85546875" style="60" customWidth="1"/>
    <col min="16" max="16384" width="11.42578125" style="60"/>
  </cols>
  <sheetData>
    <row r="1" spans="1:15">
      <c r="A1" s="1" t="s">
        <v>246</v>
      </c>
    </row>
    <row r="2" spans="1:15" ht="21">
      <c r="B2" s="2" t="s">
        <v>1623</v>
      </c>
    </row>
    <row r="3" spans="1:15" ht="21">
      <c r="B3" s="14" t="s">
        <v>1701</v>
      </c>
    </row>
    <row r="4" spans="1:15" ht="21">
      <c r="B4" s="14"/>
    </row>
    <row r="5" spans="1:15" ht="15.75">
      <c r="B5" s="19" t="s">
        <v>1778</v>
      </c>
    </row>
    <row r="8" spans="1:15">
      <c r="B8" s="33" t="s">
        <v>1779</v>
      </c>
    </row>
    <row r="9" spans="1:15">
      <c r="B9" s="54"/>
    </row>
    <row r="11" spans="1:15">
      <c r="B11" s="437" t="s">
        <v>1964</v>
      </c>
      <c r="C11" s="437" t="s">
        <v>1982</v>
      </c>
      <c r="D11" s="437">
        <v>2010</v>
      </c>
      <c r="E11" s="437">
        <v>2011</v>
      </c>
      <c r="F11" s="437">
        <v>2012</v>
      </c>
      <c r="G11" s="437">
        <v>2013</v>
      </c>
      <c r="H11" s="437">
        <v>2014</v>
      </c>
      <c r="I11" s="437">
        <v>2015</v>
      </c>
      <c r="J11" s="437">
        <v>2016</v>
      </c>
      <c r="K11" s="437">
        <v>2017</v>
      </c>
      <c r="L11" s="437">
        <v>2018</v>
      </c>
      <c r="M11" s="437">
        <v>2019</v>
      </c>
      <c r="N11" s="437">
        <v>2020</v>
      </c>
      <c r="O11" s="437">
        <v>2021</v>
      </c>
    </row>
    <row r="12" spans="1:15">
      <c r="B12" s="461" t="s">
        <v>1965</v>
      </c>
      <c r="C12" s="497" t="s">
        <v>1983</v>
      </c>
      <c r="D12" s="108">
        <v>86.847897174397701</v>
      </c>
      <c r="E12" s="108">
        <v>85.733855401619707</v>
      </c>
      <c r="F12" s="108">
        <v>84.942673848686596</v>
      </c>
      <c r="G12" s="108">
        <v>84.808949896562197</v>
      </c>
      <c r="H12" s="108">
        <v>84.4339751732617</v>
      </c>
      <c r="I12" s="108">
        <v>86.933719314181701</v>
      </c>
      <c r="J12" s="108">
        <v>90.455193379310501</v>
      </c>
      <c r="K12" s="108">
        <v>87.636924687013206</v>
      </c>
      <c r="L12" s="108">
        <v>90.771770498021397</v>
      </c>
      <c r="M12" s="108">
        <v>90.724972535646003</v>
      </c>
      <c r="N12" s="108">
        <v>83.990810637962497</v>
      </c>
      <c r="O12" s="108">
        <v>90.840556278259299</v>
      </c>
    </row>
    <row r="13" spans="1:15" ht="18">
      <c r="B13" s="461" t="s">
        <v>1966</v>
      </c>
      <c r="C13" s="497" t="s">
        <v>1996</v>
      </c>
      <c r="D13" s="108">
        <v>9324.9109888565508</v>
      </c>
      <c r="E13" s="108">
        <v>9237.5535100767993</v>
      </c>
      <c r="F13" s="108">
        <v>8967.5346688526697</v>
      </c>
      <c r="G13" s="108">
        <v>8879.1771100015994</v>
      </c>
      <c r="H13" s="108">
        <v>8776.8326094364093</v>
      </c>
      <c r="I13" s="108">
        <v>9054.4855130284795</v>
      </c>
      <c r="J13" s="108">
        <v>9442.2990303665301</v>
      </c>
      <c r="K13" s="108">
        <v>9128.6207713287004</v>
      </c>
      <c r="L13" s="108">
        <v>9376.07249756499</v>
      </c>
      <c r="M13" s="108">
        <v>9334.2283372438906</v>
      </c>
      <c r="N13" s="108">
        <v>8125.1475064149899</v>
      </c>
      <c r="O13" s="108">
        <v>8836.3110173571204</v>
      </c>
    </row>
    <row r="14" spans="1:15">
      <c r="B14" s="461" t="s">
        <v>1967</v>
      </c>
      <c r="C14" s="497" t="s">
        <v>1984</v>
      </c>
      <c r="D14" s="108">
        <v>208343.98070887601</v>
      </c>
      <c r="E14" s="108">
        <v>204722.35975214801</v>
      </c>
      <c r="F14" s="108">
        <v>205114.413732969</v>
      </c>
      <c r="G14" s="108">
        <v>206578.56820430499</v>
      </c>
      <c r="H14" s="108">
        <v>208964.91214466299</v>
      </c>
      <c r="I14" s="108">
        <v>213336.99046158401</v>
      </c>
      <c r="J14" s="108">
        <v>227526.96175252699</v>
      </c>
      <c r="K14" s="108">
        <v>232455.74450650299</v>
      </c>
      <c r="L14" s="108">
        <v>236170.928147047</v>
      </c>
      <c r="M14" s="108">
        <v>235074.37782781999</v>
      </c>
      <c r="N14" s="108">
        <v>216978.89470195599</v>
      </c>
      <c r="O14" s="108">
        <v>244563.02485737999</v>
      </c>
    </row>
    <row r="15" spans="1:15">
      <c r="B15" s="461" t="s">
        <v>1968</v>
      </c>
      <c r="C15" s="497" t="s">
        <v>1985</v>
      </c>
      <c r="D15" s="108">
        <v>0.76020371119322305</v>
      </c>
      <c r="E15" s="108">
        <v>0.75057425114133303</v>
      </c>
      <c r="F15" s="108">
        <v>0.72037436676650901</v>
      </c>
      <c r="G15" s="108">
        <v>0.70684187014923605</v>
      </c>
      <c r="H15" s="108">
        <v>0.73082064854376805</v>
      </c>
      <c r="I15" s="108">
        <v>0.73453950535623702</v>
      </c>
      <c r="J15" s="108">
        <v>0.75043902093228898</v>
      </c>
      <c r="K15" s="108">
        <v>0.74513113464881298</v>
      </c>
      <c r="L15" s="108">
        <v>0.75038949595317195</v>
      </c>
      <c r="M15" s="108">
        <v>0.73940058612817905</v>
      </c>
      <c r="N15" s="108">
        <v>0.68802284975936301</v>
      </c>
      <c r="O15" s="108">
        <v>0.75419521902138897</v>
      </c>
    </row>
    <row r="16" spans="1:15">
      <c r="B16" s="461" t="s">
        <v>1969</v>
      </c>
      <c r="C16" s="497" t="s">
        <v>1986</v>
      </c>
      <c r="D16" s="108">
        <v>31.239477359187902</v>
      </c>
      <c r="E16" s="108">
        <v>30.9607007542125</v>
      </c>
      <c r="F16" s="108">
        <v>30.515188717129899</v>
      </c>
      <c r="G16" s="108">
        <v>30.481798019180001</v>
      </c>
      <c r="H16" s="108">
        <v>30.296169660182098</v>
      </c>
      <c r="I16" s="108">
        <v>31.2530674622469</v>
      </c>
      <c r="J16" s="108">
        <v>32.625755149563197</v>
      </c>
      <c r="K16" s="108">
        <v>31.601268840942801</v>
      </c>
      <c r="L16" s="108">
        <v>32.649647196741597</v>
      </c>
      <c r="M16" s="108">
        <v>32.626594778635599</v>
      </c>
      <c r="N16" s="108">
        <v>29.852116378523899</v>
      </c>
      <c r="O16" s="108">
        <v>32.665280213319399</v>
      </c>
    </row>
    <row r="17" spans="2:15">
      <c r="B17" s="461" t="s">
        <v>1970</v>
      </c>
      <c r="C17" s="497" t="s">
        <v>1987</v>
      </c>
      <c r="D17" s="108">
        <v>328.97936275181598</v>
      </c>
      <c r="E17" s="108">
        <v>325.42042131949501</v>
      </c>
      <c r="F17" s="108">
        <v>324.50144501235798</v>
      </c>
      <c r="G17" s="108">
        <v>325.00115746123703</v>
      </c>
      <c r="H17" s="108">
        <v>321.850840861927</v>
      </c>
      <c r="I17" s="108">
        <v>332.85795038189701</v>
      </c>
      <c r="J17" s="108">
        <v>347.87732089941602</v>
      </c>
      <c r="K17" s="108">
        <v>334.68883037968499</v>
      </c>
      <c r="L17" s="108">
        <v>347.306646177907</v>
      </c>
      <c r="M17" s="108">
        <v>347.872300419905</v>
      </c>
      <c r="N17" s="108">
        <v>322.305374126098</v>
      </c>
      <c r="O17" s="108">
        <v>351.22040199736699</v>
      </c>
    </row>
    <row r="18" spans="2:15">
      <c r="B18" s="461" t="s">
        <v>1971</v>
      </c>
      <c r="C18" s="497" t="s">
        <v>1988</v>
      </c>
      <c r="D18" s="498">
        <v>7.1346024217807904E-6</v>
      </c>
      <c r="E18" s="498">
        <v>7.0287328678855001E-6</v>
      </c>
      <c r="F18" s="498">
        <v>6.82113780649273E-6</v>
      </c>
      <c r="G18" s="498">
        <v>6.7116307091758302E-6</v>
      </c>
      <c r="H18" s="498">
        <v>6.6019040028409404E-6</v>
      </c>
      <c r="I18" s="498">
        <v>6.79734303741573E-6</v>
      </c>
      <c r="J18" s="498">
        <v>7.0676320620333997E-6</v>
      </c>
      <c r="K18" s="498">
        <v>6.8819164290039797E-6</v>
      </c>
      <c r="L18" s="498">
        <v>7.10000304528263E-6</v>
      </c>
      <c r="M18" s="498">
        <v>7.0700066545453603E-6</v>
      </c>
      <c r="N18" s="498">
        <v>6.2570398623382698E-6</v>
      </c>
      <c r="O18" s="498">
        <v>6.7445411927991899E-6</v>
      </c>
    </row>
    <row r="19" spans="2:15">
      <c r="B19" s="461" t="s">
        <v>1972</v>
      </c>
      <c r="C19" s="497" t="s">
        <v>1988</v>
      </c>
      <c r="D19" s="498">
        <v>1.66134378671202E-4</v>
      </c>
      <c r="E19" s="498">
        <v>1.6407187085317899E-4</v>
      </c>
      <c r="F19" s="498">
        <v>1.61105667265452E-4</v>
      </c>
      <c r="G19" s="498">
        <v>1.57820833552612E-4</v>
      </c>
      <c r="H19" s="498">
        <v>1.5539613771285799E-4</v>
      </c>
      <c r="I19" s="498">
        <v>1.6046018148646601E-4</v>
      </c>
      <c r="J19" s="498">
        <v>1.66531677734786E-4</v>
      </c>
      <c r="K19" s="498">
        <v>1.6158135320744099E-4</v>
      </c>
      <c r="L19" s="498">
        <v>1.6742559188677E-4</v>
      </c>
      <c r="M19" s="498">
        <v>1.66160081323919E-4</v>
      </c>
      <c r="N19" s="498">
        <v>1.5322728066673801E-4</v>
      </c>
      <c r="O19" s="498">
        <v>1.64953682809159E-4</v>
      </c>
    </row>
    <row r="20" spans="2:15">
      <c r="B20" s="461" t="s">
        <v>1973</v>
      </c>
      <c r="C20" s="497" t="s">
        <v>1989</v>
      </c>
      <c r="D20" s="108">
        <v>497.02145683407599</v>
      </c>
      <c r="E20" s="108">
        <v>491.525411514864</v>
      </c>
      <c r="F20" s="108">
        <v>476.36702032479297</v>
      </c>
      <c r="G20" s="108">
        <v>463.96626697856698</v>
      </c>
      <c r="H20" s="108">
        <v>452.16276740854403</v>
      </c>
      <c r="I20" s="108">
        <v>466.43969552311103</v>
      </c>
      <c r="J20" s="108">
        <v>476.82616422238601</v>
      </c>
      <c r="K20" s="108">
        <v>459.32168351589701</v>
      </c>
      <c r="L20" s="108">
        <v>466.68680874733002</v>
      </c>
      <c r="M20" s="108">
        <v>464.77390010045099</v>
      </c>
      <c r="N20" s="108">
        <v>389.97996166403698</v>
      </c>
      <c r="O20" s="108">
        <v>415.898679261832</v>
      </c>
    </row>
    <row r="21" spans="2:15">
      <c r="B21" s="461" t="s">
        <v>1974</v>
      </c>
      <c r="C21" s="497" t="s">
        <v>1990</v>
      </c>
      <c r="D21" s="108">
        <v>193044.732933099</v>
      </c>
      <c r="E21" s="108">
        <v>189730.30335058301</v>
      </c>
      <c r="F21" s="108">
        <v>186310.54743733801</v>
      </c>
      <c r="G21" s="108">
        <v>181731.33459258199</v>
      </c>
      <c r="H21" s="108">
        <v>186717.132663736</v>
      </c>
      <c r="I21" s="108">
        <v>192666.08190627399</v>
      </c>
      <c r="J21" s="108">
        <v>200453.438163176</v>
      </c>
      <c r="K21" s="108">
        <v>200217.32900397101</v>
      </c>
      <c r="L21" s="108">
        <v>207635.55949116699</v>
      </c>
      <c r="M21" s="108">
        <v>206181.71770092499</v>
      </c>
      <c r="N21" s="108">
        <v>196310.20341243499</v>
      </c>
      <c r="O21" s="108">
        <v>213552.52122763399</v>
      </c>
    </row>
    <row r="22" spans="2:15">
      <c r="B22" s="461" t="s">
        <v>1975</v>
      </c>
      <c r="C22" s="497" t="s">
        <v>1991</v>
      </c>
      <c r="D22" s="499">
        <v>3.5915687176350298E-3</v>
      </c>
      <c r="E22" s="499">
        <v>3.5237519870692001E-3</v>
      </c>
      <c r="F22" s="499">
        <v>3.5097969289726999E-3</v>
      </c>
      <c r="G22" s="499">
        <v>3.5695044929705999E-3</v>
      </c>
      <c r="H22" s="499">
        <v>3.6016508083433602E-3</v>
      </c>
      <c r="I22" s="499">
        <v>3.6258847894389099E-3</v>
      </c>
      <c r="J22" s="499">
        <v>3.9417186041092499E-3</v>
      </c>
      <c r="K22" s="499">
        <v>3.85002220115724E-3</v>
      </c>
      <c r="L22" s="499">
        <v>3.9653049255533902E-3</v>
      </c>
      <c r="M22" s="499">
        <v>3.9675933446169202E-3</v>
      </c>
      <c r="N22" s="499">
        <v>3.7463065556517898E-3</v>
      </c>
      <c r="O22" s="499">
        <v>4.1178805500934803E-3</v>
      </c>
    </row>
    <row r="23" spans="2:15">
      <c r="B23" s="461" t="s">
        <v>1976</v>
      </c>
      <c r="C23" s="497" t="s">
        <v>1992</v>
      </c>
      <c r="D23" s="499">
        <v>8.9881241569684698E-4</v>
      </c>
      <c r="E23" s="499">
        <v>8.9712279610993598E-4</v>
      </c>
      <c r="F23" s="499">
        <v>8.8336296001715502E-4</v>
      </c>
      <c r="G23" s="499">
        <v>8.7682856779027201E-4</v>
      </c>
      <c r="H23" s="499">
        <v>8.4562691712849797E-4</v>
      </c>
      <c r="I23" s="499">
        <v>8.8276818769734099E-4</v>
      </c>
      <c r="J23" s="499">
        <v>9.1179871322356095E-4</v>
      </c>
      <c r="K23" s="499">
        <v>8.5273525680654801E-4</v>
      </c>
      <c r="L23" s="499">
        <v>8.7738981956947198E-4</v>
      </c>
      <c r="M23" s="499">
        <v>8.7622687641473801E-4</v>
      </c>
      <c r="N23" s="499">
        <v>8.0549405371191103E-4</v>
      </c>
      <c r="O23" s="499">
        <v>8.5945668347265204E-4</v>
      </c>
    </row>
    <row r="24" spans="2:15">
      <c r="B24" s="461" t="s">
        <v>1977</v>
      </c>
      <c r="C24" s="497" t="s">
        <v>1993</v>
      </c>
      <c r="D24" s="108">
        <v>36.716660753585401</v>
      </c>
      <c r="E24" s="108">
        <v>37.112368095870998</v>
      </c>
      <c r="F24" s="108">
        <v>35.741713628699799</v>
      </c>
      <c r="G24" s="108">
        <v>35.311688825614702</v>
      </c>
      <c r="H24" s="108">
        <v>33.2282501578959</v>
      </c>
      <c r="I24" s="108">
        <v>35.018217557003702</v>
      </c>
      <c r="J24" s="108">
        <v>35.8630427991137</v>
      </c>
      <c r="K24" s="108">
        <v>33.043456988172203</v>
      </c>
      <c r="L24" s="108">
        <v>34.004958579614097</v>
      </c>
      <c r="M24" s="108">
        <v>33.8665407641925</v>
      </c>
      <c r="N24" s="108">
        <v>27.551143305953602</v>
      </c>
      <c r="O24" s="108">
        <v>29.530591600408599</v>
      </c>
    </row>
    <row r="25" spans="2:15">
      <c r="B25" s="461" t="s">
        <v>1978</v>
      </c>
      <c r="C25" s="497" t="s">
        <v>1994</v>
      </c>
      <c r="D25" s="108">
        <v>119353.6725709</v>
      </c>
      <c r="E25" s="108">
        <v>117883.726212311</v>
      </c>
      <c r="F25" s="108">
        <v>113597.938241538</v>
      </c>
      <c r="G25" s="108">
        <v>111067.487845963</v>
      </c>
      <c r="H25" s="108">
        <v>108664.325335959</v>
      </c>
      <c r="I25" s="108">
        <v>112378.172759669</v>
      </c>
      <c r="J25" s="108">
        <v>115754.96822187801</v>
      </c>
      <c r="K25" s="108">
        <v>111525.749033282</v>
      </c>
      <c r="L25" s="108">
        <v>113806.021114185</v>
      </c>
      <c r="M25" s="108">
        <v>113430.404612945</v>
      </c>
      <c r="N25" s="108">
        <v>95859.177080808004</v>
      </c>
      <c r="O25" s="108">
        <v>102432.70826832901</v>
      </c>
    </row>
    <row r="26" spans="2:15">
      <c r="B26" s="461" t="s">
        <v>1979</v>
      </c>
      <c r="C26" s="497" t="s">
        <v>1995</v>
      </c>
      <c r="D26" s="108">
        <v>6.9854728203637403E-2</v>
      </c>
      <c r="E26" s="108">
        <v>6.9382143360187595E-2</v>
      </c>
      <c r="F26" s="108">
        <v>6.7382561455977596E-2</v>
      </c>
      <c r="G26" s="108">
        <v>6.6720140099588696E-2</v>
      </c>
      <c r="H26" s="108">
        <v>6.5585339812239796E-2</v>
      </c>
      <c r="I26" s="108">
        <v>6.6796663141464596E-2</v>
      </c>
      <c r="J26" s="108">
        <v>6.6209548430751206E-2</v>
      </c>
      <c r="K26" s="108">
        <v>6.5001703700545505E-2</v>
      </c>
      <c r="L26" s="108">
        <v>6.5391677615989796E-2</v>
      </c>
      <c r="M26" s="108">
        <v>6.4896188737768298E-2</v>
      </c>
      <c r="N26" s="108">
        <v>5.9938020233797802E-2</v>
      </c>
      <c r="O26" s="108">
        <v>6.2349663332984202E-2</v>
      </c>
    </row>
    <row r="27" spans="2:15" ht="17.25">
      <c r="B27" s="461" t="s">
        <v>1980</v>
      </c>
      <c r="C27" s="497" t="s">
        <v>1997</v>
      </c>
      <c r="D27" s="108">
        <v>10609.696843678101</v>
      </c>
      <c r="E27" s="108">
        <v>10058.088498650101</v>
      </c>
      <c r="F27" s="108">
        <v>9760.6948367242803</v>
      </c>
      <c r="G27" s="108">
        <v>10082.883742128201</v>
      </c>
      <c r="H27" s="108">
        <v>10456.7781157435</v>
      </c>
      <c r="I27" s="108">
        <v>10160.1684721815</v>
      </c>
      <c r="J27" s="108">
        <v>10649.6406179655</v>
      </c>
      <c r="K27" s="108">
        <v>10845.1689465214</v>
      </c>
      <c r="L27" s="108">
        <v>11401.9816515899</v>
      </c>
      <c r="M27" s="108">
        <v>10738.2435345719</v>
      </c>
      <c r="N27" s="108">
        <v>10071.803530228601</v>
      </c>
      <c r="O27" s="108">
        <v>11030.4942317725</v>
      </c>
    </row>
    <row r="28" spans="2:15">
      <c r="B28" s="461" t="s">
        <v>1981</v>
      </c>
      <c r="C28" s="497" t="s">
        <v>1830</v>
      </c>
      <c r="D28" s="108">
        <v>13463471770.559799</v>
      </c>
      <c r="E28" s="108">
        <v>13235153493.362101</v>
      </c>
      <c r="F28" s="108">
        <v>12989170065.303699</v>
      </c>
      <c r="G28" s="108">
        <v>12679322462.1574</v>
      </c>
      <c r="H28" s="108">
        <v>12993594357.5105</v>
      </c>
      <c r="I28" s="108">
        <v>13405782788.6513</v>
      </c>
      <c r="J28" s="108">
        <v>13947625731.3321</v>
      </c>
      <c r="K28" s="108">
        <v>13914556553.067101</v>
      </c>
      <c r="L28" s="108">
        <v>14414648326.417</v>
      </c>
      <c r="M28" s="108">
        <v>14316084318.8055</v>
      </c>
      <c r="N28" s="108">
        <v>13556026193.818701</v>
      </c>
      <c r="O28" s="108">
        <v>14746240365.2778</v>
      </c>
    </row>
    <row r="31" spans="2:15">
      <c r="B31" s="60" t="s">
        <v>11</v>
      </c>
    </row>
    <row r="32" spans="2:15">
      <c r="B32" s="60" t="s">
        <v>1998</v>
      </c>
    </row>
    <row r="33" spans="2:2">
      <c r="B33" s="1"/>
    </row>
  </sheetData>
  <hyperlinks>
    <hyperlink ref="A1" location="Indice!A1" display="Regresar &lt;-"/>
  </hyperlinks>
  <pageMargins left="0.7" right="0.7" top="0.75" bottom="0.75" header="0.3" footer="0.3"/>
  <pageSetup paperSize="9" orientation="portrait" verticalDpi="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dimension ref="A1:S34"/>
  <sheetViews>
    <sheetView workbookViewId="0"/>
  </sheetViews>
  <sheetFormatPr baseColWidth="10" defaultRowHeight="15"/>
  <cols>
    <col min="1" max="1" width="11.42578125" style="60"/>
    <col min="2" max="2" width="38.28515625" style="60" customWidth="1"/>
    <col min="3" max="16384" width="11.42578125" style="60"/>
  </cols>
  <sheetData>
    <row r="1" spans="1:19">
      <c r="A1" s="1" t="s">
        <v>246</v>
      </c>
    </row>
    <row r="2" spans="1:19" ht="21">
      <c r="B2" s="2" t="s">
        <v>1623</v>
      </c>
    </row>
    <row r="3" spans="1:19" ht="21">
      <c r="B3" s="14" t="s">
        <v>1701</v>
      </c>
    </row>
    <row r="4" spans="1:19" ht="21">
      <c r="B4" s="14"/>
    </row>
    <row r="5" spans="1:19" ht="15.75">
      <c r="B5" s="19" t="s">
        <v>1781</v>
      </c>
    </row>
    <row r="8" spans="1:19">
      <c r="B8" s="33" t="s">
        <v>1782</v>
      </c>
    </row>
    <row r="9" spans="1:19">
      <c r="B9" s="349" t="s">
        <v>1783</v>
      </c>
      <c r="C9" s="463" t="s">
        <v>1784</v>
      </c>
      <c r="D9" s="463" t="s">
        <v>1785</v>
      </c>
      <c r="E9" s="463" t="s">
        <v>1786</v>
      </c>
      <c r="F9" s="463" t="s">
        <v>1787</v>
      </c>
      <c r="G9" s="463" t="s">
        <v>1788</v>
      </c>
      <c r="H9" s="463" t="s">
        <v>1789</v>
      </c>
      <c r="I9" s="463" t="s">
        <v>1790</v>
      </c>
      <c r="J9" s="463" t="s">
        <v>1791</v>
      </c>
      <c r="K9" s="463" t="s">
        <v>1792</v>
      </c>
      <c r="L9" s="463" t="s">
        <v>1793</v>
      </c>
      <c r="M9" s="463" t="s">
        <v>1794</v>
      </c>
      <c r="N9" s="463" t="s">
        <v>1795</v>
      </c>
      <c r="O9" s="463" t="s">
        <v>1796</v>
      </c>
      <c r="P9" s="463" t="s">
        <v>1797</v>
      </c>
      <c r="Q9" s="463" t="s">
        <v>1798</v>
      </c>
      <c r="R9" s="463" t="s">
        <v>2004</v>
      </c>
      <c r="S9" s="463" t="s">
        <v>2005</v>
      </c>
    </row>
    <row r="10" spans="1:19">
      <c r="B10" s="464" t="s">
        <v>1490</v>
      </c>
      <c r="C10" s="45">
        <v>2881</v>
      </c>
      <c r="D10" s="45">
        <v>2989</v>
      </c>
      <c r="E10" s="45">
        <v>3165</v>
      </c>
      <c r="F10" s="45">
        <v>3080</v>
      </c>
      <c r="G10" s="45" t="s">
        <v>1799</v>
      </c>
      <c r="H10" s="45">
        <v>18508</v>
      </c>
      <c r="I10" s="45">
        <v>30384</v>
      </c>
      <c r="J10" s="45">
        <v>31000</v>
      </c>
      <c r="K10" s="45">
        <v>30877</v>
      </c>
      <c r="L10" s="45">
        <v>27832</v>
      </c>
      <c r="M10" s="45">
        <v>27018</v>
      </c>
      <c r="N10" s="45">
        <v>15768</v>
      </c>
      <c r="O10" s="45">
        <v>16145</v>
      </c>
      <c r="P10" s="45">
        <v>17139</v>
      </c>
      <c r="Q10" s="45">
        <v>18174</v>
      </c>
      <c r="R10" s="477">
        <v>18107</v>
      </c>
      <c r="S10" s="477">
        <v>16160</v>
      </c>
    </row>
    <row r="11" spans="1:19">
      <c r="B11" s="464" t="s">
        <v>1800</v>
      </c>
      <c r="C11" s="45" t="s">
        <v>1801</v>
      </c>
      <c r="D11" s="45" t="s">
        <v>1802</v>
      </c>
      <c r="E11" s="45" t="s">
        <v>1803</v>
      </c>
      <c r="F11" s="45" t="s">
        <v>1804</v>
      </c>
      <c r="G11" s="45" t="s">
        <v>1799</v>
      </c>
      <c r="H11" s="45" t="s">
        <v>1805</v>
      </c>
      <c r="I11" s="45" t="s">
        <v>1806</v>
      </c>
      <c r="J11" s="45" t="s">
        <v>1807</v>
      </c>
      <c r="K11" s="45" t="s">
        <v>1808</v>
      </c>
      <c r="L11" s="45" t="s">
        <v>1809</v>
      </c>
      <c r="M11" s="45">
        <v>70692</v>
      </c>
      <c r="N11" s="45" t="s">
        <v>1810</v>
      </c>
      <c r="O11" s="45" t="s">
        <v>1811</v>
      </c>
      <c r="P11" s="45" t="s">
        <v>1812</v>
      </c>
      <c r="Q11" s="45" t="s">
        <v>1813</v>
      </c>
      <c r="R11" s="477">
        <v>87485</v>
      </c>
      <c r="S11" s="477">
        <v>88045</v>
      </c>
    </row>
    <row r="12" spans="1:19">
      <c r="B12" s="464" t="s">
        <v>1814</v>
      </c>
      <c r="C12" s="319">
        <v>6.54E-2</v>
      </c>
      <c r="D12" s="319">
        <v>6.6900000000000001E-2</v>
      </c>
      <c r="E12" s="319">
        <v>8.6900000000000005E-2</v>
      </c>
      <c r="F12" s="319">
        <v>7.9500000000000001E-2</v>
      </c>
      <c r="G12" s="319" t="s">
        <v>1799</v>
      </c>
      <c r="H12" s="319">
        <v>0.34200000000000003</v>
      </c>
      <c r="I12" s="319">
        <v>0.43659999999999999</v>
      </c>
      <c r="J12" s="319">
        <v>0.42920000000000003</v>
      </c>
      <c r="K12" s="319">
        <v>0.4244</v>
      </c>
      <c r="L12" s="319">
        <v>0.35980000000000001</v>
      </c>
      <c r="M12" s="319">
        <v>0.38219999999999998</v>
      </c>
      <c r="N12" s="319">
        <v>0.20799999999999999</v>
      </c>
      <c r="O12" s="319">
        <v>0.20680000000000001</v>
      </c>
      <c r="P12" s="319">
        <v>0.20499999999999999</v>
      </c>
      <c r="Q12" s="319">
        <v>0.20300000000000001</v>
      </c>
      <c r="R12" s="319">
        <v>0.20699999999999999</v>
      </c>
      <c r="S12" s="319">
        <v>0.184</v>
      </c>
    </row>
    <row r="15" spans="1:19">
      <c r="B15" s="60" t="s">
        <v>11</v>
      </c>
    </row>
    <row r="16" spans="1:19">
      <c r="B16" s="60" t="s">
        <v>2006</v>
      </c>
    </row>
    <row r="17" spans="2:2">
      <c r="B17" s="60" t="s">
        <v>1815</v>
      </c>
    </row>
    <row r="33" spans="3:3">
      <c r="C33" s="33"/>
    </row>
    <row r="34" spans="3:3">
      <c r="C34" s="33"/>
    </row>
  </sheetData>
  <hyperlinks>
    <hyperlink ref="A1" location="Indice!A1" display="Regresar &lt;-"/>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dimension ref="A1:P52"/>
  <sheetViews>
    <sheetView workbookViewId="0"/>
  </sheetViews>
  <sheetFormatPr baseColWidth="10" defaultRowHeight="15"/>
  <cols>
    <col min="1" max="1" width="11.42578125" style="60"/>
    <col min="2" max="2" width="37.85546875" style="60" customWidth="1"/>
    <col min="3" max="15" width="11.42578125" style="60"/>
    <col min="16" max="16" width="17" style="60" customWidth="1"/>
    <col min="17" max="16384" width="11.42578125" style="60"/>
  </cols>
  <sheetData>
    <row r="1" spans="1:16">
      <c r="A1" s="1" t="s">
        <v>246</v>
      </c>
    </row>
    <row r="2" spans="1:16" ht="21">
      <c r="B2" s="2" t="s">
        <v>1623</v>
      </c>
    </row>
    <row r="3" spans="1:16" ht="21">
      <c r="B3" s="14" t="s">
        <v>1701</v>
      </c>
    </row>
    <row r="4" spans="1:16" ht="21">
      <c r="B4" s="14"/>
    </row>
    <row r="5" spans="1:16" ht="15.75">
      <c r="B5" s="19" t="s">
        <v>1816</v>
      </c>
    </row>
    <row r="8" spans="1:16">
      <c r="B8" s="33" t="s">
        <v>1817</v>
      </c>
    </row>
    <row r="9" spans="1:16">
      <c r="B9" s="463"/>
      <c r="C9" s="463" t="s">
        <v>1818</v>
      </c>
      <c r="D9" s="463" t="s">
        <v>1819</v>
      </c>
      <c r="E9" s="463" t="s">
        <v>1820</v>
      </c>
      <c r="F9" s="463" t="s">
        <v>1821</v>
      </c>
      <c r="G9" s="463" t="s">
        <v>1822</v>
      </c>
      <c r="H9" s="463" t="s">
        <v>1823</v>
      </c>
      <c r="I9" s="463" t="s">
        <v>1824</v>
      </c>
      <c r="J9" s="463" t="s">
        <v>1825</v>
      </c>
      <c r="K9" s="463" t="s">
        <v>1826</v>
      </c>
      <c r="L9" s="463" t="s">
        <v>1827</v>
      </c>
      <c r="M9" s="465" t="s">
        <v>1828</v>
      </c>
      <c r="N9" s="463" t="s">
        <v>1829</v>
      </c>
      <c r="O9" s="465" t="s">
        <v>1999</v>
      </c>
      <c r="P9" s="463" t="s">
        <v>2000</v>
      </c>
    </row>
    <row r="10" spans="1:16">
      <c r="B10" s="464" t="s">
        <v>1490</v>
      </c>
      <c r="C10" s="168">
        <v>925</v>
      </c>
      <c r="D10" s="168" t="s">
        <v>1830</v>
      </c>
      <c r="E10" s="168">
        <v>869</v>
      </c>
      <c r="F10" s="168">
        <v>821</v>
      </c>
      <c r="G10" s="168">
        <v>816</v>
      </c>
      <c r="H10" s="168">
        <v>815</v>
      </c>
      <c r="I10" s="168">
        <v>842</v>
      </c>
      <c r="J10" s="168">
        <v>834</v>
      </c>
      <c r="K10" s="168">
        <v>809</v>
      </c>
      <c r="L10" s="168">
        <v>962</v>
      </c>
      <c r="M10" s="168">
        <v>955</v>
      </c>
      <c r="N10" s="168">
        <v>966</v>
      </c>
      <c r="O10" s="168">
        <v>999</v>
      </c>
      <c r="P10" s="168">
        <v>999</v>
      </c>
    </row>
    <row r="11" spans="1:16">
      <c r="B11" s="464" t="s">
        <v>1831</v>
      </c>
      <c r="C11" s="168">
        <v>4034</v>
      </c>
      <c r="D11" s="168">
        <v>3943</v>
      </c>
      <c r="E11" s="168">
        <v>3963</v>
      </c>
      <c r="F11" s="168">
        <v>3865</v>
      </c>
      <c r="G11" s="168">
        <v>3866</v>
      </c>
      <c r="H11" s="168">
        <v>3822</v>
      </c>
      <c r="I11" s="168">
        <v>3728</v>
      </c>
      <c r="J11" s="168">
        <v>3694</v>
      </c>
      <c r="K11" s="168">
        <v>3646</v>
      </c>
      <c r="L11" s="168">
        <v>3834</v>
      </c>
      <c r="M11" s="168">
        <v>3851</v>
      </c>
      <c r="N11" s="168">
        <v>3887</v>
      </c>
      <c r="O11" s="168">
        <v>3999</v>
      </c>
      <c r="P11" s="168">
        <v>4014</v>
      </c>
    </row>
    <row r="12" spans="1:16">
      <c r="B12" s="464" t="s">
        <v>1814</v>
      </c>
      <c r="C12" s="466">
        <v>0.2293</v>
      </c>
      <c r="D12" s="168" t="s">
        <v>1830</v>
      </c>
      <c r="E12" s="466">
        <v>0.21929999999999999</v>
      </c>
      <c r="F12" s="466">
        <v>0.21240000000000001</v>
      </c>
      <c r="G12" s="466">
        <v>0.21110000000000001</v>
      </c>
      <c r="H12" s="466">
        <v>0.2132</v>
      </c>
      <c r="I12" s="466">
        <v>0.22589999999999999</v>
      </c>
      <c r="J12" s="168" t="s">
        <v>1832</v>
      </c>
      <c r="K12" s="466">
        <v>0.22189999999999999</v>
      </c>
      <c r="L12" s="466">
        <v>0.25090000000000001</v>
      </c>
      <c r="M12" s="466">
        <v>0.248</v>
      </c>
      <c r="N12" s="466">
        <v>0.2485</v>
      </c>
      <c r="O12" s="466">
        <v>0.25</v>
      </c>
      <c r="P12" s="466">
        <v>0.249</v>
      </c>
    </row>
    <row r="15" spans="1:16">
      <c r="B15" s="33" t="s">
        <v>1833</v>
      </c>
      <c r="C15" s="6"/>
      <c r="D15" s="6"/>
      <c r="E15" s="6"/>
      <c r="F15" s="6"/>
      <c r="G15" s="6"/>
      <c r="H15" s="6"/>
      <c r="I15" s="6"/>
      <c r="J15" s="6"/>
      <c r="K15" s="6"/>
      <c r="L15" s="6"/>
    </row>
    <row r="16" spans="1:16">
      <c r="B16" s="463"/>
      <c r="C16" s="552" t="s">
        <v>1834</v>
      </c>
      <c r="D16" s="552"/>
    </row>
    <row r="17" spans="2:4">
      <c r="B17" s="467" t="s">
        <v>2001</v>
      </c>
      <c r="C17" s="593">
        <v>44866</v>
      </c>
      <c r="D17" s="593"/>
    </row>
    <row r="18" spans="2:4">
      <c r="B18" s="464" t="s">
        <v>1947</v>
      </c>
      <c r="C18" s="594">
        <v>4014</v>
      </c>
      <c r="D18" s="594"/>
    </row>
    <row r="19" spans="2:4">
      <c r="B19" s="464" t="s">
        <v>1925</v>
      </c>
      <c r="C19" s="594">
        <v>1123</v>
      </c>
      <c r="D19" s="594"/>
    </row>
    <row r="20" spans="2:4">
      <c r="B20" s="464" t="s">
        <v>1930</v>
      </c>
      <c r="C20" s="594">
        <v>1092</v>
      </c>
      <c r="D20" s="594"/>
    </row>
    <row r="21" spans="2:4">
      <c r="B21" s="464" t="s">
        <v>2002</v>
      </c>
      <c r="C21" s="594">
        <v>999</v>
      </c>
      <c r="D21" s="594"/>
    </row>
    <row r="22" spans="2:4">
      <c r="B22" s="464" t="s">
        <v>169</v>
      </c>
      <c r="C22" s="594">
        <v>273</v>
      </c>
      <c r="D22" s="594"/>
    </row>
    <row r="23" spans="2:4">
      <c r="B23" s="464" t="s">
        <v>1940</v>
      </c>
      <c r="C23" s="594">
        <v>85</v>
      </c>
      <c r="D23" s="594"/>
    </row>
    <row r="24" spans="2:4">
      <c r="B24" s="464" t="s">
        <v>1931</v>
      </c>
      <c r="C24" s="594">
        <v>77</v>
      </c>
      <c r="D24" s="594"/>
    </row>
    <row r="25" spans="2:4">
      <c r="B25" s="464" t="s">
        <v>1937</v>
      </c>
      <c r="C25" s="594">
        <v>68</v>
      </c>
      <c r="D25" s="594"/>
    </row>
    <row r="26" spans="2:4">
      <c r="B26" s="464" t="s">
        <v>1922</v>
      </c>
      <c r="C26" s="594">
        <v>56</v>
      </c>
      <c r="D26" s="594"/>
    </row>
    <row r="27" spans="2:4">
      <c r="B27" s="464" t="s">
        <v>171</v>
      </c>
      <c r="C27" s="594">
        <v>46</v>
      </c>
      <c r="D27" s="594"/>
    </row>
    <row r="30" spans="2:4">
      <c r="B30" s="500" t="s">
        <v>11</v>
      </c>
    </row>
    <row r="31" spans="2:4">
      <c r="B31" s="152" t="s">
        <v>2003</v>
      </c>
    </row>
    <row r="32" spans="2:4">
      <c r="B32" s="501" t="s">
        <v>2007</v>
      </c>
    </row>
    <row r="49" spans="2:2">
      <c r="B49" s="60" t="s">
        <v>11</v>
      </c>
    </row>
    <row r="50" spans="2:2">
      <c r="B50" s="60" t="s">
        <v>1835</v>
      </c>
    </row>
    <row r="51" spans="2:2">
      <c r="B51" s="60" t="s">
        <v>1836</v>
      </c>
    </row>
    <row r="52" spans="2:2">
      <c r="B52" s="60" t="s">
        <v>1837</v>
      </c>
    </row>
  </sheetData>
  <mergeCells count="12">
    <mergeCell ref="C16:D16"/>
    <mergeCell ref="C17:D17"/>
    <mergeCell ref="C27:D27"/>
    <mergeCell ref="C26:D26"/>
    <mergeCell ref="C25:D25"/>
    <mergeCell ref="C24:D24"/>
    <mergeCell ref="C23:D23"/>
    <mergeCell ref="C22:D22"/>
    <mergeCell ref="C21:D21"/>
    <mergeCell ref="C20:D20"/>
    <mergeCell ref="C19:D19"/>
    <mergeCell ref="C18:D18"/>
  </mergeCells>
  <hyperlinks>
    <hyperlink ref="A1" location="Indice!A1" display="Regresar &lt;-"/>
  </hyperlink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workbookViewId="0"/>
  </sheetViews>
  <sheetFormatPr baseColWidth="10" defaultRowHeight="15"/>
  <cols>
    <col min="1" max="16384" width="11.42578125" style="60"/>
  </cols>
  <sheetData>
    <row r="1" spans="1:21">
      <c r="A1" s="1" t="s">
        <v>246</v>
      </c>
    </row>
    <row r="2" spans="1:21" ht="21">
      <c r="B2" s="2" t="s">
        <v>1843</v>
      </c>
    </row>
    <row r="3" spans="1:21" ht="21">
      <c r="B3" s="14" t="s">
        <v>1844</v>
      </c>
    </row>
    <row r="4" spans="1:21" ht="21">
      <c r="B4" s="14"/>
    </row>
    <row r="5" spans="1:21" ht="15.75">
      <c r="B5" s="19" t="s">
        <v>1845</v>
      </c>
    </row>
    <row r="8" spans="1:21">
      <c r="B8" s="33" t="s">
        <v>1848</v>
      </c>
    </row>
    <row r="9" spans="1:21">
      <c r="B9" s="470"/>
      <c r="C9" s="469">
        <v>2004</v>
      </c>
      <c r="D9" s="469">
        <v>2005</v>
      </c>
      <c r="E9" s="469">
        <v>2006</v>
      </c>
      <c r="F9" s="469">
        <v>2007</v>
      </c>
      <c r="G9" s="469">
        <v>2008</v>
      </c>
      <c r="H9" s="469">
        <v>2009</v>
      </c>
      <c r="I9" s="469">
        <v>2010</v>
      </c>
      <c r="J9" s="469">
        <v>2011</v>
      </c>
      <c r="K9" s="469">
        <v>2012</v>
      </c>
      <c r="L9" s="469">
        <v>2013</v>
      </c>
      <c r="M9" s="469">
        <v>2014</v>
      </c>
      <c r="N9" s="469">
        <v>2015</v>
      </c>
      <c r="O9" s="469">
        <v>2016</v>
      </c>
      <c r="P9" s="469">
        <v>2017</v>
      </c>
      <c r="Q9" s="469">
        <v>2018</v>
      </c>
      <c r="R9" s="469">
        <v>2019</v>
      </c>
      <c r="S9" s="469">
        <v>2020</v>
      </c>
      <c r="T9" s="469">
        <v>2021</v>
      </c>
      <c r="U9" s="469">
        <v>2022</v>
      </c>
    </row>
    <row r="10" spans="1:21">
      <c r="B10" s="472" t="s">
        <v>1846</v>
      </c>
      <c r="C10" s="473"/>
      <c r="D10" s="473"/>
      <c r="E10" s="473">
        <v>6</v>
      </c>
      <c r="F10" s="473">
        <v>4</v>
      </c>
      <c r="G10" s="473">
        <v>0</v>
      </c>
      <c r="H10" s="473">
        <v>1</v>
      </c>
      <c r="I10" s="473">
        <v>4</v>
      </c>
      <c r="J10" s="473">
        <v>1</v>
      </c>
      <c r="K10" s="473">
        <v>3</v>
      </c>
      <c r="L10" s="473">
        <v>1</v>
      </c>
      <c r="M10" s="473">
        <v>0</v>
      </c>
      <c r="N10" s="473">
        <v>11</v>
      </c>
      <c r="O10" s="473">
        <v>0</v>
      </c>
      <c r="P10" s="473">
        <v>5</v>
      </c>
      <c r="Q10" s="473">
        <v>16</v>
      </c>
      <c r="R10" s="473">
        <v>10</v>
      </c>
      <c r="S10" s="473">
        <v>0</v>
      </c>
      <c r="T10" s="473">
        <v>0</v>
      </c>
      <c r="U10" s="473">
        <v>6</v>
      </c>
    </row>
    <row r="11" spans="1:21">
      <c r="B11" s="472" t="s">
        <v>1847</v>
      </c>
      <c r="C11" s="473"/>
      <c r="D11" s="473"/>
      <c r="E11" s="473">
        <v>15</v>
      </c>
      <c r="F11" s="473">
        <v>5</v>
      </c>
      <c r="G11" s="473">
        <v>3</v>
      </c>
      <c r="H11" s="473">
        <v>5</v>
      </c>
      <c r="I11" s="473">
        <v>11</v>
      </c>
      <c r="J11" s="473">
        <v>5</v>
      </c>
      <c r="K11" s="473">
        <v>1</v>
      </c>
      <c r="L11" s="473">
        <v>3</v>
      </c>
      <c r="M11" s="473">
        <v>0</v>
      </c>
      <c r="N11" s="473">
        <v>13</v>
      </c>
      <c r="O11" s="473">
        <v>7</v>
      </c>
      <c r="P11" s="473">
        <v>15</v>
      </c>
      <c r="Q11" s="473">
        <v>26</v>
      </c>
      <c r="R11" s="473">
        <v>11</v>
      </c>
      <c r="S11" s="473">
        <v>6</v>
      </c>
      <c r="T11" s="473">
        <v>5</v>
      </c>
      <c r="U11" s="473">
        <v>14</v>
      </c>
    </row>
    <row r="12" spans="1:21">
      <c r="B12" s="472" t="s">
        <v>19</v>
      </c>
      <c r="C12" s="473">
        <v>26</v>
      </c>
      <c r="D12" s="473">
        <v>9</v>
      </c>
      <c r="E12" s="473">
        <v>21</v>
      </c>
      <c r="F12" s="473">
        <v>9</v>
      </c>
      <c r="G12" s="473">
        <v>3</v>
      </c>
      <c r="H12" s="473">
        <v>6</v>
      </c>
      <c r="I12" s="473">
        <v>15</v>
      </c>
      <c r="J12" s="473">
        <v>6</v>
      </c>
      <c r="K12" s="473">
        <v>4</v>
      </c>
      <c r="L12" s="473">
        <v>4</v>
      </c>
      <c r="M12" s="473">
        <v>0</v>
      </c>
      <c r="N12" s="473">
        <v>24</v>
      </c>
      <c r="O12" s="473">
        <v>7</v>
      </c>
      <c r="P12" s="473">
        <v>20</v>
      </c>
      <c r="Q12" s="473">
        <v>42</v>
      </c>
      <c r="R12" s="473">
        <v>21</v>
      </c>
      <c r="S12" s="473">
        <v>6</v>
      </c>
      <c r="T12" s="473">
        <v>5</v>
      </c>
      <c r="U12" s="473">
        <v>20</v>
      </c>
    </row>
    <row r="15" spans="1:21">
      <c r="B15" s="60" t="s">
        <v>11</v>
      </c>
    </row>
    <row r="16" spans="1:21">
      <c r="B16" s="152" t="s">
        <v>1856</v>
      </c>
    </row>
    <row r="20" spans="2:11">
      <c r="B20" s="33" t="s">
        <v>1849</v>
      </c>
    </row>
    <row r="21" spans="2:11">
      <c r="B21" s="470" t="s">
        <v>177</v>
      </c>
      <c r="C21" s="469" t="s">
        <v>1850</v>
      </c>
      <c r="D21" s="469" t="s">
        <v>1851</v>
      </c>
      <c r="E21" s="469" t="s">
        <v>1852</v>
      </c>
      <c r="F21" s="552" t="s">
        <v>1853</v>
      </c>
      <c r="G21" s="552"/>
      <c r="H21" s="552" t="s">
        <v>1854</v>
      </c>
      <c r="I21" s="552"/>
      <c r="J21" s="552" t="s">
        <v>1855</v>
      </c>
      <c r="K21" s="552"/>
    </row>
    <row r="22" spans="2:11">
      <c r="B22" s="475">
        <v>2022</v>
      </c>
      <c r="C22" s="478">
        <v>44724</v>
      </c>
      <c r="D22" s="478">
        <v>44730</v>
      </c>
      <c r="E22" s="473">
        <v>7</v>
      </c>
      <c r="F22" s="596">
        <v>3.2</v>
      </c>
      <c r="G22" s="596"/>
      <c r="H22" s="596">
        <v>37.700000000000003</v>
      </c>
      <c r="I22" s="596"/>
      <c r="J22" s="596">
        <v>39</v>
      </c>
      <c r="K22" s="596"/>
    </row>
    <row r="23" spans="2:11">
      <c r="B23" s="475">
        <v>2022</v>
      </c>
      <c r="C23" s="478">
        <v>44751</v>
      </c>
      <c r="D23" s="478">
        <v>44768</v>
      </c>
      <c r="E23" s="473">
        <v>18</v>
      </c>
      <c r="F23" s="596">
        <v>4.5</v>
      </c>
      <c r="G23" s="596"/>
      <c r="H23" s="596">
        <v>38.1</v>
      </c>
      <c r="I23" s="596"/>
      <c r="J23" s="596">
        <v>44</v>
      </c>
      <c r="K23" s="596"/>
    </row>
    <row r="24" spans="2:11">
      <c r="B24" s="475">
        <v>2022</v>
      </c>
      <c r="C24" s="478">
        <v>44772</v>
      </c>
      <c r="D24" s="478">
        <v>44787</v>
      </c>
      <c r="E24" s="473">
        <v>16</v>
      </c>
      <c r="F24" s="596">
        <v>3.5</v>
      </c>
      <c r="G24" s="596"/>
      <c r="H24" s="596">
        <v>36.6</v>
      </c>
      <c r="I24" s="596"/>
      <c r="J24" s="596">
        <v>33</v>
      </c>
      <c r="K24" s="596"/>
    </row>
    <row r="25" spans="2:11">
      <c r="B25" s="476">
        <v>2021</v>
      </c>
      <c r="C25" s="479">
        <v>44398</v>
      </c>
      <c r="D25" s="479">
        <v>44400</v>
      </c>
      <c r="E25" s="45">
        <v>3</v>
      </c>
      <c r="F25" s="595">
        <v>2</v>
      </c>
      <c r="G25" s="595"/>
      <c r="H25" s="595">
        <v>37</v>
      </c>
      <c r="I25" s="595"/>
      <c r="J25" s="595">
        <v>16</v>
      </c>
      <c r="K25" s="595"/>
    </row>
    <row r="26" spans="2:11">
      <c r="B26" s="476">
        <v>2021</v>
      </c>
      <c r="C26" s="479">
        <v>44419</v>
      </c>
      <c r="D26" s="479">
        <v>44424</v>
      </c>
      <c r="E26" s="45">
        <v>6</v>
      </c>
      <c r="F26" s="595">
        <v>4.0999999999999996</v>
      </c>
      <c r="G26" s="595"/>
      <c r="H26" s="595">
        <v>40.200000000000003</v>
      </c>
      <c r="I26" s="595"/>
      <c r="J26" s="595">
        <v>36</v>
      </c>
      <c r="K26" s="595"/>
    </row>
    <row r="29" spans="2:11">
      <c r="B29" s="60" t="s">
        <v>11</v>
      </c>
    </row>
    <row r="30" spans="2:11">
      <c r="B30" s="60" t="s">
        <v>1857</v>
      </c>
    </row>
  </sheetData>
  <mergeCells count="18">
    <mergeCell ref="F26:G26"/>
    <mergeCell ref="F21:G21"/>
    <mergeCell ref="F22:G22"/>
    <mergeCell ref="F23:G23"/>
    <mergeCell ref="F24:G24"/>
    <mergeCell ref="F25:G25"/>
    <mergeCell ref="J26:K26"/>
    <mergeCell ref="H21:I21"/>
    <mergeCell ref="H22:I22"/>
    <mergeCell ref="H23:I23"/>
    <mergeCell ref="H24:I24"/>
    <mergeCell ref="H25:I25"/>
    <mergeCell ref="H26:I26"/>
    <mergeCell ref="J21:K21"/>
    <mergeCell ref="J22:K22"/>
    <mergeCell ref="J23:K23"/>
    <mergeCell ref="J24:K24"/>
    <mergeCell ref="J25:K25"/>
  </mergeCells>
  <hyperlinks>
    <hyperlink ref="A1" location="Indice!A1" display="Regresar &lt;-"/>
  </hyperlinks>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2"/>
  <sheetViews>
    <sheetView workbookViewId="0"/>
  </sheetViews>
  <sheetFormatPr baseColWidth="10" defaultRowHeight="15"/>
  <cols>
    <col min="1" max="2" width="11.42578125" style="60"/>
    <col min="3" max="3" width="12.85546875" style="60" bestFit="1" customWidth="1"/>
    <col min="4" max="4" width="24.7109375" style="60" bestFit="1" customWidth="1"/>
    <col min="5" max="5" width="19" style="60" bestFit="1" customWidth="1"/>
    <col min="6" max="6" width="15.28515625" style="60" bestFit="1" customWidth="1"/>
    <col min="7" max="7" width="22.85546875" style="60" bestFit="1" customWidth="1"/>
    <col min="8" max="8" width="12.7109375" style="60" customWidth="1"/>
    <col min="9" max="9" width="14.7109375" style="60" bestFit="1" customWidth="1"/>
    <col min="10" max="10" width="18" style="60" bestFit="1" customWidth="1"/>
    <col min="11" max="11" width="11.42578125" style="60"/>
    <col min="12" max="12" width="21" style="60" bestFit="1" customWidth="1"/>
    <col min="13" max="16384" width="11.42578125" style="60"/>
  </cols>
  <sheetData>
    <row r="1" spans="1:35">
      <c r="A1" s="1" t="s">
        <v>246</v>
      </c>
    </row>
    <row r="2" spans="1:35" ht="21">
      <c r="B2" s="2" t="s">
        <v>1843</v>
      </c>
    </row>
    <row r="3" spans="1:35" ht="21">
      <c r="B3" s="14" t="s">
        <v>1844</v>
      </c>
    </row>
    <row r="4" spans="1:35" ht="21">
      <c r="B4" s="14"/>
    </row>
    <row r="5" spans="1:35" ht="15.75">
      <c r="B5" s="19" t="s">
        <v>1858</v>
      </c>
    </row>
    <row r="7" spans="1:35">
      <c r="B7" s="33"/>
    </row>
    <row r="8" spans="1:35">
      <c r="B8" s="33" t="s">
        <v>1859</v>
      </c>
    </row>
    <row r="9" spans="1:35">
      <c r="B9" s="538" t="s">
        <v>177</v>
      </c>
      <c r="C9" s="597" t="s">
        <v>1861</v>
      </c>
      <c r="D9" s="597"/>
      <c r="E9" s="597"/>
      <c r="F9" s="597" t="s">
        <v>1860</v>
      </c>
      <c r="G9" s="597"/>
      <c r="H9" s="597"/>
      <c r="I9" s="597" t="s">
        <v>1864</v>
      </c>
      <c r="J9" s="597"/>
      <c r="K9" s="597"/>
      <c r="L9" s="597" t="s">
        <v>1865</v>
      </c>
      <c r="M9" s="597"/>
      <c r="N9" s="597"/>
      <c r="O9" s="597" t="s">
        <v>1866</v>
      </c>
      <c r="P9" s="597"/>
      <c r="Q9" s="597"/>
      <c r="R9" s="597" t="s">
        <v>1863</v>
      </c>
      <c r="S9" s="597"/>
      <c r="T9" s="597"/>
      <c r="U9" s="597" t="s">
        <v>1867</v>
      </c>
      <c r="V9" s="597"/>
      <c r="W9" s="597"/>
      <c r="X9" s="597" t="s">
        <v>1868</v>
      </c>
      <c r="Y9" s="597"/>
      <c r="Z9" s="597"/>
      <c r="AA9" s="597" t="s">
        <v>1862</v>
      </c>
      <c r="AB9" s="597"/>
      <c r="AC9" s="597"/>
      <c r="AD9" s="597" t="s">
        <v>1869</v>
      </c>
      <c r="AE9" s="597"/>
      <c r="AF9" s="597"/>
      <c r="AG9" s="597" t="s">
        <v>19</v>
      </c>
      <c r="AH9" s="597"/>
      <c r="AI9" s="597"/>
    </row>
    <row r="10" spans="1:35">
      <c r="B10" s="538"/>
      <c r="C10" s="469" t="s">
        <v>1847</v>
      </c>
      <c r="D10" s="469" t="s">
        <v>1846</v>
      </c>
      <c r="E10" s="469" t="s">
        <v>1870</v>
      </c>
      <c r="F10" s="469" t="s">
        <v>1847</v>
      </c>
      <c r="G10" s="469" t="s">
        <v>1846</v>
      </c>
      <c r="H10" s="469" t="s">
        <v>1870</v>
      </c>
      <c r="I10" s="469" t="s">
        <v>1847</v>
      </c>
      <c r="J10" s="469" t="s">
        <v>1846</v>
      </c>
      <c r="K10" s="469" t="s">
        <v>1870</v>
      </c>
      <c r="L10" s="469" t="s">
        <v>1847</v>
      </c>
      <c r="M10" s="469" t="s">
        <v>1846</v>
      </c>
      <c r="N10" s="469" t="s">
        <v>1870</v>
      </c>
      <c r="O10" s="469" t="s">
        <v>1847</v>
      </c>
      <c r="P10" s="469" t="s">
        <v>1846</v>
      </c>
      <c r="Q10" s="469" t="s">
        <v>1870</v>
      </c>
      <c r="R10" s="469" t="s">
        <v>1847</v>
      </c>
      <c r="S10" s="469" t="s">
        <v>1846</v>
      </c>
      <c r="T10" s="469" t="s">
        <v>1870</v>
      </c>
      <c r="U10" s="469" t="s">
        <v>1847</v>
      </c>
      <c r="V10" s="469" t="s">
        <v>1846</v>
      </c>
      <c r="W10" s="469" t="s">
        <v>1870</v>
      </c>
      <c r="X10" s="469" t="s">
        <v>1847</v>
      </c>
      <c r="Y10" s="469" t="s">
        <v>1846</v>
      </c>
      <c r="Z10" s="469" t="s">
        <v>1870</v>
      </c>
      <c r="AA10" s="469" t="s">
        <v>1847</v>
      </c>
      <c r="AB10" s="469" t="s">
        <v>1846</v>
      </c>
      <c r="AC10" s="469" t="s">
        <v>1870</v>
      </c>
      <c r="AD10" s="469" t="s">
        <v>1847</v>
      </c>
      <c r="AE10" s="469" t="s">
        <v>1846</v>
      </c>
      <c r="AF10" s="469" t="s">
        <v>1870</v>
      </c>
      <c r="AG10" s="469" t="s">
        <v>1847</v>
      </c>
      <c r="AH10" s="469" t="s">
        <v>1846</v>
      </c>
      <c r="AI10" s="469" t="s">
        <v>1870</v>
      </c>
    </row>
    <row r="11" spans="1:35">
      <c r="B11" s="139">
        <v>2015</v>
      </c>
      <c r="C11" s="45">
        <v>3</v>
      </c>
      <c r="D11" s="45">
        <v>0</v>
      </c>
      <c r="E11" s="45">
        <v>3</v>
      </c>
      <c r="F11" s="45">
        <v>11</v>
      </c>
      <c r="G11" s="45">
        <v>6</v>
      </c>
      <c r="H11" s="45">
        <v>17</v>
      </c>
      <c r="I11" s="45">
        <v>0</v>
      </c>
      <c r="J11" s="45">
        <v>0</v>
      </c>
      <c r="K11" s="45">
        <v>0</v>
      </c>
      <c r="L11" s="45">
        <v>1</v>
      </c>
      <c r="M11" s="45">
        <v>0</v>
      </c>
      <c r="N11" s="45">
        <v>1</v>
      </c>
      <c r="O11" s="45">
        <v>0</v>
      </c>
      <c r="P11" s="45">
        <v>0</v>
      </c>
      <c r="Q11" s="45">
        <v>0</v>
      </c>
      <c r="R11" s="45">
        <v>21</v>
      </c>
      <c r="S11" s="45">
        <v>12</v>
      </c>
      <c r="T11" s="45">
        <v>33</v>
      </c>
      <c r="U11" s="45">
        <v>0</v>
      </c>
      <c r="V11" s="45">
        <v>1</v>
      </c>
      <c r="W11" s="45">
        <v>1</v>
      </c>
      <c r="X11" s="45">
        <v>0</v>
      </c>
      <c r="Y11" s="45">
        <v>0</v>
      </c>
      <c r="Z11" s="45">
        <v>0</v>
      </c>
      <c r="AA11" s="45">
        <v>2</v>
      </c>
      <c r="AB11" s="45">
        <v>0</v>
      </c>
      <c r="AC11" s="45">
        <v>2</v>
      </c>
      <c r="AD11" s="45">
        <v>2</v>
      </c>
      <c r="AE11" s="45">
        <v>0</v>
      </c>
      <c r="AF11" s="45">
        <v>2</v>
      </c>
      <c r="AG11" s="45">
        <v>40</v>
      </c>
      <c r="AH11" s="45">
        <v>19</v>
      </c>
      <c r="AI11" s="45">
        <v>59</v>
      </c>
    </row>
    <row r="12" spans="1:35">
      <c r="B12" s="139">
        <v>2016</v>
      </c>
      <c r="C12" s="45">
        <v>1</v>
      </c>
      <c r="D12" s="45">
        <v>0</v>
      </c>
      <c r="E12" s="45">
        <v>1</v>
      </c>
      <c r="F12" s="45">
        <v>8</v>
      </c>
      <c r="G12" s="45">
        <v>2</v>
      </c>
      <c r="H12" s="45">
        <v>10</v>
      </c>
      <c r="I12" s="45">
        <v>2</v>
      </c>
      <c r="J12" s="45">
        <v>1</v>
      </c>
      <c r="K12" s="45">
        <v>3</v>
      </c>
      <c r="L12" s="45">
        <v>1</v>
      </c>
      <c r="M12" s="45">
        <v>0</v>
      </c>
      <c r="N12" s="45">
        <v>1</v>
      </c>
      <c r="O12" s="45">
        <v>0</v>
      </c>
      <c r="P12" s="45">
        <v>0</v>
      </c>
      <c r="Q12" s="45">
        <v>0</v>
      </c>
      <c r="R12" s="45">
        <v>7</v>
      </c>
      <c r="S12" s="45">
        <v>1</v>
      </c>
      <c r="T12" s="45">
        <v>8</v>
      </c>
      <c r="U12" s="45">
        <v>1</v>
      </c>
      <c r="V12" s="45">
        <v>0</v>
      </c>
      <c r="W12" s="45">
        <v>1</v>
      </c>
      <c r="X12" s="45">
        <v>0</v>
      </c>
      <c r="Y12" s="45">
        <v>2</v>
      </c>
      <c r="Z12" s="45">
        <v>2</v>
      </c>
      <c r="AA12" s="45">
        <v>0</v>
      </c>
      <c r="AB12" s="45">
        <v>0</v>
      </c>
      <c r="AC12" s="45">
        <v>0</v>
      </c>
      <c r="AD12" s="45">
        <v>4</v>
      </c>
      <c r="AE12" s="45">
        <v>0</v>
      </c>
      <c r="AF12" s="45">
        <v>4</v>
      </c>
      <c r="AG12" s="45">
        <v>24</v>
      </c>
      <c r="AH12" s="45">
        <v>6</v>
      </c>
      <c r="AI12" s="45">
        <v>30</v>
      </c>
    </row>
    <row r="13" spans="1:35">
      <c r="B13" s="139">
        <v>2017</v>
      </c>
      <c r="C13" s="45">
        <v>2</v>
      </c>
      <c r="D13" s="45">
        <v>4</v>
      </c>
      <c r="E13" s="45">
        <v>6</v>
      </c>
      <c r="F13" s="45">
        <v>2</v>
      </c>
      <c r="G13" s="45">
        <v>1</v>
      </c>
      <c r="H13" s="45">
        <v>3</v>
      </c>
      <c r="I13" s="45">
        <v>0</v>
      </c>
      <c r="J13" s="45">
        <v>0</v>
      </c>
      <c r="K13" s="45">
        <v>0</v>
      </c>
      <c r="L13" s="45">
        <v>0</v>
      </c>
      <c r="M13" s="45">
        <v>0</v>
      </c>
      <c r="N13" s="45">
        <v>0</v>
      </c>
      <c r="O13" s="45">
        <v>0</v>
      </c>
      <c r="P13" s="45">
        <v>0</v>
      </c>
      <c r="Q13" s="45">
        <v>0</v>
      </c>
      <c r="R13" s="45">
        <v>15</v>
      </c>
      <c r="S13" s="45">
        <v>5</v>
      </c>
      <c r="T13" s="45">
        <v>20</v>
      </c>
      <c r="U13" s="45">
        <v>1</v>
      </c>
      <c r="V13" s="45">
        <v>0</v>
      </c>
      <c r="W13" s="45">
        <v>1</v>
      </c>
      <c r="X13" s="45">
        <v>0</v>
      </c>
      <c r="Y13" s="45">
        <v>0</v>
      </c>
      <c r="Z13" s="45">
        <v>0</v>
      </c>
      <c r="AA13" s="45">
        <v>1</v>
      </c>
      <c r="AB13" s="45">
        <v>2</v>
      </c>
      <c r="AC13" s="45">
        <v>3</v>
      </c>
      <c r="AD13" s="45">
        <v>1</v>
      </c>
      <c r="AE13" s="45">
        <v>0</v>
      </c>
      <c r="AF13" s="45">
        <v>1</v>
      </c>
      <c r="AG13" s="45">
        <v>22</v>
      </c>
      <c r="AH13" s="45">
        <v>12</v>
      </c>
      <c r="AI13" s="45">
        <v>34</v>
      </c>
    </row>
    <row r="14" spans="1:35">
      <c r="B14" s="139">
        <v>2018</v>
      </c>
      <c r="C14" s="45">
        <v>1</v>
      </c>
      <c r="D14" s="45">
        <v>0</v>
      </c>
      <c r="E14" s="45">
        <v>1</v>
      </c>
      <c r="F14" s="45">
        <v>17</v>
      </c>
      <c r="G14" s="45">
        <v>7</v>
      </c>
      <c r="H14" s="45">
        <v>24</v>
      </c>
      <c r="I14" s="45">
        <v>2</v>
      </c>
      <c r="J14" s="45">
        <v>2</v>
      </c>
      <c r="K14" s="45">
        <v>4</v>
      </c>
      <c r="L14" s="45">
        <v>3</v>
      </c>
      <c r="M14" s="45">
        <v>0</v>
      </c>
      <c r="N14" s="45">
        <v>3</v>
      </c>
      <c r="O14" s="45">
        <v>0</v>
      </c>
      <c r="P14" s="45">
        <v>0</v>
      </c>
      <c r="Q14" s="45">
        <v>0</v>
      </c>
      <c r="R14" s="45">
        <v>26</v>
      </c>
      <c r="S14" s="45">
        <v>16</v>
      </c>
      <c r="T14" s="45">
        <v>42</v>
      </c>
      <c r="U14" s="45">
        <v>0</v>
      </c>
      <c r="V14" s="45">
        <v>0</v>
      </c>
      <c r="W14" s="45">
        <v>0</v>
      </c>
      <c r="X14" s="45">
        <v>2</v>
      </c>
      <c r="Y14" s="45">
        <v>0</v>
      </c>
      <c r="Z14" s="45">
        <v>2</v>
      </c>
      <c r="AA14" s="45">
        <v>2</v>
      </c>
      <c r="AB14" s="45">
        <v>0</v>
      </c>
      <c r="AC14" s="45">
        <v>2</v>
      </c>
      <c r="AD14" s="45">
        <v>7</v>
      </c>
      <c r="AE14" s="45">
        <v>3</v>
      </c>
      <c r="AF14" s="45">
        <v>10</v>
      </c>
      <c r="AG14" s="45">
        <v>60</v>
      </c>
      <c r="AH14" s="45">
        <v>28</v>
      </c>
      <c r="AI14" s="45">
        <v>88</v>
      </c>
    </row>
    <row r="15" spans="1:35">
      <c r="B15" s="139">
        <v>2019</v>
      </c>
      <c r="C15" s="45">
        <v>3</v>
      </c>
      <c r="D15" s="45">
        <v>0</v>
      </c>
      <c r="E15" s="45">
        <v>3</v>
      </c>
      <c r="F15" s="45">
        <v>18</v>
      </c>
      <c r="G15" s="45">
        <v>2</v>
      </c>
      <c r="H15" s="45">
        <v>20</v>
      </c>
      <c r="I15" s="45">
        <v>3</v>
      </c>
      <c r="J15" s="45">
        <v>1</v>
      </c>
      <c r="K15" s="45">
        <v>4</v>
      </c>
      <c r="L15" s="45">
        <v>1</v>
      </c>
      <c r="M15" s="45">
        <v>0</v>
      </c>
      <c r="N15" s="45">
        <v>1</v>
      </c>
      <c r="O15" s="45">
        <v>0</v>
      </c>
      <c r="P15" s="45">
        <v>0</v>
      </c>
      <c r="Q15" s="45">
        <v>0</v>
      </c>
      <c r="R15" s="45">
        <v>11</v>
      </c>
      <c r="S15" s="45">
        <v>10</v>
      </c>
      <c r="T15" s="45">
        <v>21</v>
      </c>
      <c r="U15" s="45">
        <v>0</v>
      </c>
      <c r="V15" s="45">
        <v>0</v>
      </c>
      <c r="W15" s="45">
        <v>0</v>
      </c>
      <c r="X15" s="45">
        <v>0</v>
      </c>
      <c r="Y15" s="45">
        <v>0</v>
      </c>
      <c r="Z15" s="45">
        <v>0</v>
      </c>
      <c r="AA15" s="45">
        <v>0</v>
      </c>
      <c r="AB15" s="45">
        <v>1</v>
      </c>
      <c r="AC15" s="45">
        <v>1</v>
      </c>
      <c r="AD15" s="45">
        <v>2</v>
      </c>
      <c r="AE15" s="45">
        <v>0</v>
      </c>
      <c r="AF15" s="45">
        <v>2</v>
      </c>
      <c r="AG15" s="45">
        <v>38</v>
      </c>
      <c r="AH15" s="45">
        <v>14</v>
      </c>
      <c r="AI15" s="45">
        <v>52</v>
      </c>
    </row>
    <row r="16" spans="1:35">
      <c r="B16" s="139">
        <v>2020</v>
      </c>
      <c r="C16" s="45">
        <v>6</v>
      </c>
      <c r="D16" s="45">
        <v>0</v>
      </c>
      <c r="E16" s="45">
        <v>6</v>
      </c>
      <c r="F16" s="45">
        <v>5</v>
      </c>
      <c r="G16" s="45">
        <v>1</v>
      </c>
      <c r="H16" s="45">
        <v>6</v>
      </c>
      <c r="I16" s="45">
        <v>0</v>
      </c>
      <c r="J16" s="45">
        <v>0</v>
      </c>
      <c r="K16" s="45">
        <v>0</v>
      </c>
      <c r="L16" s="45">
        <v>1</v>
      </c>
      <c r="M16" s="45">
        <v>0</v>
      </c>
      <c r="N16" s="45">
        <v>1</v>
      </c>
      <c r="O16" s="45">
        <v>0</v>
      </c>
      <c r="P16" s="45">
        <v>0</v>
      </c>
      <c r="Q16" s="45">
        <v>0</v>
      </c>
      <c r="R16" s="45">
        <v>6</v>
      </c>
      <c r="S16" s="45">
        <v>0</v>
      </c>
      <c r="T16" s="45">
        <v>6</v>
      </c>
      <c r="U16" s="45">
        <v>1</v>
      </c>
      <c r="V16" s="45">
        <v>0</v>
      </c>
      <c r="W16" s="45">
        <v>1</v>
      </c>
      <c r="X16" s="45">
        <v>3</v>
      </c>
      <c r="Y16" s="45">
        <v>1</v>
      </c>
      <c r="Z16" s="45">
        <v>4</v>
      </c>
      <c r="AA16" s="45">
        <v>1</v>
      </c>
      <c r="AB16" s="45">
        <v>1</v>
      </c>
      <c r="AC16" s="45">
        <v>2</v>
      </c>
      <c r="AD16" s="45">
        <v>6</v>
      </c>
      <c r="AE16" s="45">
        <v>0</v>
      </c>
      <c r="AF16" s="45">
        <v>6</v>
      </c>
      <c r="AG16" s="45">
        <v>29</v>
      </c>
      <c r="AH16" s="45">
        <v>3</v>
      </c>
      <c r="AI16" s="45">
        <v>32</v>
      </c>
    </row>
    <row r="17" spans="2:35">
      <c r="B17" s="139">
        <v>2021</v>
      </c>
      <c r="C17" s="45">
        <v>1</v>
      </c>
      <c r="D17" s="45">
        <v>0</v>
      </c>
      <c r="E17" s="45">
        <v>1</v>
      </c>
      <c r="F17" s="45">
        <v>3</v>
      </c>
      <c r="G17" s="45">
        <v>1</v>
      </c>
      <c r="H17" s="45">
        <v>4</v>
      </c>
      <c r="I17" s="45">
        <v>0</v>
      </c>
      <c r="J17" s="45">
        <v>2</v>
      </c>
      <c r="K17" s="45">
        <v>2</v>
      </c>
      <c r="L17" s="45">
        <v>3</v>
      </c>
      <c r="M17" s="45">
        <v>0</v>
      </c>
      <c r="N17" s="45">
        <v>3</v>
      </c>
      <c r="O17" s="45">
        <v>1</v>
      </c>
      <c r="P17" s="45">
        <v>0</v>
      </c>
      <c r="Q17" s="45">
        <v>1</v>
      </c>
      <c r="R17" s="45">
        <v>5</v>
      </c>
      <c r="S17" s="45">
        <v>0</v>
      </c>
      <c r="T17" s="45">
        <v>5</v>
      </c>
      <c r="U17" s="45">
        <v>1</v>
      </c>
      <c r="V17" s="45">
        <v>0</v>
      </c>
      <c r="W17" s="45">
        <v>1</v>
      </c>
      <c r="X17" s="45">
        <v>2</v>
      </c>
      <c r="Y17" s="45">
        <v>0</v>
      </c>
      <c r="Z17" s="45">
        <v>2</v>
      </c>
      <c r="AA17" s="45">
        <v>0</v>
      </c>
      <c r="AB17" s="45">
        <v>0</v>
      </c>
      <c r="AC17" s="45">
        <v>0</v>
      </c>
      <c r="AD17" s="45">
        <v>1</v>
      </c>
      <c r="AE17" s="45">
        <v>0</v>
      </c>
      <c r="AF17" s="45">
        <v>1</v>
      </c>
      <c r="AG17" s="45">
        <v>17</v>
      </c>
      <c r="AH17" s="45">
        <v>3</v>
      </c>
      <c r="AI17" s="45">
        <v>20</v>
      </c>
    </row>
    <row r="18" spans="2:35">
      <c r="B18" s="139">
        <v>2022</v>
      </c>
      <c r="C18" s="45">
        <v>6</v>
      </c>
      <c r="D18" s="45">
        <v>0</v>
      </c>
      <c r="E18" s="45">
        <v>6</v>
      </c>
      <c r="F18" s="45">
        <v>4</v>
      </c>
      <c r="G18" s="45">
        <v>1</v>
      </c>
      <c r="H18" s="45">
        <v>5</v>
      </c>
      <c r="I18" s="45">
        <v>0</v>
      </c>
      <c r="J18" s="45">
        <v>0</v>
      </c>
      <c r="K18" s="45">
        <v>0</v>
      </c>
      <c r="L18" s="45">
        <v>0</v>
      </c>
      <c r="M18" s="45">
        <v>0</v>
      </c>
      <c r="N18" s="45">
        <v>0</v>
      </c>
      <c r="O18" s="45">
        <v>0</v>
      </c>
      <c r="P18" s="45">
        <v>0</v>
      </c>
      <c r="Q18" s="45">
        <v>0</v>
      </c>
      <c r="R18" s="45">
        <v>14</v>
      </c>
      <c r="S18" s="45">
        <v>6</v>
      </c>
      <c r="T18" s="45">
        <v>20</v>
      </c>
      <c r="U18" s="45">
        <v>2</v>
      </c>
      <c r="V18" s="45">
        <v>1</v>
      </c>
      <c r="W18" s="45">
        <v>3</v>
      </c>
      <c r="X18" s="45">
        <v>0</v>
      </c>
      <c r="Y18" s="45">
        <v>0</v>
      </c>
      <c r="Z18" s="45">
        <v>0</v>
      </c>
      <c r="AA18" s="45">
        <v>3</v>
      </c>
      <c r="AB18" s="45">
        <v>2</v>
      </c>
      <c r="AC18" s="45">
        <v>5</v>
      </c>
      <c r="AD18" s="45">
        <v>4</v>
      </c>
      <c r="AE18" s="45">
        <v>2</v>
      </c>
      <c r="AF18" s="45">
        <v>6</v>
      </c>
      <c r="AG18" s="45">
        <v>33</v>
      </c>
      <c r="AH18" s="45">
        <v>12</v>
      </c>
      <c r="AI18" s="45">
        <v>45</v>
      </c>
    </row>
    <row r="21" spans="2:35">
      <c r="B21" s="60" t="s">
        <v>11</v>
      </c>
    </row>
    <row r="22" spans="2:35">
      <c r="B22" s="152" t="s">
        <v>1871</v>
      </c>
    </row>
  </sheetData>
  <mergeCells count="12">
    <mergeCell ref="AG9:AI9"/>
    <mergeCell ref="B9:B10"/>
    <mergeCell ref="C9:E9"/>
    <mergeCell ref="F9:H9"/>
    <mergeCell ref="I9:K9"/>
    <mergeCell ref="L9:N9"/>
    <mergeCell ref="O9:Q9"/>
    <mergeCell ref="R9:T9"/>
    <mergeCell ref="U9:W9"/>
    <mergeCell ref="X9:Z9"/>
    <mergeCell ref="AA9:AC9"/>
    <mergeCell ref="AD9:AF9"/>
  </mergeCells>
  <hyperlinks>
    <hyperlink ref="A1" location="Indice!A1" display="Regresar &lt;-"/>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heetViews>
  <sheetFormatPr baseColWidth="10" defaultRowHeight="15"/>
  <cols>
    <col min="1" max="6" width="11.42578125" style="60"/>
    <col min="7" max="7" width="27.42578125" style="60" customWidth="1"/>
    <col min="8" max="16384" width="11.42578125" style="60"/>
  </cols>
  <sheetData>
    <row r="1" spans="1:7">
      <c r="A1" s="1" t="s">
        <v>246</v>
      </c>
    </row>
    <row r="2" spans="1:7" ht="21">
      <c r="B2" s="2" t="s">
        <v>1843</v>
      </c>
    </row>
    <row r="3" spans="1:7" ht="21">
      <c r="B3" s="14" t="s">
        <v>1844</v>
      </c>
    </row>
    <row r="4" spans="1:7" ht="21">
      <c r="B4" s="14"/>
    </row>
    <row r="5" spans="1:7" ht="15.75">
      <c r="B5" s="19" t="s">
        <v>1872</v>
      </c>
    </row>
    <row r="8" spans="1:7" ht="45">
      <c r="B8" s="480" t="s">
        <v>177</v>
      </c>
      <c r="C8" s="480" t="s">
        <v>1873</v>
      </c>
      <c r="D8" s="480" t="s">
        <v>1874</v>
      </c>
      <c r="E8" s="480" t="s">
        <v>1875</v>
      </c>
      <c r="F8" s="480" t="s">
        <v>19</v>
      </c>
      <c r="G8" s="481" t="s">
        <v>1876</v>
      </c>
    </row>
    <row r="9" spans="1:7">
      <c r="B9" s="474">
        <v>2015</v>
      </c>
      <c r="C9" s="209">
        <v>23</v>
      </c>
      <c r="D9" s="209">
        <v>16</v>
      </c>
      <c r="E9" s="209">
        <v>2</v>
      </c>
      <c r="F9" s="209">
        <v>41</v>
      </c>
      <c r="G9" s="209">
        <v>0</v>
      </c>
    </row>
    <row r="10" spans="1:7">
      <c r="B10" s="474">
        <v>2016</v>
      </c>
      <c r="C10" s="209">
        <v>20</v>
      </c>
      <c r="D10" s="209">
        <v>14</v>
      </c>
      <c r="E10" s="209">
        <v>4</v>
      </c>
      <c r="F10" s="209">
        <v>38</v>
      </c>
      <c r="G10" s="209">
        <v>0</v>
      </c>
    </row>
    <row r="11" spans="1:7">
      <c r="B11" s="474">
        <v>2017</v>
      </c>
      <c r="C11" s="209">
        <v>17</v>
      </c>
      <c r="D11" s="209">
        <v>17</v>
      </c>
      <c r="E11" s="209">
        <v>2</v>
      </c>
      <c r="F11" s="209">
        <v>36</v>
      </c>
      <c r="G11" s="209">
        <v>0</v>
      </c>
    </row>
    <row r="12" spans="1:7">
      <c r="B12" s="474">
        <v>2018</v>
      </c>
      <c r="C12" s="209">
        <v>21</v>
      </c>
      <c r="D12" s="209">
        <v>10</v>
      </c>
      <c r="E12" s="209">
        <v>1</v>
      </c>
      <c r="F12" s="209">
        <v>32</v>
      </c>
      <c r="G12" s="209">
        <v>0</v>
      </c>
    </row>
    <row r="13" spans="1:7">
      <c r="B13" s="474">
        <v>2019</v>
      </c>
      <c r="C13" s="209">
        <v>28</v>
      </c>
      <c r="D13" s="209">
        <v>24</v>
      </c>
      <c r="E13" s="209">
        <v>1</v>
      </c>
      <c r="F13" s="209">
        <v>53</v>
      </c>
      <c r="G13" s="209">
        <v>0</v>
      </c>
    </row>
    <row r="14" spans="1:7">
      <c r="B14" s="474">
        <v>2020</v>
      </c>
      <c r="C14" s="482">
        <v>24</v>
      </c>
      <c r="D14" s="482">
        <v>28</v>
      </c>
      <c r="E14" s="482">
        <v>1</v>
      </c>
      <c r="F14" s="482">
        <v>53</v>
      </c>
      <c r="G14" s="482">
        <v>4</v>
      </c>
    </row>
    <row r="15" spans="1:7">
      <c r="B15" s="474">
        <v>2021</v>
      </c>
      <c r="C15" s="482">
        <v>30</v>
      </c>
      <c r="D15" s="482">
        <v>34</v>
      </c>
      <c r="E15" s="482">
        <v>1</v>
      </c>
      <c r="F15" s="482">
        <v>65</v>
      </c>
      <c r="G15" s="482">
        <v>0</v>
      </c>
    </row>
    <row r="16" spans="1:7">
      <c r="B16" s="474">
        <v>2022</v>
      </c>
      <c r="C16" s="482">
        <v>10</v>
      </c>
      <c r="D16" s="482">
        <v>18</v>
      </c>
      <c r="E16" s="482">
        <v>0</v>
      </c>
      <c r="F16" s="482">
        <v>28</v>
      </c>
      <c r="G16" s="482">
        <v>0</v>
      </c>
    </row>
    <row r="19" spans="2:2">
      <c r="B19" s="60" t="s">
        <v>11</v>
      </c>
    </row>
    <row r="20" spans="2:2">
      <c r="B20" s="60" t="s">
        <v>1877</v>
      </c>
    </row>
  </sheetData>
  <hyperlinks>
    <hyperlink ref="A1" location="Indice!A1" display="Regresar &lt;-"/>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heetViews>
  <sheetFormatPr baseColWidth="10" defaultRowHeight="15"/>
  <cols>
    <col min="1" max="2" width="11.42578125" style="60"/>
    <col min="3" max="3" width="18.42578125" style="60" customWidth="1"/>
    <col min="4" max="4" width="14.85546875" style="60" customWidth="1"/>
    <col min="5" max="16384" width="11.42578125" style="60"/>
  </cols>
  <sheetData>
    <row r="1" spans="1:5">
      <c r="A1" s="1" t="s">
        <v>246</v>
      </c>
    </row>
    <row r="2" spans="1:5" ht="21">
      <c r="B2" s="2" t="s">
        <v>1843</v>
      </c>
    </row>
    <row r="3" spans="1:5" ht="21">
      <c r="B3" s="14" t="s">
        <v>1844</v>
      </c>
    </row>
    <row r="4" spans="1:5" ht="21">
      <c r="B4" s="14"/>
    </row>
    <row r="5" spans="1:5" ht="15.75">
      <c r="B5" s="19" t="s">
        <v>1878</v>
      </c>
    </row>
    <row r="8" spans="1:5" ht="45">
      <c r="B8" s="481"/>
      <c r="C8" s="481" t="s">
        <v>1879</v>
      </c>
      <c r="D8" s="481" t="s">
        <v>1880</v>
      </c>
      <c r="E8" s="481" t="s">
        <v>19</v>
      </c>
    </row>
    <row r="9" spans="1:5">
      <c r="B9" s="474">
        <v>2015</v>
      </c>
      <c r="C9" s="209">
        <v>10</v>
      </c>
      <c r="D9" s="209">
        <v>5</v>
      </c>
      <c r="E9" s="209">
        <v>15</v>
      </c>
    </row>
    <row r="10" spans="1:5">
      <c r="B10" s="474">
        <v>2016</v>
      </c>
      <c r="C10" s="209">
        <v>8</v>
      </c>
      <c r="D10" s="209">
        <v>3</v>
      </c>
      <c r="E10" s="209">
        <v>11</v>
      </c>
    </row>
    <row r="11" spans="1:5">
      <c r="B11" s="474">
        <v>2017</v>
      </c>
      <c r="C11" s="209">
        <v>14</v>
      </c>
      <c r="D11" s="209">
        <v>5</v>
      </c>
      <c r="E11" s="209">
        <v>19</v>
      </c>
    </row>
    <row r="12" spans="1:5">
      <c r="B12" s="474">
        <v>2018</v>
      </c>
      <c r="C12" s="209">
        <v>31</v>
      </c>
      <c r="D12" s="209">
        <v>2</v>
      </c>
      <c r="E12" s="209">
        <v>33</v>
      </c>
    </row>
    <row r="13" spans="1:5">
      <c r="B13" s="474">
        <v>2019</v>
      </c>
      <c r="C13" s="209">
        <v>23</v>
      </c>
      <c r="D13" s="209">
        <v>2</v>
      </c>
      <c r="E13" s="209">
        <v>25</v>
      </c>
    </row>
    <row r="14" spans="1:5">
      <c r="B14" s="474">
        <v>2020</v>
      </c>
      <c r="C14" s="209">
        <v>22</v>
      </c>
      <c r="D14" s="209">
        <v>2</v>
      </c>
      <c r="E14" s="209">
        <v>23</v>
      </c>
    </row>
    <row r="15" spans="1:5">
      <c r="B15" s="474">
        <v>2021</v>
      </c>
      <c r="C15" s="209">
        <v>27</v>
      </c>
      <c r="D15" s="209">
        <v>2</v>
      </c>
      <c r="E15" s="209">
        <v>29</v>
      </c>
    </row>
    <row r="16" spans="1:5">
      <c r="B16" s="474">
        <v>2022</v>
      </c>
      <c r="C16" s="209">
        <v>22</v>
      </c>
      <c r="D16" s="209">
        <v>3</v>
      </c>
      <c r="E16" s="209">
        <v>25</v>
      </c>
    </row>
    <row r="19" spans="2:2">
      <c r="B19" s="60" t="s">
        <v>11</v>
      </c>
    </row>
    <row r="20" spans="2:2">
      <c r="B20" s="60" t="s">
        <v>1881</v>
      </c>
    </row>
  </sheetData>
  <hyperlinks>
    <hyperlink ref="A1" location="Indice!A1" display="Regresar &lt;-"/>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3"/>
  <sheetViews>
    <sheetView workbookViewId="0"/>
  </sheetViews>
  <sheetFormatPr baseColWidth="10" defaultRowHeight="15"/>
  <cols>
    <col min="2" max="2" width="53.28515625" customWidth="1"/>
  </cols>
  <sheetData>
    <row r="1" spans="1:24">
      <c r="A1" s="1" t="s">
        <v>246</v>
      </c>
      <c r="B1" s="60"/>
      <c r="C1" s="60"/>
      <c r="D1" s="60"/>
      <c r="E1" s="60"/>
      <c r="F1" s="60"/>
      <c r="G1" s="60"/>
    </row>
    <row r="2" spans="1:24" ht="21">
      <c r="A2" s="60"/>
      <c r="B2" s="2" t="s">
        <v>1882</v>
      </c>
      <c r="C2" s="60"/>
      <c r="D2" s="60"/>
      <c r="E2" s="60"/>
      <c r="F2" s="60"/>
      <c r="G2" s="60"/>
    </row>
    <row r="3" spans="1:24" ht="21">
      <c r="A3" s="60"/>
      <c r="B3" s="14" t="s">
        <v>1883</v>
      </c>
      <c r="C3" s="60"/>
      <c r="D3" s="60"/>
      <c r="E3" s="60"/>
      <c r="F3" s="60"/>
      <c r="G3" s="60"/>
    </row>
    <row r="4" spans="1:24" ht="21">
      <c r="A4" s="60"/>
      <c r="B4" s="14"/>
      <c r="C4" s="60"/>
      <c r="D4" s="60"/>
      <c r="E4" s="60"/>
      <c r="F4" s="60"/>
      <c r="G4" s="60"/>
    </row>
    <row r="5" spans="1:24" ht="15.75">
      <c r="A5" s="60"/>
      <c r="B5" s="19" t="s">
        <v>1885</v>
      </c>
      <c r="C5" s="60"/>
      <c r="D5" s="60"/>
      <c r="E5" s="60"/>
      <c r="F5" s="60"/>
      <c r="G5" s="60"/>
    </row>
    <row r="8" spans="1:24">
      <c r="B8" s="33" t="s">
        <v>1888</v>
      </c>
      <c r="C8" s="60"/>
      <c r="D8" s="60"/>
      <c r="E8" s="60"/>
      <c r="F8" s="60"/>
      <c r="G8" s="60"/>
      <c r="H8" s="60"/>
      <c r="I8" s="60"/>
      <c r="J8" s="60"/>
      <c r="K8" s="60"/>
      <c r="L8" s="60"/>
      <c r="M8" s="60"/>
      <c r="N8" s="60"/>
    </row>
    <row r="9" spans="1:24">
      <c r="B9" s="552" t="s">
        <v>1891</v>
      </c>
      <c r="C9" s="552">
        <v>2012</v>
      </c>
      <c r="D9" s="552"/>
      <c r="E9" s="552">
        <v>2013</v>
      </c>
      <c r="F9" s="552"/>
      <c r="G9" s="552">
        <v>2014</v>
      </c>
      <c r="H9" s="552"/>
      <c r="I9" s="552">
        <v>2015</v>
      </c>
      <c r="J9" s="552"/>
      <c r="K9" s="552">
        <v>2016</v>
      </c>
      <c r="L9" s="552"/>
      <c r="M9" s="552">
        <v>2017</v>
      </c>
      <c r="N9" s="552"/>
      <c r="O9" s="552">
        <v>2018</v>
      </c>
      <c r="P9" s="552"/>
      <c r="Q9" s="552">
        <v>2019</v>
      </c>
      <c r="R9" s="552"/>
      <c r="S9" s="552">
        <v>2020</v>
      </c>
      <c r="T9" s="552"/>
      <c r="U9" s="552">
        <v>2021</v>
      </c>
      <c r="V9" s="552"/>
      <c r="W9" s="552">
        <v>2022</v>
      </c>
      <c r="X9" s="552"/>
    </row>
    <row r="10" spans="1:24">
      <c r="B10" s="552"/>
      <c r="C10" s="45" t="s">
        <v>1846</v>
      </c>
      <c r="D10" s="45" t="s">
        <v>1847</v>
      </c>
      <c r="E10" s="45" t="s">
        <v>1846</v>
      </c>
      <c r="F10" s="45" t="s">
        <v>1847</v>
      </c>
      <c r="G10" s="45" t="s">
        <v>1846</v>
      </c>
      <c r="H10" s="45" t="s">
        <v>1847</v>
      </c>
      <c r="I10" s="45" t="s">
        <v>1846</v>
      </c>
      <c r="J10" s="45" t="s">
        <v>1847</v>
      </c>
      <c r="K10" s="45" t="s">
        <v>1846</v>
      </c>
      <c r="L10" s="45" t="s">
        <v>1847</v>
      </c>
      <c r="M10" s="45" t="s">
        <v>1846</v>
      </c>
      <c r="N10" s="45" t="s">
        <v>1847</v>
      </c>
      <c r="O10" s="45" t="s">
        <v>1846</v>
      </c>
      <c r="P10" s="45" t="s">
        <v>1847</v>
      </c>
      <c r="Q10" s="45" t="s">
        <v>1846</v>
      </c>
      <c r="R10" s="45" t="s">
        <v>1847</v>
      </c>
      <c r="S10" s="45" t="s">
        <v>1846</v>
      </c>
      <c r="T10" s="45" t="s">
        <v>1847</v>
      </c>
      <c r="U10" s="45" t="s">
        <v>1846</v>
      </c>
      <c r="V10" s="45" t="s">
        <v>1847</v>
      </c>
      <c r="W10" s="45" t="s">
        <v>1846</v>
      </c>
      <c r="X10" s="45" t="s">
        <v>1847</v>
      </c>
    </row>
    <row r="11" spans="1:24">
      <c r="B11" s="29" t="s">
        <v>1889</v>
      </c>
      <c r="C11" s="483">
        <v>5825194.25</v>
      </c>
      <c r="D11" s="483">
        <v>6488671.75</v>
      </c>
      <c r="E11" s="483">
        <v>5704351.916666667</v>
      </c>
      <c r="F11" s="45">
        <v>6240082.833333333</v>
      </c>
      <c r="G11" s="45">
        <v>5808959.333333333</v>
      </c>
      <c r="H11" s="45">
        <v>6329684.083333333</v>
      </c>
      <c r="I11" s="45">
        <v>6010878.583333333</v>
      </c>
      <c r="J11" s="45">
        <v>6592510.166666667</v>
      </c>
      <c r="K11" s="45">
        <v>6231337.5</v>
      </c>
      <c r="L11" s="45">
        <v>6834071.833333333</v>
      </c>
      <c r="M11" s="45">
        <v>6497439.583333333</v>
      </c>
      <c r="N11" s="45">
        <v>7152970.833333333</v>
      </c>
      <c r="O11" s="45">
        <v>6763337.5</v>
      </c>
      <c r="P11" s="45">
        <v>7441176.166666667</v>
      </c>
      <c r="Q11" s="45">
        <v>7001635.25</v>
      </c>
      <c r="R11" s="45">
        <v>7670915.916666667</v>
      </c>
      <c r="S11" s="45">
        <v>6836340.833333333</v>
      </c>
      <c r="T11" s="45">
        <v>7440587.916666667</v>
      </c>
      <c r="U11" s="45">
        <v>7043474.916666667</v>
      </c>
      <c r="V11" s="45">
        <v>7662729.75</v>
      </c>
      <c r="W11" s="29">
        <v>7446316.833333333</v>
      </c>
      <c r="X11" s="29">
        <v>8029356.916666667</v>
      </c>
    </row>
    <row r="12" spans="1:24">
      <c r="B12" s="29" t="s">
        <v>1890</v>
      </c>
      <c r="C12" s="595">
        <v>12313866</v>
      </c>
      <c r="D12" s="595"/>
      <c r="E12" s="598">
        <v>11944434.75</v>
      </c>
      <c r="F12" s="598"/>
      <c r="G12" s="598">
        <v>12138643.416666666</v>
      </c>
      <c r="H12" s="598"/>
      <c r="I12" s="598">
        <v>12603388.75</v>
      </c>
      <c r="J12" s="598"/>
      <c r="K12" s="598">
        <v>13065409.333333332</v>
      </c>
      <c r="L12" s="598"/>
      <c r="M12" s="598">
        <v>13650410.416666666</v>
      </c>
      <c r="N12" s="598"/>
      <c r="O12" s="598">
        <v>14204513.666666668</v>
      </c>
      <c r="P12" s="598"/>
      <c r="Q12" s="598">
        <v>14672551.166666668</v>
      </c>
      <c r="R12" s="598"/>
      <c r="S12" s="598">
        <v>14276928.75</v>
      </c>
      <c r="T12" s="598"/>
      <c r="U12" s="598">
        <v>14706204.666666668</v>
      </c>
      <c r="V12" s="598"/>
      <c r="W12" s="598">
        <v>15475673.75</v>
      </c>
      <c r="X12" s="598"/>
    </row>
    <row r="16" spans="1:24">
      <c r="B16" s="552" t="s">
        <v>1892</v>
      </c>
      <c r="C16" s="552">
        <v>2012</v>
      </c>
      <c r="D16" s="552"/>
      <c r="E16" s="552">
        <v>2013</v>
      </c>
      <c r="F16" s="552"/>
      <c r="G16" s="552">
        <v>2014</v>
      </c>
      <c r="H16" s="552"/>
      <c r="I16" s="552">
        <v>2015</v>
      </c>
      <c r="J16" s="552"/>
      <c r="K16" s="552">
        <v>2016</v>
      </c>
      <c r="L16" s="552"/>
      <c r="M16" s="552">
        <v>2017</v>
      </c>
      <c r="N16" s="552"/>
      <c r="O16" s="552">
        <v>2018</v>
      </c>
      <c r="P16" s="552"/>
      <c r="Q16" s="552">
        <v>2019</v>
      </c>
      <c r="R16" s="552"/>
      <c r="S16" s="552">
        <v>2020</v>
      </c>
      <c r="T16" s="552"/>
      <c r="U16" s="552">
        <v>2021</v>
      </c>
      <c r="V16" s="552"/>
      <c r="W16" s="552">
        <v>2022</v>
      </c>
      <c r="X16" s="552"/>
    </row>
    <row r="17" spans="2:24">
      <c r="B17" s="552"/>
      <c r="C17" s="45" t="s">
        <v>1846</v>
      </c>
      <c r="D17" s="45" t="s">
        <v>1847</v>
      </c>
      <c r="E17" s="45" t="s">
        <v>1846</v>
      </c>
      <c r="F17" s="45" t="s">
        <v>1847</v>
      </c>
      <c r="G17" s="45" t="s">
        <v>1846</v>
      </c>
      <c r="H17" s="45" t="s">
        <v>1847</v>
      </c>
      <c r="I17" s="45" t="s">
        <v>1846</v>
      </c>
      <c r="J17" s="45" t="s">
        <v>1847</v>
      </c>
      <c r="K17" s="45" t="s">
        <v>1846</v>
      </c>
      <c r="L17" s="45" t="s">
        <v>1847</v>
      </c>
      <c r="M17" s="45" t="s">
        <v>1846</v>
      </c>
      <c r="N17" s="45" t="s">
        <v>1847</v>
      </c>
      <c r="O17" s="45" t="s">
        <v>1846</v>
      </c>
      <c r="P17" s="45" t="s">
        <v>1847</v>
      </c>
      <c r="Q17" s="45" t="s">
        <v>1846</v>
      </c>
      <c r="R17" s="45" t="s">
        <v>1847</v>
      </c>
      <c r="S17" s="45" t="s">
        <v>1846</v>
      </c>
      <c r="T17" s="45" t="s">
        <v>1847</v>
      </c>
      <c r="U17" s="45" t="s">
        <v>1846</v>
      </c>
      <c r="V17" s="45" t="s">
        <v>1847</v>
      </c>
      <c r="W17" s="45" t="s">
        <v>1846</v>
      </c>
      <c r="X17" s="45" t="s">
        <v>1847</v>
      </c>
    </row>
    <row r="18" spans="2:24">
      <c r="B18" s="29" t="s">
        <v>1893</v>
      </c>
      <c r="C18" s="45">
        <v>207645.33333333334</v>
      </c>
      <c r="D18" s="45">
        <v>1075667.4166666667</v>
      </c>
      <c r="E18" s="45">
        <v>193818.33333333334</v>
      </c>
      <c r="F18" s="45">
        <v>980051.83333333337</v>
      </c>
      <c r="G18" s="45">
        <v>191376.08333333334</v>
      </c>
      <c r="H18" s="45">
        <v>976606.5</v>
      </c>
      <c r="I18" s="45">
        <v>195280.66666666666</v>
      </c>
      <c r="J18" s="45">
        <v>1026147.75</v>
      </c>
      <c r="K18" s="45">
        <v>199345.33333333334</v>
      </c>
      <c r="L18" s="45">
        <v>1065413.0833333333</v>
      </c>
      <c r="M18" s="45">
        <v>207547.66666666666</v>
      </c>
      <c r="N18" s="45">
        <v>1137213.9166666667</v>
      </c>
      <c r="O18" s="45">
        <v>219439.33333333334</v>
      </c>
      <c r="P18" s="45">
        <v>1217170.75</v>
      </c>
      <c r="Q18" s="45">
        <v>231537.75</v>
      </c>
      <c r="R18" s="45">
        <v>1284087.9166666667</v>
      </c>
      <c r="S18" s="45">
        <v>228276.33333333334</v>
      </c>
      <c r="T18" s="45">
        <v>1240327.75</v>
      </c>
      <c r="U18" s="45">
        <v>237215.5</v>
      </c>
      <c r="V18" s="45">
        <v>1287204.3333333333</v>
      </c>
      <c r="W18" s="29">
        <v>255025.75</v>
      </c>
      <c r="X18" s="29">
        <v>1351678.5833333333</v>
      </c>
    </row>
    <row r="19" spans="2:24">
      <c r="B19" s="29" t="s">
        <v>1894</v>
      </c>
      <c r="C19" s="598">
        <v>1283312.75</v>
      </c>
      <c r="D19" s="598"/>
      <c r="E19" s="598">
        <v>1173870.1666666667</v>
      </c>
      <c r="F19" s="598"/>
      <c r="G19" s="598">
        <v>1167982.5833333333</v>
      </c>
      <c r="H19" s="598"/>
      <c r="I19" s="598">
        <v>1221428.4166666667</v>
      </c>
      <c r="J19" s="598"/>
      <c r="K19" s="598">
        <v>1264758.4166666665</v>
      </c>
      <c r="L19" s="598"/>
      <c r="M19" s="598">
        <v>1344761.5833333335</v>
      </c>
      <c r="N19" s="598"/>
      <c r="O19" s="598">
        <v>1436610.0833333333</v>
      </c>
      <c r="P19" s="598"/>
      <c r="Q19" s="598">
        <v>1515625.6666666667</v>
      </c>
      <c r="R19" s="598"/>
      <c r="S19" s="598">
        <v>1468604.0833333333</v>
      </c>
      <c r="T19" s="598"/>
      <c r="U19" s="598">
        <v>1524419.8333333333</v>
      </c>
      <c r="V19" s="598"/>
      <c r="W19" s="598">
        <v>1606704.3333333333</v>
      </c>
      <c r="X19" s="598"/>
    </row>
    <row r="22" spans="2:24">
      <c r="B22" t="s">
        <v>11</v>
      </c>
    </row>
    <row r="23" spans="2:24">
      <c r="B23" t="s">
        <v>1895</v>
      </c>
    </row>
  </sheetData>
  <mergeCells count="46">
    <mergeCell ref="B9:B10"/>
    <mergeCell ref="C9:D9"/>
    <mergeCell ref="B16:B17"/>
    <mergeCell ref="C16:D16"/>
    <mergeCell ref="E9:F9"/>
    <mergeCell ref="E16:F16"/>
    <mergeCell ref="S9:T9"/>
    <mergeCell ref="U9:V9"/>
    <mergeCell ref="W9:X9"/>
    <mergeCell ref="C12:D12"/>
    <mergeCell ref="E12:F12"/>
    <mergeCell ref="G12:H12"/>
    <mergeCell ref="I12:J12"/>
    <mergeCell ref="K12:L12"/>
    <mergeCell ref="M12:N12"/>
    <mergeCell ref="O12:P12"/>
    <mergeCell ref="I9:J9"/>
    <mergeCell ref="K9:L9"/>
    <mergeCell ref="M9:N9"/>
    <mergeCell ref="O9:P9"/>
    <mergeCell ref="Q9:R9"/>
    <mergeCell ref="G9:H9"/>
    <mergeCell ref="G16:H16"/>
    <mergeCell ref="I16:J16"/>
    <mergeCell ref="K16:L16"/>
    <mergeCell ref="M16:N16"/>
    <mergeCell ref="W16:X16"/>
    <mergeCell ref="Q12:R12"/>
    <mergeCell ref="S12:T12"/>
    <mergeCell ref="U12:V12"/>
    <mergeCell ref="W12:X12"/>
    <mergeCell ref="M19:N19"/>
    <mergeCell ref="O16:P16"/>
    <mergeCell ref="Q16:R16"/>
    <mergeCell ref="S16:T16"/>
    <mergeCell ref="U16:V16"/>
    <mergeCell ref="O19:P19"/>
    <mergeCell ref="Q19:R19"/>
    <mergeCell ref="S19:T19"/>
    <mergeCell ref="U19:V19"/>
    <mergeCell ref="W19:X19"/>
    <mergeCell ref="C19:D19"/>
    <mergeCell ref="E19:F19"/>
    <mergeCell ref="G19:H19"/>
    <mergeCell ref="I19:J19"/>
    <mergeCell ref="K19:L19"/>
  </mergeCells>
  <hyperlinks>
    <hyperlink ref="A1" location="Indice!A1" display="Regresar &lt;-"/>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heetViews>
  <sheetFormatPr baseColWidth="10" defaultRowHeight="15"/>
  <cols>
    <col min="4" max="4" width="29.5703125" customWidth="1"/>
    <col min="5" max="5" width="35.85546875" customWidth="1"/>
    <col min="6" max="6" width="43" customWidth="1"/>
    <col min="7" max="7" width="54" customWidth="1"/>
    <col min="8" max="8" width="58.28515625" customWidth="1"/>
  </cols>
  <sheetData>
    <row r="1" spans="1:8">
      <c r="A1" s="1" t="s">
        <v>246</v>
      </c>
      <c r="B1" s="60"/>
      <c r="C1" s="60"/>
      <c r="D1" s="60"/>
      <c r="E1" s="60"/>
      <c r="F1" s="60"/>
    </row>
    <row r="2" spans="1:8" ht="21">
      <c r="A2" s="60"/>
      <c r="B2" s="2" t="s">
        <v>1882</v>
      </c>
      <c r="C2" s="60"/>
      <c r="D2" s="60"/>
      <c r="E2" s="60"/>
      <c r="F2" s="60"/>
    </row>
    <row r="3" spans="1:8" ht="21">
      <c r="A3" s="60"/>
      <c r="B3" s="14" t="s">
        <v>1883</v>
      </c>
      <c r="C3" s="60"/>
      <c r="D3" s="60"/>
      <c r="E3" s="60"/>
      <c r="F3" s="60"/>
    </row>
    <row r="4" spans="1:8" ht="21">
      <c r="A4" s="60"/>
      <c r="B4" s="14"/>
      <c r="C4" s="60"/>
      <c r="D4" s="60"/>
      <c r="E4" s="60"/>
      <c r="F4" s="60"/>
    </row>
    <row r="5" spans="1:8" ht="15.75">
      <c r="A5" s="60"/>
      <c r="B5" s="19" t="s">
        <v>1886</v>
      </c>
      <c r="C5" s="60"/>
      <c r="D5" s="60"/>
      <c r="E5" s="60"/>
      <c r="F5" s="60"/>
    </row>
    <row r="7" spans="1:8" s="60" customFormat="1"/>
    <row r="8" spans="1:8">
      <c r="B8" s="33" t="s">
        <v>1912</v>
      </c>
    </row>
    <row r="9" spans="1:8" ht="71.25" customHeight="1">
      <c r="B9" s="481" t="s">
        <v>177</v>
      </c>
      <c r="C9" s="481" t="s">
        <v>19</v>
      </c>
      <c r="D9" s="481" t="s">
        <v>1896</v>
      </c>
      <c r="E9" s="481" t="s">
        <v>1897</v>
      </c>
      <c r="F9" s="481" t="s">
        <v>1898</v>
      </c>
      <c r="G9" s="481" t="s">
        <v>1899</v>
      </c>
      <c r="H9" s="481" t="s">
        <v>1915</v>
      </c>
    </row>
    <row r="10" spans="1:8">
      <c r="B10" s="474" t="s">
        <v>1900</v>
      </c>
      <c r="C10" s="484">
        <v>18661.099999999999</v>
      </c>
      <c r="D10" s="484">
        <v>3922.8</v>
      </c>
      <c r="E10" s="484">
        <v>10259.5</v>
      </c>
      <c r="F10" s="484">
        <v>1800.4</v>
      </c>
      <c r="G10" s="484">
        <v>1404.2</v>
      </c>
      <c r="H10" s="484">
        <v>1274.2</v>
      </c>
    </row>
    <row r="11" spans="1:8">
      <c r="B11" s="474" t="s">
        <v>1901</v>
      </c>
      <c r="C11" s="484">
        <v>17642.8</v>
      </c>
      <c r="D11" s="484">
        <v>3020</v>
      </c>
      <c r="E11" s="484">
        <v>9934.2000000000007</v>
      </c>
      <c r="F11" s="484">
        <v>1558.3</v>
      </c>
      <c r="G11" s="484">
        <v>1554.1</v>
      </c>
      <c r="H11" s="484">
        <v>1576.2</v>
      </c>
    </row>
    <row r="12" spans="1:8">
      <c r="B12" s="474" t="s">
        <v>1902</v>
      </c>
      <c r="C12" s="484">
        <v>16700.3</v>
      </c>
      <c r="D12" s="484">
        <v>2947.9</v>
      </c>
      <c r="E12" s="484">
        <v>10020.799999999999</v>
      </c>
      <c r="F12" s="484">
        <v>1200.0999999999999</v>
      </c>
      <c r="G12" s="484">
        <v>1386.2</v>
      </c>
      <c r="H12" s="484">
        <v>1145.3</v>
      </c>
    </row>
    <row r="13" spans="1:8">
      <c r="B13" s="474" t="s">
        <v>1903</v>
      </c>
      <c r="C13" s="484">
        <v>16490.7</v>
      </c>
      <c r="D13" s="484">
        <v>3295.9</v>
      </c>
      <c r="E13" s="484">
        <v>9828.4</v>
      </c>
      <c r="F13" s="484">
        <v>1002.6</v>
      </c>
      <c r="G13" s="484">
        <v>1147</v>
      </c>
      <c r="H13" s="484">
        <v>1216.8</v>
      </c>
    </row>
    <row r="14" spans="1:8">
      <c r="B14" s="474" t="s">
        <v>1904</v>
      </c>
      <c r="C14" s="484">
        <v>16307.1</v>
      </c>
      <c r="D14" s="484">
        <v>3153.6</v>
      </c>
      <c r="E14" s="484">
        <v>9779.2999999999993</v>
      </c>
      <c r="F14" s="484">
        <v>1016.8</v>
      </c>
      <c r="G14" s="484">
        <v>1118.5</v>
      </c>
      <c r="H14" s="484">
        <v>1238.9000000000001</v>
      </c>
    </row>
    <row r="15" spans="1:8">
      <c r="B15" s="474" t="s">
        <v>1905</v>
      </c>
      <c r="C15" s="484">
        <v>16914.099999999999</v>
      </c>
      <c r="D15" s="484">
        <v>3423.5</v>
      </c>
      <c r="E15" s="484">
        <v>10203.1</v>
      </c>
      <c r="F15" s="484">
        <v>960.6</v>
      </c>
      <c r="G15" s="484">
        <v>1153.4000000000001</v>
      </c>
      <c r="H15" s="484">
        <v>1173.5</v>
      </c>
    </row>
    <row r="16" spans="1:8">
      <c r="B16" s="474" t="s">
        <v>1906</v>
      </c>
      <c r="C16" s="484">
        <v>17011.400000000001</v>
      </c>
      <c r="D16" s="484">
        <v>3333.3</v>
      </c>
      <c r="E16" s="484">
        <v>10351.799999999999</v>
      </c>
      <c r="F16" s="484">
        <v>932.6</v>
      </c>
      <c r="G16" s="484">
        <v>1169.5</v>
      </c>
      <c r="H16" s="484">
        <v>1224.2</v>
      </c>
    </row>
    <row r="17" spans="2:8">
      <c r="B17" s="474" t="s">
        <v>1907</v>
      </c>
      <c r="C17" s="484">
        <v>18508.7</v>
      </c>
      <c r="D17" s="484">
        <v>3440</v>
      </c>
      <c r="E17" s="484">
        <v>11570.8</v>
      </c>
      <c r="F17" s="484">
        <v>952.8</v>
      </c>
      <c r="G17" s="484">
        <v>1349.8</v>
      </c>
      <c r="H17" s="484">
        <v>1195.3</v>
      </c>
    </row>
    <row r="18" spans="2:8">
      <c r="B18" s="474" t="s">
        <v>1908</v>
      </c>
      <c r="C18" s="484">
        <v>19532.8</v>
      </c>
      <c r="D18" s="484">
        <v>3480.8</v>
      </c>
      <c r="E18" s="484">
        <v>12513.5</v>
      </c>
      <c r="F18" s="484">
        <v>923.5</v>
      </c>
      <c r="G18" s="484">
        <v>1444.7</v>
      </c>
      <c r="H18" s="484">
        <v>1170.3</v>
      </c>
    </row>
    <row r="19" spans="2:8">
      <c r="B19" s="474" t="s">
        <v>1909</v>
      </c>
      <c r="C19" s="484">
        <v>19781.5</v>
      </c>
      <c r="D19" s="484">
        <v>3566.9</v>
      </c>
      <c r="E19" s="484">
        <v>12585.6</v>
      </c>
      <c r="F19" s="484">
        <v>851.6</v>
      </c>
      <c r="G19" s="484">
        <v>1624.3</v>
      </c>
      <c r="H19" s="484">
        <v>1153.0999999999999</v>
      </c>
    </row>
    <row r="20" spans="2:8">
      <c r="B20" s="474" t="s">
        <v>1910</v>
      </c>
      <c r="C20" s="484">
        <v>19386.900000000001</v>
      </c>
      <c r="D20" s="484">
        <v>3561.9</v>
      </c>
      <c r="E20" s="484">
        <v>12312.7</v>
      </c>
      <c r="F20" s="484">
        <v>864.4</v>
      </c>
      <c r="G20" s="484">
        <v>1437.7</v>
      </c>
      <c r="H20" s="484">
        <v>1210.2</v>
      </c>
    </row>
    <row r="21" spans="2:8">
      <c r="B21" s="474" t="s">
        <v>1911</v>
      </c>
      <c r="C21" s="484">
        <v>19417.599999999999</v>
      </c>
      <c r="D21" s="484">
        <v>3441.8</v>
      </c>
      <c r="E21" s="484">
        <v>12144.9</v>
      </c>
      <c r="F21" s="484">
        <v>1090.9000000000001</v>
      </c>
      <c r="G21" s="484">
        <v>1498.6</v>
      </c>
      <c r="H21" s="484">
        <v>1241.4000000000001</v>
      </c>
    </row>
    <row r="23" spans="2:8">
      <c r="B23" t="s">
        <v>1913</v>
      </c>
    </row>
    <row r="24" spans="2:8" s="60" customFormat="1">
      <c r="B24" s="60" t="s">
        <v>1914</v>
      </c>
    </row>
    <row r="27" spans="2:8">
      <c r="B27" t="s">
        <v>11</v>
      </c>
    </row>
    <row r="28" spans="2:8">
      <c r="B28" s="152" t="s">
        <v>1920</v>
      </c>
    </row>
  </sheetData>
  <hyperlinks>
    <hyperlink ref="A1" location="Indice!A1" display="Regresar &lt;-"/>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workbookViewId="0"/>
  </sheetViews>
  <sheetFormatPr baseColWidth="10" defaultRowHeight="15"/>
  <cols>
    <col min="2" max="2" width="15.85546875" customWidth="1"/>
  </cols>
  <sheetData>
    <row r="1" spans="1:17">
      <c r="A1" s="1" t="s">
        <v>246</v>
      </c>
      <c r="B1" s="60"/>
      <c r="C1" s="60"/>
      <c r="D1" s="60"/>
      <c r="E1" s="60"/>
      <c r="F1" s="60"/>
    </row>
    <row r="2" spans="1:17" ht="21">
      <c r="A2" s="60"/>
      <c r="B2" s="2" t="s">
        <v>1882</v>
      </c>
      <c r="C2" s="60"/>
      <c r="D2" s="60"/>
      <c r="E2" s="60"/>
      <c r="F2" s="60"/>
    </row>
    <row r="3" spans="1:17" ht="21">
      <c r="A3" s="60"/>
      <c r="B3" s="14" t="s">
        <v>1883</v>
      </c>
      <c r="C3" s="60"/>
      <c r="D3" s="60"/>
      <c r="E3" s="60"/>
      <c r="F3" s="60"/>
    </row>
    <row r="4" spans="1:17" ht="21">
      <c r="A4" s="60"/>
      <c r="B4" s="14"/>
      <c r="C4" s="60"/>
      <c r="D4" s="60"/>
      <c r="E4" s="60"/>
      <c r="F4" s="60"/>
    </row>
    <row r="5" spans="1:17" ht="15.75">
      <c r="A5" s="60"/>
      <c r="B5" s="19" t="s">
        <v>1887</v>
      </c>
      <c r="C5" s="60"/>
      <c r="D5" s="60"/>
      <c r="E5" s="60"/>
      <c r="F5" s="60"/>
    </row>
    <row r="8" spans="1:17">
      <c r="B8" s="33" t="s">
        <v>1917</v>
      </c>
    </row>
    <row r="9" spans="1:17">
      <c r="B9" s="469" t="s">
        <v>177</v>
      </c>
      <c r="C9" s="463" t="s">
        <v>61</v>
      </c>
      <c r="D9" s="463" t="s">
        <v>62</v>
      </c>
      <c r="E9" s="463" t="s">
        <v>63</v>
      </c>
      <c r="F9" s="463" t="s">
        <v>64</v>
      </c>
      <c r="G9" s="463" t="s">
        <v>65</v>
      </c>
      <c r="H9" s="463" t="s">
        <v>66</v>
      </c>
      <c r="I9" s="463" t="s">
        <v>67</v>
      </c>
      <c r="J9" s="463" t="s">
        <v>68</v>
      </c>
      <c r="K9" s="463" t="s">
        <v>69</v>
      </c>
      <c r="L9" s="463" t="s">
        <v>70</v>
      </c>
      <c r="M9" s="463" t="s">
        <v>98</v>
      </c>
      <c r="N9" s="463" t="s">
        <v>99</v>
      </c>
      <c r="O9" s="60"/>
      <c r="P9" s="60"/>
      <c r="Q9" s="60"/>
    </row>
    <row r="10" spans="1:17">
      <c r="B10" s="464" t="s">
        <v>1921</v>
      </c>
      <c r="C10" s="485">
        <v>2.36</v>
      </c>
      <c r="D10" s="485">
        <v>2.4</v>
      </c>
      <c r="E10" s="485">
        <v>2.44</v>
      </c>
      <c r="F10" s="485">
        <v>2.4700000000000002</v>
      </c>
      <c r="G10" s="485">
        <v>2.4700000000000002</v>
      </c>
      <c r="H10" s="485">
        <v>2.4500000000000002</v>
      </c>
      <c r="I10" s="485">
        <v>2.4700000000000002</v>
      </c>
      <c r="J10" s="485">
        <v>2.42</v>
      </c>
      <c r="K10" s="485">
        <v>2.4</v>
      </c>
      <c r="L10" s="485">
        <v>2.35</v>
      </c>
      <c r="M10" s="485">
        <v>2.23</v>
      </c>
      <c r="N10" s="485">
        <v>2.2400000000000002</v>
      </c>
      <c r="O10" s="60"/>
      <c r="P10" s="60"/>
      <c r="Q10" s="60"/>
    </row>
    <row r="11" spans="1:17">
      <c r="B11" s="464" t="s">
        <v>1922</v>
      </c>
      <c r="C11" s="485">
        <v>2.4500000000000002</v>
      </c>
      <c r="D11" s="485">
        <v>2.57</v>
      </c>
      <c r="E11" s="485">
        <v>2.52</v>
      </c>
      <c r="F11" s="485">
        <v>2.52</v>
      </c>
      <c r="G11" s="485">
        <v>2.54</v>
      </c>
      <c r="H11" s="485">
        <v>2.5499999999999998</v>
      </c>
      <c r="I11" s="485">
        <v>2.67</v>
      </c>
      <c r="J11" s="485">
        <v>2.7</v>
      </c>
      <c r="K11" s="485">
        <v>2.7</v>
      </c>
      <c r="L11" s="485">
        <v>2.64</v>
      </c>
      <c r="M11" s="485">
        <v>2.52</v>
      </c>
      <c r="N11" s="485">
        <v>2.5</v>
      </c>
      <c r="O11" s="60"/>
      <c r="P11" s="60"/>
      <c r="Q11" s="60"/>
    </row>
    <row r="12" spans="1:17">
      <c r="B12" s="464" t="s">
        <v>151</v>
      </c>
      <c r="C12" s="485">
        <v>2.75</v>
      </c>
      <c r="D12" s="485">
        <v>2.67</v>
      </c>
      <c r="E12" s="485">
        <v>2.65</v>
      </c>
      <c r="F12" s="485">
        <v>2.86</v>
      </c>
      <c r="G12" s="485">
        <v>2.84</v>
      </c>
      <c r="H12" s="485">
        <v>2.95</v>
      </c>
      <c r="I12" s="485">
        <v>2.98</v>
      </c>
      <c r="J12" s="485">
        <v>2.8</v>
      </c>
      <c r="K12" s="485">
        <v>2.62</v>
      </c>
      <c r="L12" s="485">
        <v>2.99</v>
      </c>
      <c r="M12" s="485">
        <v>3.02</v>
      </c>
      <c r="N12" s="485">
        <v>2.78</v>
      </c>
      <c r="O12" s="60"/>
      <c r="P12" s="60"/>
      <c r="Q12" s="60"/>
    </row>
    <row r="13" spans="1:17">
      <c r="B13" s="464" t="s">
        <v>1923</v>
      </c>
      <c r="C13" s="485">
        <v>2.27</v>
      </c>
      <c r="D13" s="485">
        <v>2.33</v>
      </c>
      <c r="E13" s="485">
        <v>2.2200000000000002</v>
      </c>
      <c r="F13" s="485">
        <v>2.09</v>
      </c>
      <c r="G13" s="485">
        <v>2.12</v>
      </c>
      <c r="H13" s="485">
        <v>2.0499999999999998</v>
      </c>
      <c r="I13" s="485">
        <v>2.1</v>
      </c>
      <c r="J13" s="485">
        <v>2.0099999999999998</v>
      </c>
      <c r="K13" s="485">
        <v>1.96</v>
      </c>
      <c r="L13" s="485">
        <v>2.04</v>
      </c>
      <c r="M13" s="485">
        <v>1.92</v>
      </c>
      <c r="N13" s="485">
        <v>1.84</v>
      </c>
      <c r="O13" s="60"/>
      <c r="P13" s="60"/>
      <c r="Q13" s="60"/>
    </row>
    <row r="14" spans="1:17">
      <c r="B14" s="464" t="s">
        <v>1924</v>
      </c>
      <c r="C14" s="485">
        <v>4.0199999999999996</v>
      </c>
      <c r="D14" s="485">
        <v>4.0199999999999996</v>
      </c>
      <c r="E14" s="485">
        <v>3.97</v>
      </c>
      <c r="F14" s="485">
        <v>4.1399999999999997</v>
      </c>
      <c r="G14" s="485">
        <v>4</v>
      </c>
      <c r="H14" s="485">
        <v>3.97</v>
      </c>
      <c r="I14" s="485">
        <v>3.91</v>
      </c>
      <c r="J14" s="485">
        <v>3.67</v>
      </c>
      <c r="K14" s="485">
        <v>3.62</v>
      </c>
      <c r="L14" s="485">
        <v>3.3</v>
      </c>
      <c r="M14" s="485">
        <v>3.17</v>
      </c>
      <c r="N14" s="485">
        <v>2.88</v>
      </c>
    </row>
    <row r="15" spans="1:17">
      <c r="B15" s="464" t="s">
        <v>1925</v>
      </c>
      <c r="C15" s="485">
        <v>2.15</v>
      </c>
      <c r="D15" s="485">
        <v>2.1800000000000002</v>
      </c>
      <c r="E15" s="485">
        <v>2.12</v>
      </c>
      <c r="F15" s="485">
        <v>2.06</v>
      </c>
      <c r="G15" s="485">
        <v>1.99</v>
      </c>
      <c r="H15" s="485">
        <v>1.92</v>
      </c>
      <c r="I15" s="485">
        <v>1.86</v>
      </c>
      <c r="J15" s="485">
        <v>1.81</v>
      </c>
      <c r="K15" s="485">
        <v>1.77</v>
      </c>
      <c r="L15" s="485">
        <v>1.76</v>
      </c>
      <c r="M15" s="485">
        <v>1.69</v>
      </c>
      <c r="N15" s="485">
        <v>1.8</v>
      </c>
    </row>
    <row r="16" spans="1:17">
      <c r="B16" s="464" t="s">
        <v>155</v>
      </c>
      <c r="C16" s="485">
        <v>2.93</v>
      </c>
      <c r="D16" s="485">
        <v>2.72</v>
      </c>
      <c r="E16" s="485">
        <v>2.73</v>
      </c>
      <c r="F16" s="485">
        <v>2.56</v>
      </c>
      <c r="G16" s="485">
        <v>2.66</v>
      </c>
      <c r="H16" s="485">
        <v>2.73</v>
      </c>
      <c r="I16" s="485">
        <v>2.97</v>
      </c>
      <c r="J16" s="485">
        <v>2.86</v>
      </c>
      <c r="K16" s="485">
        <v>2.73</v>
      </c>
      <c r="L16" s="485">
        <v>3.2</v>
      </c>
      <c r="M16" s="485">
        <v>2.39</v>
      </c>
      <c r="N16" s="485">
        <v>2.2799999999999998</v>
      </c>
    </row>
    <row r="17" spans="2:14">
      <c r="B17" s="464" t="s">
        <v>1926</v>
      </c>
      <c r="C17" s="485">
        <v>2.4500000000000002</v>
      </c>
      <c r="D17" s="485">
        <v>2.4500000000000002</v>
      </c>
      <c r="E17" s="485">
        <v>2.38</v>
      </c>
      <c r="F17" s="485">
        <v>2.48</v>
      </c>
      <c r="G17" s="485">
        <v>2.4</v>
      </c>
      <c r="H17" s="485">
        <v>1.89</v>
      </c>
      <c r="I17" s="485">
        <v>1.89</v>
      </c>
      <c r="J17" s="485">
        <v>1.76</v>
      </c>
      <c r="K17" s="485">
        <v>1.57</v>
      </c>
      <c r="L17" s="485">
        <v>1.41</v>
      </c>
      <c r="M17" s="485">
        <v>1.2</v>
      </c>
      <c r="N17" s="485">
        <v>1.1599999999999999</v>
      </c>
    </row>
    <row r="18" spans="2:14">
      <c r="B18" s="464" t="s">
        <v>1927</v>
      </c>
      <c r="C18" s="485">
        <v>2.67</v>
      </c>
      <c r="D18" s="485">
        <v>2.96</v>
      </c>
      <c r="E18" s="485">
        <v>3.33</v>
      </c>
      <c r="F18" s="485">
        <v>3.66</v>
      </c>
      <c r="G18" s="485">
        <v>3.74</v>
      </c>
      <c r="H18" s="485">
        <v>3.83</v>
      </c>
      <c r="I18" s="485">
        <v>3.81</v>
      </c>
      <c r="J18" s="485">
        <v>4.03</v>
      </c>
      <c r="K18" s="485">
        <v>3.8</v>
      </c>
      <c r="L18" s="485">
        <v>3.86</v>
      </c>
      <c r="M18" s="485">
        <v>3.76</v>
      </c>
      <c r="N18" s="485">
        <v>3.93</v>
      </c>
    </row>
    <row r="19" spans="2:14">
      <c r="B19" s="464" t="s">
        <v>1490</v>
      </c>
      <c r="C19" s="485">
        <v>1.65</v>
      </c>
      <c r="D19" s="485">
        <v>1.59</v>
      </c>
      <c r="E19" s="485">
        <v>1.58</v>
      </c>
      <c r="F19" s="485">
        <v>1.92</v>
      </c>
      <c r="G19" s="485">
        <v>1.87</v>
      </c>
      <c r="H19" s="485">
        <v>1.93</v>
      </c>
      <c r="I19" s="485">
        <v>1.87</v>
      </c>
      <c r="J19" s="485">
        <v>1.84</v>
      </c>
      <c r="K19" s="485">
        <v>1.83</v>
      </c>
      <c r="L19" s="485">
        <v>1.77</v>
      </c>
      <c r="M19" s="485">
        <v>1.75</v>
      </c>
      <c r="N19" s="485">
        <v>1.76</v>
      </c>
    </row>
    <row r="20" spans="2:14">
      <c r="B20" s="464" t="s">
        <v>1928</v>
      </c>
      <c r="C20" s="485">
        <v>1.89</v>
      </c>
      <c r="D20" s="485">
        <v>1.92</v>
      </c>
      <c r="E20" s="485">
        <v>1.96</v>
      </c>
      <c r="F20" s="485">
        <v>2.0299999999999998</v>
      </c>
      <c r="G20" s="485">
        <v>2.0299999999999998</v>
      </c>
      <c r="H20" s="485">
        <v>2.16</v>
      </c>
      <c r="I20" s="485">
        <v>2.2400000000000002</v>
      </c>
      <c r="J20" s="485">
        <v>2.31</v>
      </c>
      <c r="K20" s="485">
        <v>2.37</v>
      </c>
      <c r="L20" s="485">
        <v>2.31</v>
      </c>
      <c r="M20" s="485">
        <v>2.17</v>
      </c>
      <c r="N20" s="485">
        <v>2.1800000000000002</v>
      </c>
    </row>
    <row r="21" spans="2:14">
      <c r="B21" s="464" t="s">
        <v>1929</v>
      </c>
      <c r="C21" s="485">
        <v>2.99</v>
      </c>
      <c r="D21" s="485">
        <v>2.64</v>
      </c>
      <c r="E21" s="485">
        <v>2.52</v>
      </c>
      <c r="F21" s="485">
        <v>2.81</v>
      </c>
      <c r="G21" s="485">
        <v>3.14</v>
      </c>
      <c r="H21" s="485">
        <v>3.32</v>
      </c>
      <c r="I21" s="485">
        <v>3.42</v>
      </c>
      <c r="J21" s="485">
        <v>3.46</v>
      </c>
      <c r="K21" s="485">
        <v>3.5</v>
      </c>
      <c r="L21" s="485">
        <v>3.44</v>
      </c>
      <c r="M21" s="485">
        <v>3.27</v>
      </c>
      <c r="N21" s="485">
        <v>3.12</v>
      </c>
    </row>
    <row r="22" spans="2:14">
      <c r="B22" s="464" t="s">
        <v>1930</v>
      </c>
      <c r="C22" s="485">
        <v>2.78</v>
      </c>
      <c r="D22" s="485">
        <v>3.03</v>
      </c>
      <c r="E22" s="485">
        <v>3.46</v>
      </c>
      <c r="F22" s="485">
        <v>3.43</v>
      </c>
      <c r="G22" s="485">
        <v>3.57</v>
      </c>
      <c r="H22" s="485">
        <v>3.39</v>
      </c>
      <c r="I22" s="485">
        <v>3.51</v>
      </c>
      <c r="J22" s="485">
        <v>3.34</v>
      </c>
      <c r="K22" s="485">
        <v>3.31</v>
      </c>
      <c r="L22" s="485">
        <v>3.24</v>
      </c>
      <c r="M22" s="485">
        <v>3.04</v>
      </c>
      <c r="N22" s="485">
        <v>3</v>
      </c>
    </row>
    <row r="23" spans="2:14">
      <c r="B23" s="464" t="s">
        <v>1931</v>
      </c>
      <c r="C23" s="485">
        <v>2.75</v>
      </c>
      <c r="D23" s="485">
        <v>2.75</v>
      </c>
      <c r="E23" s="485">
        <v>2.58</v>
      </c>
      <c r="F23" s="485">
        <v>2.72</v>
      </c>
      <c r="G23" s="485">
        <v>3.06</v>
      </c>
      <c r="H23" s="485">
        <v>3.03</v>
      </c>
      <c r="I23" s="485">
        <v>2.91</v>
      </c>
      <c r="J23" s="485">
        <v>2.97</v>
      </c>
      <c r="K23" s="485">
        <v>2.83</v>
      </c>
      <c r="L23" s="485">
        <v>2.52</v>
      </c>
      <c r="M23" s="485">
        <v>2.37</v>
      </c>
      <c r="N23" s="485">
        <v>2.34</v>
      </c>
    </row>
    <row r="24" spans="2:14">
      <c r="B24" s="464" t="s">
        <v>1932</v>
      </c>
      <c r="C24" s="485">
        <v>2.96</v>
      </c>
      <c r="D24" s="485">
        <v>3.08</v>
      </c>
      <c r="E24" s="485">
        <v>2.99</v>
      </c>
      <c r="F24" s="485">
        <v>3.17</v>
      </c>
      <c r="G24" s="485">
        <v>3.34</v>
      </c>
      <c r="H24" s="485">
        <v>3.5</v>
      </c>
      <c r="I24" s="485">
        <v>3.58</v>
      </c>
      <c r="J24" s="485">
        <v>3.49</v>
      </c>
      <c r="K24" s="485">
        <v>3.37</v>
      </c>
      <c r="L24" s="485">
        <v>2.93</v>
      </c>
      <c r="M24" s="485">
        <v>3.02</v>
      </c>
      <c r="N24" s="485">
        <v>2.73</v>
      </c>
    </row>
    <row r="25" spans="2:14">
      <c r="B25" s="464" t="s">
        <v>1933</v>
      </c>
      <c r="C25" s="485">
        <v>1.83</v>
      </c>
      <c r="D25" s="485">
        <v>1.68</v>
      </c>
      <c r="E25" s="485">
        <v>1.64</v>
      </c>
      <c r="F25" s="485">
        <v>1.68</v>
      </c>
      <c r="G25" s="485">
        <v>1.73</v>
      </c>
      <c r="H25" s="485">
        <v>1.85</v>
      </c>
      <c r="I25" s="485">
        <v>1.92</v>
      </c>
      <c r="J25" s="485">
        <v>1.91</v>
      </c>
      <c r="K25" s="485">
        <v>1.98</v>
      </c>
      <c r="L25" s="485">
        <v>1.88</v>
      </c>
      <c r="M25" s="485">
        <v>1.92</v>
      </c>
      <c r="N25" s="485">
        <v>1.86</v>
      </c>
    </row>
    <row r="26" spans="2:14">
      <c r="B26" s="464" t="s">
        <v>1934</v>
      </c>
      <c r="C26" s="485">
        <v>2.2599999999999998</v>
      </c>
      <c r="D26" s="485">
        <v>2.2999999999999998</v>
      </c>
      <c r="E26" s="485">
        <v>2.23</v>
      </c>
      <c r="F26" s="485">
        <v>2.0499999999999998</v>
      </c>
      <c r="G26" s="485">
        <v>1.89</v>
      </c>
      <c r="H26" s="485">
        <v>1.76</v>
      </c>
      <c r="I26" s="485">
        <v>1.66</v>
      </c>
      <c r="J26" s="485">
        <v>1.64</v>
      </c>
      <c r="K26" s="485">
        <v>1.71</v>
      </c>
      <c r="L26" s="485">
        <v>1.75</v>
      </c>
      <c r="M26" s="485">
        <v>1.38</v>
      </c>
      <c r="N26" s="485">
        <v>1.45</v>
      </c>
    </row>
    <row r="27" spans="2:14">
      <c r="B27" s="464" t="s">
        <v>1935</v>
      </c>
      <c r="C27" s="485">
        <v>2.64</v>
      </c>
      <c r="D27" s="485">
        <v>2.5499999999999998</v>
      </c>
      <c r="E27" s="485">
        <v>2.5299999999999998</v>
      </c>
      <c r="F27" s="485">
        <v>2.44</v>
      </c>
      <c r="G27" s="485">
        <v>2.41</v>
      </c>
      <c r="H27" s="485">
        <v>2.4700000000000002</v>
      </c>
      <c r="I27" s="485">
        <v>2.5299999999999998</v>
      </c>
      <c r="J27" s="485">
        <v>2.44</v>
      </c>
      <c r="K27" s="485">
        <v>2.27</v>
      </c>
      <c r="L27" s="485">
        <v>2.2599999999999998</v>
      </c>
      <c r="M27" s="485">
        <v>2.16</v>
      </c>
      <c r="N27" s="485">
        <v>2.0099999999999998</v>
      </c>
    </row>
    <row r="28" spans="2:14">
      <c r="B28" s="464" t="s">
        <v>167</v>
      </c>
      <c r="C28" s="485">
        <v>2.8</v>
      </c>
      <c r="D28" s="485">
        <v>3.05</v>
      </c>
      <c r="E28" s="485">
        <v>2.79</v>
      </c>
      <c r="F28" s="485">
        <v>2.59</v>
      </c>
      <c r="G28" s="485">
        <v>2.74</v>
      </c>
      <c r="H28" s="485">
        <v>2.7</v>
      </c>
      <c r="I28" s="485">
        <v>2.63</v>
      </c>
      <c r="J28" s="485">
        <v>2.54</v>
      </c>
      <c r="K28" s="485">
        <v>2.48</v>
      </c>
      <c r="L28" s="485">
        <v>2.44</v>
      </c>
      <c r="M28" s="485">
        <v>2.25</v>
      </c>
      <c r="N28" s="485">
        <v>1.93</v>
      </c>
    </row>
    <row r="29" spans="2:14">
      <c r="B29" s="464" t="s">
        <v>1936</v>
      </c>
      <c r="C29" s="485">
        <v>3.49</v>
      </c>
      <c r="D29" s="485">
        <v>3.41</v>
      </c>
      <c r="E29" s="485">
        <v>3.24</v>
      </c>
      <c r="F29" s="485">
        <v>3.26</v>
      </c>
      <c r="G29" s="485">
        <v>3.31</v>
      </c>
      <c r="H29" s="485">
        <v>3.32</v>
      </c>
      <c r="I29" s="485">
        <v>3.35</v>
      </c>
      <c r="J29" s="485">
        <v>3.34</v>
      </c>
      <c r="K29" s="485">
        <v>3.34</v>
      </c>
      <c r="L29" s="485">
        <v>3.39</v>
      </c>
      <c r="M29" s="485">
        <v>3.18</v>
      </c>
      <c r="N29" s="485">
        <v>3.09</v>
      </c>
    </row>
    <row r="30" spans="2:14">
      <c r="B30" s="464" t="s">
        <v>169</v>
      </c>
      <c r="C30" s="485">
        <v>2.34</v>
      </c>
      <c r="D30" s="485">
        <v>2.42</v>
      </c>
      <c r="E30" s="485">
        <v>2.41</v>
      </c>
      <c r="F30" s="485">
        <v>2.38</v>
      </c>
      <c r="G30" s="485">
        <v>2.39</v>
      </c>
      <c r="H30" s="485">
        <v>2.38</v>
      </c>
      <c r="I30" s="485">
        <v>2.34</v>
      </c>
      <c r="J30" s="485">
        <v>2.39</v>
      </c>
      <c r="K30" s="485">
        <v>2.2799999999999998</v>
      </c>
      <c r="L30" s="485">
        <v>2.2799999999999998</v>
      </c>
      <c r="M30" s="485">
        <v>2.09</v>
      </c>
      <c r="N30" s="485">
        <v>2.16</v>
      </c>
    </row>
    <row r="31" spans="2:14">
      <c r="B31" s="464" t="s">
        <v>1937</v>
      </c>
      <c r="C31" s="485">
        <v>2.74</v>
      </c>
      <c r="D31" s="485">
        <v>2.65</v>
      </c>
      <c r="E31" s="485">
        <v>2.61</v>
      </c>
      <c r="F31" s="485">
        <v>2.4500000000000002</v>
      </c>
      <c r="G31" s="485">
        <v>2.6</v>
      </c>
      <c r="H31" s="485">
        <v>2.65</v>
      </c>
      <c r="I31" s="485">
        <v>2.72</v>
      </c>
      <c r="J31" s="485">
        <v>2.69</v>
      </c>
      <c r="K31" s="485">
        <v>2.7</v>
      </c>
      <c r="L31" s="485">
        <v>2.54</v>
      </c>
      <c r="M31" s="485">
        <v>2.5299999999999998</v>
      </c>
      <c r="N31" s="485">
        <v>2.89</v>
      </c>
    </row>
    <row r="32" spans="2:14">
      <c r="B32" s="464" t="s">
        <v>171</v>
      </c>
      <c r="C32" s="485">
        <v>2.4300000000000002</v>
      </c>
      <c r="D32" s="485">
        <v>2.3199999999999998</v>
      </c>
      <c r="E32" s="485">
        <v>2.19</v>
      </c>
      <c r="F32" s="485">
        <v>2.2000000000000002</v>
      </c>
      <c r="G32" s="485">
        <v>2.27</v>
      </c>
      <c r="H32" s="485">
        <v>2.42</v>
      </c>
      <c r="I32" s="485">
        <v>2.58</v>
      </c>
      <c r="J32" s="485">
        <v>2.58</v>
      </c>
      <c r="K32" s="485">
        <v>2.57</v>
      </c>
      <c r="L32" s="485">
        <v>2.5299999999999998</v>
      </c>
      <c r="M32" s="485">
        <v>2.36</v>
      </c>
      <c r="N32" s="485">
        <v>2.34</v>
      </c>
    </row>
    <row r="33" spans="2:14">
      <c r="B33" s="464" t="s">
        <v>1938</v>
      </c>
      <c r="C33" s="485">
        <v>2.0699999999999998</v>
      </c>
      <c r="D33" s="485">
        <v>1.86</v>
      </c>
      <c r="E33" s="485">
        <v>1.91</v>
      </c>
      <c r="F33" s="485">
        <v>2.0699999999999998</v>
      </c>
      <c r="G33" s="485">
        <v>2.38</v>
      </c>
      <c r="H33" s="485">
        <v>2.4700000000000002</v>
      </c>
      <c r="I33" s="485">
        <v>2.44</v>
      </c>
      <c r="J33" s="485">
        <v>1.95</v>
      </c>
      <c r="K33" s="485">
        <v>1.96</v>
      </c>
      <c r="L33" s="485">
        <v>2.11</v>
      </c>
      <c r="M33" s="485">
        <v>1.9</v>
      </c>
      <c r="N33" s="485">
        <v>1.96</v>
      </c>
    </row>
    <row r="34" spans="2:14">
      <c r="B34" s="464" t="s">
        <v>1939</v>
      </c>
      <c r="C34" s="485">
        <v>3.61</v>
      </c>
      <c r="D34" s="485">
        <v>3.45</v>
      </c>
      <c r="E34" s="485">
        <v>3.83</v>
      </c>
      <c r="F34" s="485">
        <v>3.92</v>
      </c>
      <c r="G34" s="485">
        <v>3.86</v>
      </c>
      <c r="H34" s="485">
        <v>3.88</v>
      </c>
      <c r="I34" s="485">
        <v>3.88</v>
      </c>
      <c r="J34" s="485">
        <v>3.67</v>
      </c>
      <c r="K34" s="485">
        <v>3.4</v>
      </c>
      <c r="L34" s="485">
        <v>3.33</v>
      </c>
      <c r="M34" s="485">
        <v>2.94</v>
      </c>
      <c r="N34" s="485">
        <v>2.78</v>
      </c>
    </row>
    <row r="35" spans="2:14">
      <c r="B35" s="464" t="s">
        <v>1940</v>
      </c>
      <c r="C35" s="485">
        <v>2.06</v>
      </c>
      <c r="D35" s="485">
        <v>2.41</v>
      </c>
      <c r="E35" s="485">
        <v>2.37</v>
      </c>
      <c r="F35" s="485">
        <v>2.5099999999999998</v>
      </c>
      <c r="G35" s="485">
        <v>2.5299999999999998</v>
      </c>
      <c r="H35" s="485">
        <v>2.4900000000000002</v>
      </c>
      <c r="I35" s="485">
        <v>2.48</v>
      </c>
      <c r="J35" s="485">
        <v>2.54</v>
      </c>
      <c r="K35" s="485">
        <v>2.48</v>
      </c>
      <c r="L35" s="485">
        <v>2.5</v>
      </c>
      <c r="M35" s="485">
        <v>2.46</v>
      </c>
      <c r="N35" s="485">
        <v>2.42</v>
      </c>
    </row>
    <row r="36" spans="2:14">
      <c r="B36" s="464" t="s">
        <v>1941</v>
      </c>
      <c r="C36" s="485">
        <v>2.67</v>
      </c>
      <c r="D36" s="485">
        <v>3</v>
      </c>
      <c r="E36" s="485">
        <v>2.96</v>
      </c>
      <c r="F36" s="485">
        <v>2.91</v>
      </c>
      <c r="G36" s="485">
        <v>2.88</v>
      </c>
      <c r="H36" s="485">
        <v>2.89</v>
      </c>
      <c r="I36" s="485">
        <v>3.08</v>
      </c>
      <c r="J36" s="485">
        <v>2.96</v>
      </c>
      <c r="K36" s="485">
        <v>2.93</v>
      </c>
      <c r="L36" s="485">
        <v>2.81</v>
      </c>
      <c r="M36" s="485">
        <v>2.73</v>
      </c>
      <c r="N36" s="485">
        <v>2.5</v>
      </c>
    </row>
    <row r="37" spans="2:14">
      <c r="B37" s="464" t="s">
        <v>1942</v>
      </c>
      <c r="C37" s="485">
        <v>2.66</v>
      </c>
      <c r="D37" s="485">
        <v>2.44</v>
      </c>
      <c r="E37" s="485">
        <v>2.4</v>
      </c>
      <c r="F37" s="485">
        <v>2.3199999999999998</v>
      </c>
      <c r="G37" s="485">
        <v>2.17</v>
      </c>
      <c r="H37" s="485">
        <v>2.15</v>
      </c>
      <c r="I37" s="485">
        <v>2.2200000000000002</v>
      </c>
      <c r="J37" s="485">
        <v>2.11</v>
      </c>
      <c r="K37" s="485">
        <v>2.09</v>
      </c>
      <c r="L37" s="485">
        <v>2.0499999999999998</v>
      </c>
      <c r="M37" s="485">
        <v>2</v>
      </c>
      <c r="N37" s="485">
        <v>1.9</v>
      </c>
    </row>
    <row r="38" spans="2:14">
      <c r="B38" s="464" t="s">
        <v>1943</v>
      </c>
      <c r="C38" s="485">
        <v>2.21</v>
      </c>
      <c r="D38" s="485">
        <v>2.2200000000000002</v>
      </c>
      <c r="E38" s="485">
        <v>2.2999999999999998</v>
      </c>
      <c r="F38" s="485">
        <v>2.15</v>
      </c>
      <c r="G38" s="485">
        <v>2.14</v>
      </c>
      <c r="H38" s="485">
        <v>2.13</v>
      </c>
      <c r="I38" s="485">
        <v>2.06</v>
      </c>
      <c r="J38" s="485">
        <v>2.2000000000000002</v>
      </c>
      <c r="K38" s="485">
        <v>2.12</v>
      </c>
      <c r="L38" s="486">
        <v>2</v>
      </c>
      <c r="M38" s="485">
        <v>2.0099999999999998</v>
      </c>
      <c r="N38" s="485">
        <v>1.7</v>
      </c>
    </row>
    <row r="39" spans="2:14">
      <c r="B39" s="464" t="s">
        <v>1916</v>
      </c>
      <c r="C39" s="485" t="s">
        <v>1710</v>
      </c>
      <c r="D39" s="485" t="s">
        <v>1710</v>
      </c>
      <c r="E39" s="485" t="s">
        <v>1710</v>
      </c>
      <c r="F39" s="485">
        <v>0.77</v>
      </c>
      <c r="G39" s="485">
        <v>0.83</v>
      </c>
      <c r="H39" s="485">
        <v>0.83</v>
      </c>
      <c r="I39" s="485">
        <v>0.82</v>
      </c>
      <c r="J39" s="485">
        <v>0.82</v>
      </c>
      <c r="K39" s="485">
        <v>0.77</v>
      </c>
      <c r="L39" s="485">
        <v>0.84</v>
      </c>
      <c r="M39" s="485" t="s">
        <v>1710</v>
      </c>
      <c r="N39" s="485" t="s">
        <v>1710</v>
      </c>
    </row>
    <row r="40" spans="2:14">
      <c r="B40" s="464" t="s">
        <v>1944</v>
      </c>
      <c r="C40" s="485">
        <v>2.64</v>
      </c>
      <c r="D40" s="485">
        <v>2.4700000000000002</v>
      </c>
      <c r="E40" s="485">
        <v>2.3199999999999998</v>
      </c>
      <c r="F40" s="485">
        <v>2.3199999999999998</v>
      </c>
      <c r="G40" s="485">
        <v>2.31</v>
      </c>
      <c r="H40" s="485">
        <v>2.34</v>
      </c>
      <c r="I40" s="485">
        <v>2.4</v>
      </c>
      <c r="J40" s="485">
        <v>2.2799999999999998</v>
      </c>
      <c r="K40" s="485">
        <v>2.1800000000000002</v>
      </c>
      <c r="L40" s="485">
        <v>2.09</v>
      </c>
      <c r="M40" s="485">
        <v>2</v>
      </c>
      <c r="N40" s="485">
        <v>1.69</v>
      </c>
    </row>
    <row r="41" spans="2:14">
      <c r="B41" s="464" t="s">
        <v>1945</v>
      </c>
      <c r="C41" s="485">
        <v>1.39</v>
      </c>
      <c r="D41" s="485">
        <v>1.35</v>
      </c>
      <c r="E41" s="485">
        <v>1.35</v>
      </c>
      <c r="F41" s="485">
        <v>1.32</v>
      </c>
      <c r="G41" s="485">
        <v>1.33</v>
      </c>
      <c r="H41" s="485">
        <v>1.35</v>
      </c>
      <c r="I41" s="485">
        <v>1.38</v>
      </c>
      <c r="J41" s="485">
        <v>1.38</v>
      </c>
      <c r="K41" s="485">
        <v>1.4</v>
      </c>
      <c r="L41" s="485">
        <v>1.4</v>
      </c>
      <c r="M41" s="485">
        <v>1.39</v>
      </c>
      <c r="N41" s="485">
        <v>1.36</v>
      </c>
    </row>
    <row r="44" spans="2:14">
      <c r="B44" s="33" t="s">
        <v>1918</v>
      </c>
    </row>
    <row r="45" spans="2:14">
      <c r="B45" s="469" t="s">
        <v>177</v>
      </c>
      <c r="C45" s="463" t="s">
        <v>61</v>
      </c>
      <c r="D45" s="463" t="s">
        <v>62</v>
      </c>
      <c r="E45" s="463" t="s">
        <v>63</v>
      </c>
      <c r="F45" s="463" t="s">
        <v>64</v>
      </c>
      <c r="G45" s="463" t="s">
        <v>65</v>
      </c>
      <c r="H45" s="463" t="s">
        <v>66</v>
      </c>
      <c r="I45" s="463" t="s">
        <v>67</v>
      </c>
      <c r="J45" s="463" t="s">
        <v>68</v>
      </c>
      <c r="K45" s="463" t="s">
        <v>69</v>
      </c>
      <c r="L45" s="463" t="s">
        <v>70</v>
      </c>
      <c r="M45" s="463" t="s">
        <v>98</v>
      </c>
      <c r="N45" s="463" t="s">
        <v>99</v>
      </c>
    </row>
    <row r="46" spans="2:14">
      <c r="B46" s="464" t="s">
        <v>1921</v>
      </c>
      <c r="C46" s="485">
        <v>259603.47</v>
      </c>
      <c r="D46" s="485">
        <v>272358.36</v>
      </c>
      <c r="E46" s="485">
        <v>278460.23</v>
      </c>
      <c r="F46" s="485">
        <v>284143.49</v>
      </c>
      <c r="G46" s="485">
        <v>290986.13</v>
      </c>
      <c r="H46" s="485">
        <v>298974.84999999998</v>
      </c>
      <c r="I46" s="485">
        <v>310193.51</v>
      </c>
      <c r="J46" s="485">
        <v>316579.61</v>
      </c>
      <c r="K46" s="485">
        <v>324698.77</v>
      </c>
      <c r="L46" s="485">
        <v>329919.09000000003</v>
      </c>
      <c r="M46" s="485">
        <v>300192.86</v>
      </c>
      <c r="N46" s="485">
        <v>325837.48</v>
      </c>
    </row>
    <row r="47" spans="2:14">
      <c r="B47" s="464" t="s">
        <v>1922</v>
      </c>
      <c r="C47" s="305">
        <v>8879</v>
      </c>
      <c r="D47" s="485">
        <v>9668.4</v>
      </c>
      <c r="E47" s="305">
        <v>9735</v>
      </c>
      <c r="F47" s="485">
        <v>9905.5</v>
      </c>
      <c r="G47" s="485">
        <v>10254.5</v>
      </c>
      <c r="H47" s="485">
        <v>10618.1</v>
      </c>
      <c r="I47" s="305">
        <v>11469</v>
      </c>
      <c r="J47" s="485">
        <v>11996.9</v>
      </c>
      <c r="K47" s="485">
        <v>12422.7</v>
      </c>
      <c r="L47" s="305">
        <v>12628</v>
      </c>
      <c r="M47" s="485">
        <v>11588.4</v>
      </c>
      <c r="N47" s="485">
        <v>12536.8</v>
      </c>
    </row>
    <row r="48" spans="2:14">
      <c r="B48" s="464" t="s">
        <v>151</v>
      </c>
      <c r="C48" s="485">
        <v>1051.6099999999999</v>
      </c>
      <c r="D48" s="485">
        <v>1107.8</v>
      </c>
      <c r="E48" s="485">
        <v>1118.56</v>
      </c>
      <c r="F48" s="485">
        <v>1200.95</v>
      </c>
      <c r="G48" s="485">
        <v>1220.69</v>
      </c>
      <c r="H48" s="485">
        <v>1351.75</v>
      </c>
      <c r="I48" s="485">
        <v>1451.17</v>
      </c>
      <c r="J48" s="485">
        <v>1468.91</v>
      </c>
      <c r="K48" s="485">
        <v>1470.47</v>
      </c>
      <c r="L48" s="485">
        <v>1839.15</v>
      </c>
      <c r="M48" s="485">
        <v>1859.12</v>
      </c>
      <c r="N48" s="485">
        <v>1978.7</v>
      </c>
    </row>
    <row r="49" spans="2:14">
      <c r="B49" s="464" t="s">
        <v>1923</v>
      </c>
      <c r="C49" s="485">
        <v>3577.44</v>
      </c>
      <c r="D49" s="485">
        <v>3846.08</v>
      </c>
      <c r="E49" s="485">
        <v>3606.43</v>
      </c>
      <c r="F49" s="485">
        <v>3331.14</v>
      </c>
      <c r="G49" s="485">
        <v>3346.96</v>
      </c>
      <c r="H49" s="485">
        <v>3477.33</v>
      </c>
      <c r="I49" s="485">
        <v>3728.38</v>
      </c>
      <c r="J49" s="485">
        <v>3896.98</v>
      </c>
      <c r="K49" s="485">
        <v>4129.1400000000003</v>
      </c>
      <c r="L49" s="485">
        <v>4594.8599999999997</v>
      </c>
      <c r="M49" s="485">
        <v>4148.0600000000004</v>
      </c>
      <c r="N49" s="485">
        <v>4373.4399999999996</v>
      </c>
    </row>
    <row r="50" spans="2:14">
      <c r="B50" s="464" t="s">
        <v>1924</v>
      </c>
      <c r="C50" s="485">
        <v>9768.84</v>
      </c>
      <c r="D50" s="485">
        <v>9957.3700000000008</v>
      </c>
      <c r="E50" s="485">
        <v>10098.540000000001</v>
      </c>
      <c r="F50" s="485">
        <v>10712.56</v>
      </c>
      <c r="G50" s="485">
        <v>10621.56</v>
      </c>
      <c r="H50" s="485">
        <v>10847.41</v>
      </c>
      <c r="I50" s="485">
        <v>11065.36</v>
      </c>
      <c r="J50" s="485">
        <v>10808.24</v>
      </c>
      <c r="K50" s="485">
        <v>10933.38</v>
      </c>
      <c r="L50" s="485">
        <v>10221.35</v>
      </c>
      <c r="M50" s="485">
        <v>9891.67</v>
      </c>
      <c r="N50" s="485">
        <v>9703.68</v>
      </c>
    </row>
    <row r="51" spans="2:14">
      <c r="B51" s="464" t="s">
        <v>1925</v>
      </c>
      <c r="C51" s="305">
        <v>55178</v>
      </c>
      <c r="D51" s="305">
        <v>58663</v>
      </c>
      <c r="E51" s="305">
        <v>58198</v>
      </c>
      <c r="F51" s="305">
        <v>57947</v>
      </c>
      <c r="G51" s="305">
        <v>58293</v>
      </c>
      <c r="H51" s="305">
        <v>58073</v>
      </c>
      <c r="I51" s="305">
        <v>58442</v>
      </c>
      <c r="J51" s="305">
        <v>59259</v>
      </c>
      <c r="K51" s="305">
        <v>59731</v>
      </c>
      <c r="L51" s="305">
        <v>61119</v>
      </c>
      <c r="M51" s="305">
        <v>57476</v>
      </c>
      <c r="N51" s="305">
        <v>64714</v>
      </c>
    </row>
    <row r="52" spans="2:14">
      <c r="B52" s="464" t="s">
        <v>155</v>
      </c>
      <c r="C52" s="485">
        <v>431.6</v>
      </c>
      <c r="D52" s="485">
        <v>454.26</v>
      </c>
      <c r="E52" s="485">
        <v>489.06</v>
      </c>
      <c r="F52" s="485">
        <v>484.64</v>
      </c>
      <c r="G52" s="485">
        <v>533.07000000000005</v>
      </c>
      <c r="H52" s="485">
        <v>562.83000000000004</v>
      </c>
      <c r="I52" s="485">
        <v>645.19000000000005</v>
      </c>
      <c r="J52" s="485">
        <v>680.76</v>
      </c>
      <c r="K52" s="485">
        <v>708.95</v>
      </c>
      <c r="L52" s="485">
        <v>889.55</v>
      </c>
      <c r="M52" s="485">
        <v>657.38</v>
      </c>
      <c r="N52" s="485">
        <v>717.15</v>
      </c>
    </row>
    <row r="53" spans="2:14">
      <c r="B53" s="464" t="s">
        <v>1926</v>
      </c>
      <c r="C53" s="485">
        <v>4103.67</v>
      </c>
      <c r="D53" s="485">
        <v>4208.47</v>
      </c>
      <c r="E53" s="485">
        <v>4173.4399999999996</v>
      </c>
      <c r="F53" s="485">
        <v>4444.87</v>
      </c>
      <c r="G53" s="485">
        <v>4683.91</v>
      </c>
      <c r="H53" s="485">
        <v>4977.25</v>
      </c>
      <c r="I53" s="485">
        <v>5117.49</v>
      </c>
      <c r="J53" s="485">
        <v>5232.37</v>
      </c>
      <c r="K53" s="485">
        <v>5119.3</v>
      </c>
      <c r="L53" s="485">
        <v>5020.42</v>
      </c>
      <c r="M53" s="485">
        <v>4487.03</v>
      </c>
      <c r="N53" s="485">
        <v>4953.2700000000004</v>
      </c>
    </row>
    <row r="54" spans="2:14">
      <c r="B54" s="464" t="s">
        <v>1927</v>
      </c>
      <c r="C54" s="305">
        <v>5978</v>
      </c>
      <c r="D54" s="305">
        <v>6017</v>
      </c>
      <c r="E54" s="305">
        <v>6265</v>
      </c>
      <c r="F54" s="305">
        <v>6585</v>
      </c>
      <c r="G54" s="305">
        <v>6628</v>
      </c>
      <c r="H54" s="305">
        <v>6749</v>
      </c>
      <c r="I54" s="305">
        <v>6656</v>
      </c>
      <c r="J54" s="305">
        <v>7129</v>
      </c>
      <c r="K54" s="305">
        <v>6822</v>
      </c>
      <c r="L54" s="305">
        <v>7086</v>
      </c>
      <c r="M54" s="305">
        <v>6226</v>
      </c>
      <c r="N54" s="305">
        <v>7136</v>
      </c>
    </row>
    <row r="55" spans="2:14">
      <c r="B55" s="464" t="s">
        <v>1490</v>
      </c>
      <c r="C55" s="305">
        <v>17672</v>
      </c>
      <c r="D55" s="305">
        <v>16866</v>
      </c>
      <c r="E55" s="305">
        <v>16325</v>
      </c>
      <c r="F55" s="305">
        <v>19611</v>
      </c>
      <c r="G55" s="305">
        <v>19344</v>
      </c>
      <c r="H55" s="305">
        <v>20821</v>
      </c>
      <c r="I55" s="305">
        <v>20793</v>
      </c>
      <c r="J55" s="305">
        <v>21371</v>
      </c>
      <c r="K55" s="305">
        <v>22075</v>
      </c>
      <c r="L55" s="305">
        <v>22018</v>
      </c>
      <c r="M55" s="305">
        <v>19600</v>
      </c>
      <c r="N55" s="305">
        <v>21265</v>
      </c>
    </row>
    <row r="56" spans="2:14">
      <c r="B56" s="464" t="s">
        <v>1928</v>
      </c>
      <c r="C56" s="305">
        <v>37695</v>
      </c>
      <c r="D56" s="305">
        <v>39614</v>
      </c>
      <c r="E56" s="305">
        <v>40946</v>
      </c>
      <c r="F56" s="305">
        <v>42897</v>
      </c>
      <c r="G56" s="305">
        <v>43716</v>
      </c>
      <c r="H56" s="305">
        <v>47493</v>
      </c>
      <c r="I56" s="305">
        <v>50125</v>
      </c>
      <c r="J56" s="305">
        <v>53052</v>
      </c>
      <c r="K56" s="305">
        <v>56039</v>
      </c>
      <c r="L56" s="305">
        <v>56327</v>
      </c>
      <c r="M56" s="305">
        <v>50226</v>
      </c>
      <c r="N56" s="305">
        <v>54421</v>
      </c>
    </row>
    <row r="57" spans="2:14">
      <c r="B57" s="464" t="s">
        <v>1929</v>
      </c>
      <c r="C57" s="485">
        <v>1370.13</v>
      </c>
      <c r="D57" s="485">
        <v>1200.67</v>
      </c>
      <c r="E57" s="485">
        <v>1125.28</v>
      </c>
      <c r="F57" s="485">
        <v>1250.3800000000001</v>
      </c>
      <c r="G57" s="485">
        <v>1380.29</v>
      </c>
      <c r="H57" s="485">
        <v>1503.4</v>
      </c>
      <c r="I57" s="485">
        <v>1619.99</v>
      </c>
      <c r="J57" s="485">
        <v>1728.06</v>
      </c>
      <c r="K57" s="485">
        <v>1844.01</v>
      </c>
      <c r="L57" s="485">
        <v>1915.01</v>
      </c>
      <c r="M57" s="485">
        <v>1648.06</v>
      </c>
      <c r="N57" s="485">
        <v>1815.57</v>
      </c>
    </row>
    <row r="58" spans="2:14">
      <c r="B58" s="464" t="s">
        <v>1930</v>
      </c>
      <c r="C58" s="305">
        <v>44751</v>
      </c>
      <c r="D58" s="305">
        <v>49888</v>
      </c>
      <c r="E58" s="305">
        <v>56251</v>
      </c>
      <c r="F58" s="305">
        <v>55257</v>
      </c>
      <c r="G58" s="305">
        <v>58070</v>
      </c>
      <c r="H58" s="305">
        <v>56144</v>
      </c>
      <c r="I58" s="305">
        <v>59481</v>
      </c>
      <c r="J58" s="305">
        <v>58000</v>
      </c>
      <c r="K58" s="305">
        <v>58575</v>
      </c>
      <c r="L58" s="305">
        <v>58299</v>
      </c>
      <c r="M58" s="305">
        <v>50444</v>
      </c>
      <c r="N58" s="305">
        <v>53383</v>
      </c>
    </row>
    <row r="59" spans="2:14">
      <c r="B59" s="464" t="s">
        <v>1931</v>
      </c>
      <c r="C59" s="485">
        <v>534.4</v>
      </c>
      <c r="D59" s="485">
        <v>545.5</v>
      </c>
      <c r="E59" s="485">
        <v>502.5</v>
      </c>
      <c r="F59" s="305">
        <v>490</v>
      </c>
      <c r="G59" s="485">
        <v>534.1</v>
      </c>
      <c r="H59" s="485">
        <v>544.29999999999995</v>
      </c>
      <c r="I59" s="485">
        <v>554.20000000000005</v>
      </c>
      <c r="J59" s="485">
        <v>602.29999999999995</v>
      </c>
      <c r="K59" s="485">
        <v>613.1</v>
      </c>
      <c r="L59" s="485">
        <v>583.20000000000005</v>
      </c>
      <c r="M59" s="485">
        <v>519.5</v>
      </c>
      <c r="N59" s="485">
        <v>562.4</v>
      </c>
    </row>
    <row r="60" spans="2:14">
      <c r="B60" s="464" t="s">
        <v>1932</v>
      </c>
      <c r="C60" s="485">
        <v>530.64</v>
      </c>
      <c r="D60" s="485">
        <v>604.79999999999995</v>
      </c>
      <c r="E60" s="485">
        <v>660.4</v>
      </c>
      <c r="F60" s="485">
        <v>723.46</v>
      </c>
      <c r="G60" s="485">
        <v>790.25</v>
      </c>
      <c r="H60" s="485">
        <v>859.36</v>
      </c>
      <c r="I60" s="485">
        <v>907.89</v>
      </c>
      <c r="J60" s="485">
        <v>941.53</v>
      </c>
      <c r="K60" s="485">
        <v>982.73</v>
      </c>
      <c r="L60" s="485">
        <v>899.7</v>
      </c>
      <c r="M60" s="485">
        <v>915.55</v>
      </c>
      <c r="N60" s="485">
        <v>918.48</v>
      </c>
    </row>
    <row r="61" spans="2:14">
      <c r="B61" s="464" t="s">
        <v>1933</v>
      </c>
      <c r="C61" s="485">
        <v>512.22</v>
      </c>
      <c r="D61" s="485">
        <v>527.67999999999995</v>
      </c>
      <c r="E61" s="485">
        <v>548.13</v>
      </c>
      <c r="F61" s="485">
        <v>587.27</v>
      </c>
      <c r="G61" s="485">
        <v>633.88</v>
      </c>
      <c r="H61" s="485">
        <v>691.52</v>
      </c>
      <c r="I61" s="485">
        <v>747.92</v>
      </c>
      <c r="J61" s="485">
        <v>807.4</v>
      </c>
      <c r="K61" s="485">
        <v>899.78</v>
      </c>
      <c r="L61" s="485">
        <v>921.31</v>
      </c>
      <c r="M61" s="485">
        <v>954.42</v>
      </c>
      <c r="N61" s="485">
        <v>1045.26</v>
      </c>
    </row>
    <row r="62" spans="2:14">
      <c r="B62" s="464" t="s">
        <v>1934</v>
      </c>
      <c r="C62" s="485">
        <v>957.48</v>
      </c>
      <c r="D62" s="485">
        <v>1017.65</v>
      </c>
      <c r="E62" s="485">
        <v>1038.6099999999999</v>
      </c>
      <c r="F62" s="485">
        <v>1007.93</v>
      </c>
      <c r="G62" s="485">
        <v>979.5</v>
      </c>
      <c r="H62" s="485">
        <v>954.44</v>
      </c>
      <c r="I62" s="485">
        <v>933.13</v>
      </c>
      <c r="J62" s="485">
        <v>952.59</v>
      </c>
      <c r="K62" s="485">
        <v>1028.32</v>
      </c>
      <c r="L62" s="485">
        <v>1094.3599999999999</v>
      </c>
      <c r="M62" s="485">
        <v>893.33</v>
      </c>
      <c r="N62" s="485">
        <v>1047.5999999999999</v>
      </c>
    </row>
    <row r="63" spans="2:14">
      <c r="B63" s="464" t="s">
        <v>1935</v>
      </c>
      <c r="C63" s="485">
        <v>2631.91</v>
      </c>
      <c r="D63" s="485">
        <v>2600.0500000000002</v>
      </c>
      <c r="E63" s="485">
        <v>2533.2199999999998</v>
      </c>
      <c r="F63" s="485">
        <v>2489.64</v>
      </c>
      <c r="G63" s="485">
        <v>2557.84</v>
      </c>
      <c r="H63" s="485">
        <v>2784.34</v>
      </c>
      <c r="I63" s="485">
        <v>2941.78</v>
      </c>
      <c r="J63" s="485">
        <v>3095.07</v>
      </c>
      <c r="K63" s="485">
        <v>3094.45</v>
      </c>
      <c r="L63" s="485">
        <v>3307.92</v>
      </c>
      <c r="M63" s="485">
        <v>2982.81</v>
      </c>
      <c r="N63" s="485">
        <v>3095.85</v>
      </c>
    </row>
    <row r="64" spans="2:14">
      <c r="B64" s="464" t="s">
        <v>167</v>
      </c>
      <c r="C64" s="485">
        <v>190.62</v>
      </c>
      <c r="D64" s="485">
        <v>211.27</v>
      </c>
      <c r="E64" s="485">
        <v>205.49</v>
      </c>
      <c r="F64" s="485">
        <v>205.67</v>
      </c>
      <c r="G64" s="485">
        <v>239.77</v>
      </c>
      <c r="H64" s="485">
        <v>269.89999999999998</v>
      </c>
      <c r="I64" s="485">
        <v>277.14</v>
      </c>
      <c r="J64" s="485">
        <v>303.05</v>
      </c>
      <c r="K64" s="485">
        <v>321.75</v>
      </c>
      <c r="L64" s="485">
        <v>345.68</v>
      </c>
      <c r="M64" s="485">
        <v>296.73</v>
      </c>
      <c r="N64" s="485">
        <v>289.20999999999998</v>
      </c>
    </row>
    <row r="65" spans="2:14">
      <c r="B65" s="464" t="s">
        <v>1936</v>
      </c>
      <c r="C65" s="305">
        <v>22310</v>
      </c>
      <c r="D65" s="305">
        <v>22186</v>
      </c>
      <c r="E65" s="305">
        <v>21178</v>
      </c>
      <c r="F65" s="305">
        <v>21564</v>
      </c>
      <c r="G65" s="305">
        <v>22216</v>
      </c>
      <c r="H65" s="305">
        <v>22925</v>
      </c>
      <c r="I65" s="305">
        <v>23754</v>
      </c>
      <c r="J65" s="305">
        <v>24635</v>
      </c>
      <c r="K65" s="305">
        <v>25877</v>
      </c>
      <c r="L65" s="305">
        <v>27570</v>
      </c>
      <c r="M65" s="305">
        <v>25366</v>
      </c>
      <c r="N65" s="305">
        <v>26419</v>
      </c>
    </row>
    <row r="66" spans="2:14">
      <c r="B66" s="464" t="s">
        <v>169</v>
      </c>
      <c r="C66" s="485">
        <v>6912.78</v>
      </c>
      <c r="D66" s="485">
        <v>7509.33</v>
      </c>
      <c r="E66" s="485">
        <v>7665.36</v>
      </c>
      <c r="F66" s="485">
        <v>7725.21</v>
      </c>
      <c r="G66" s="485">
        <v>7974.95</v>
      </c>
      <c r="H66" s="485">
        <v>8203.7000000000007</v>
      </c>
      <c r="I66" s="485">
        <v>8384.1200000000008</v>
      </c>
      <c r="J66" s="485">
        <v>8844.75</v>
      </c>
      <c r="K66" s="485">
        <v>8784.0400000000009</v>
      </c>
      <c r="L66" s="485">
        <v>9058.65</v>
      </c>
      <c r="M66" s="485">
        <v>7974.92</v>
      </c>
      <c r="N66" s="485">
        <v>8775.24</v>
      </c>
    </row>
    <row r="67" spans="2:14">
      <c r="B67" s="464" t="s">
        <v>1937</v>
      </c>
      <c r="C67" s="485">
        <v>9831.0300000000007</v>
      </c>
      <c r="D67" s="485">
        <v>10002.18</v>
      </c>
      <c r="E67" s="485">
        <v>10055.44</v>
      </c>
      <c r="F67" s="485">
        <v>9503.2800000000007</v>
      </c>
      <c r="G67" s="485">
        <v>10562.1</v>
      </c>
      <c r="H67" s="485">
        <v>11401.74</v>
      </c>
      <c r="I67" s="485">
        <v>11556.66</v>
      </c>
      <c r="J67" s="485">
        <v>12512.1</v>
      </c>
      <c r="K67" s="485">
        <v>13474.36</v>
      </c>
      <c r="L67" s="485">
        <v>13545.47</v>
      </c>
      <c r="M67" s="485">
        <v>13330.41</v>
      </c>
      <c r="N67" s="485">
        <v>16589.849999999999</v>
      </c>
    </row>
    <row r="68" spans="2:14">
      <c r="B68" s="464" t="s">
        <v>171</v>
      </c>
      <c r="C68" s="485">
        <v>4361.59</v>
      </c>
      <c r="D68" s="485">
        <v>4084.03</v>
      </c>
      <c r="E68" s="485">
        <v>3681.58</v>
      </c>
      <c r="F68" s="485">
        <v>3757.66</v>
      </c>
      <c r="G68" s="485">
        <v>3932.13</v>
      </c>
      <c r="H68" s="485">
        <v>4344.47</v>
      </c>
      <c r="I68" s="485">
        <v>4819.3100000000004</v>
      </c>
      <c r="J68" s="485">
        <v>5051.8599999999997</v>
      </c>
      <c r="K68" s="485">
        <v>5271.9</v>
      </c>
      <c r="L68" s="485">
        <v>5418.14</v>
      </c>
      <c r="M68" s="485">
        <v>4728.8</v>
      </c>
      <c r="N68" s="485">
        <v>5024.5600000000004</v>
      </c>
    </row>
    <row r="69" spans="2:14">
      <c r="B69" s="464" t="s">
        <v>1938</v>
      </c>
      <c r="C69" s="485">
        <v>2650.8</v>
      </c>
      <c r="D69" s="485">
        <v>2573.54</v>
      </c>
      <c r="E69" s="485">
        <v>2667.48</v>
      </c>
      <c r="F69" s="485">
        <v>2957.48</v>
      </c>
      <c r="G69" s="485">
        <v>3587.37</v>
      </c>
      <c r="H69" s="485">
        <v>3951.84</v>
      </c>
      <c r="I69" s="485">
        <v>4085.32</v>
      </c>
      <c r="J69" s="485">
        <v>3640.19</v>
      </c>
      <c r="K69" s="485">
        <v>4033.56</v>
      </c>
      <c r="L69" s="485">
        <v>4731.6899999999996</v>
      </c>
      <c r="M69" s="485">
        <v>4196.21</v>
      </c>
      <c r="N69" s="485">
        <v>4729.78</v>
      </c>
    </row>
    <row r="70" spans="2:14">
      <c r="B70" s="464" t="s">
        <v>1939</v>
      </c>
      <c r="C70" s="485">
        <v>1312.07</v>
      </c>
      <c r="D70" s="485">
        <v>1276.81</v>
      </c>
      <c r="E70" s="485">
        <v>1389.15</v>
      </c>
      <c r="F70" s="485">
        <v>1428.2</v>
      </c>
      <c r="G70" s="485">
        <v>1452.74</v>
      </c>
      <c r="H70" s="485">
        <v>1509.36</v>
      </c>
      <c r="I70" s="485">
        <v>1568.7</v>
      </c>
      <c r="J70" s="485">
        <v>1578.44</v>
      </c>
      <c r="K70" s="485">
        <v>1559.83</v>
      </c>
      <c r="L70" s="485">
        <v>1614.82</v>
      </c>
      <c r="M70" s="485">
        <v>1382.85</v>
      </c>
      <c r="N70" s="485">
        <v>1453.15</v>
      </c>
    </row>
    <row r="71" spans="2:14">
      <c r="B71" s="464" t="s">
        <v>1940</v>
      </c>
      <c r="C71" s="485">
        <v>1419.5</v>
      </c>
      <c r="D71" s="485">
        <v>1726.98</v>
      </c>
      <c r="E71" s="485">
        <v>1743.89</v>
      </c>
      <c r="F71" s="485">
        <v>1872.7</v>
      </c>
      <c r="G71" s="485">
        <v>1932.31</v>
      </c>
      <c r="H71" s="485">
        <v>1997.55</v>
      </c>
      <c r="I71" s="485">
        <v>2019.35</v>
      </c>
      <c r="J71" s="485">
        <v>2149.02</v>
      </c>
      <c r="K71" s="485">
        <v>2226.1799999999998</v>
      </c>
      <c r="L71" s="485">
        <v>2361.5300000000002</v>
      </c>
      <c r="M71" s="485">
        <v>2294.29</v>
      </c>
      <c r="N71" s="485">
        <v>2382.69</v>
      </c>
    </row>
    <row r="72" spans="2:14">
      <c r="B72" s="464" t="s">
        <v>1941</v>
      </c>
      <c r="C72" s="305">
        <v>5015</v>
      </c>
      <c r="D72" s="305">
        <v>5945</v>
      </c>
      <c r="E72" s="305">
        <v>5949</v>
      </c>
      <c r="F72" s="305">
        <v>5953</v>
      </c>
      <c r="G72" s="305">
        <v>5957</v>
      </c>
      <c r="H72" s="305">
        <v>6118</v>
      </c>
      <c r="I72" s="305">
        <v>6709</v>
      </c>
      <c r="J72" s="305">
        <v>6693</v>
      </c>
      <c r="K72" s="305">
        <v>6848</v>
      </c>
      <c r="L72" s="305">
        <v>6730</v>
      </c>
      <c r="M72" s="305">
        <v>6487</v>
      </c>
      <c r="N72" s="305">
        <v>6289</v>
      </c>
    </row>
    <row r="73" spans="2:14">
      <c r="B73" s="464" t="s">
        <v>1942</v>
      </c>
      <c r="C73" s="485">
        <v>9977.14</v>
      </c>
      <c r="D73" s="485">
        <v>10056.48</v>
      </c>
      <c r="E73" s="485">
        <v>10310.66</v>
      </c>
      <c r="F73" s="485">
        <v>10250.94</v>
      </c>
      <c r="G73" s="485">
        <v>9544.2099999999991</v>
      </c>
      <c r="H73" s="485">
        <v>9801.25</v>
      </c>
      <c r="I73" s="485">
        <v>10341.43</v>
      </c>
      <c r="J73" s="485">
        <v>10150.08</v>
      </c>
      <c r="K73" s="485">
        <v>9813.81</v>
      </c>
      <c r="L73" s="485">
        <v>9779.2999999999993</v>
      </c>
      <c r="M73" s="485">
        <v>9618.2999999999993</v>
      </c>
      <c r="N73" s="485">
        <v>10217.81</v>
      </c>
    </row>
    <row r="74" spans="2:14">
      <c r="B74" s="464" t="s">
        <v>1943</v>
      </c>
      <c r="C74" s="485">
        <v>229.97</v>
      </c>
      <c r="D74" s="485">
        <v>242.3</v>
      </c>
      <c r="E74" s="485">
        <v>263.98</v>
      </c>
      <c r="F74" s="485">
        <v>260.92</v>
      </c>
      <c r="G74" s="485">
        <v>288.44</v>
      </c>
      <c r="H74" s="485">
        <v>336.91</v>
      </c>
      <c r="I74" s="485">
        <v>387.13</v>
      </c>
      <c r="J74" s="485">
        <v>482.32</v>
      </c>
      <c r="K74" s="485">
        <v>470.44</v>
      </c>
      <c r="L74" s="485">
        <v>442.78</v>
      </c>
      <c r="M74" s="485">
        <v>381.5</v>
      </c>
      <c r="N74" s="485">
        <v>367.87</v>
      </c>
    </row>
    <row r="75" spans="2:14">
      <c r="B75" s="464" t="s">
        <v>1916</v>
      </c>
      <c r="C75" s="485">
        <v>33.86</v>
      </c>
      <c r="D75" s="485">
        <v>39.24</v>
      </c>
      <c r="E75" s="485">
        <v>38.700000000000003</v>
      </c>
      <c r="F75" s="485">
        <v>37.130000000000003</v>
      </c>
      <c r="G75" s="485">
        <v>41.78</v>
      </c>
      <c r="H75" s="485">
        <v>46.95</v>
      </c>
      <c r="I75" s="485">
        <v>46.27</v>
      </c>
      <c r="J75" s="485">
        <v>47.07</v>
      </c>
      <c r="K75" s="485">
        <v>43.5</v>
      </c>
      <c r="L75" s="485">
        <v>48.25</v>
      </c>
      <c r="M75" s="305" t="s">
        <v>1710</v>
      </c>
      <c r="N75" s="305" t="s">
        <v>1710</v>
      </c>
    </row>
    <row r="76" spans="2:14">
      <c r="B76" s="464" t="s">
        <v>1944</v>
      </c>
      <c r="C76" s="485">
        <v>8591.3799999999992</v>
      </c>
      <c r="D76" s="485">
        <v>8919.4699999999993</v>
      </c>
      <c r="E76" s="485">
        <v>9262.48</v>
      </c>
      <c r="F76" s="485">
        <v>9182.5</v>
      </c>
      <c r="G76" s="485">
        <v>8732.76</v>
      </c>
      <c r="H76" s="485">
        <v>8169.19</v>
      </c>
      <c r="I76" s="485">
        <v>8044.15</v>
      </c>
      <c r="J76" s="485">
        <v>8123.51</v>
      </c>
      <c r="K76" s="485">
        <v>8109.82</v>
      </c>
      <c r="L76" s="485">
        <v>7629.5</v>
      </c>
      <c r="M76" s="485">
        <v>6447.66</v>
      </c>
      <c r="N76" s="485">
        <v>6983.95</v>
      </c>
    </row>
    <row r="77" spans="2:14">
      <c r="B77" s="464" t="s">
        <v>1945</v>
      </c>
      <c r="C77" s="485">
        <v>6289.68</v>
      </c>
      <c r="D77" s="485">
        <v>6942.27</v>
      </c>
      <c r="E77" s="485">
        <v>7203.88</v>
      </c>
      <c r="F77" s="485">
        <v>7024.05</v>
      </c>
      <c r="G77" s="485">
        <v>7264.69</v>
      </c>
      <c r="H77" s="485">
        <v>8474.15</v>
      </c>
      <c r="I77" s="485">
        <v>8557.99</v>
      </c>
      <c r="J77" s="485">
        <v>8527.64</v>
      </c>
      <c r="K77" s="485">
        <v>8601.4599999999991</v>
      </c>
      <c r="L77" s="485">
        <v>9038.7199999999993</v>
      </c>
      <c r="M77" s="485">
        <v>9032.17</v>
      </c>
      <c r="N77" s="485">
        <v>9178.83</v>
      </c>
    </row>
    <row r="80" spans="2:14">
      <c r="B80" s="60" t="s">
        <v>11</v>
      </c>
    </row>
    <row r="81" spans="2:2">
      <c r="B81" s="152" t="s">
        <v>1919</v>
      </c>
    </row>
  </sheetData>
  <hyperlinks>
    <hyperlink ref="A1" location="Indice!A1" display="Regresar &lt;-"/>
  </hyperlink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S21"/>
  <sheetViews>
    <sheetView zoomScale="85" zoomScaleNormal="85" workbookViewId="0"/>
  </sheetViews>
  <sheetFormatPr baseColWidth="10" defaultColWidth="11.42578125" defaultRowHeight="12.75"/>
  <cols>
    <col min="1" max="1" width="11.42578125" style="6"/>
    <col min="2" max="2" width="28.140625" style="6" customWidth="1"/>
    <col min="3" max="3" width="11.85546875" style="6" customWidth="1"/>
    <col min="4" max="4" width="15.5703125" style="6" customWidth="1"/>
    <col min="5" max="7" width="11.42578125" style="6"/>
    <col min="8" max="8" width="12.7109375" style="6" customWidth="1"/>
    <col min="9" max="9" width="12" style="6" bestFit="1" customWidth="1"/>
    <col min="10" max="10" width="11.42578125" style="6"/>
    <col min="11" max="11" width="11.42578125" style="6" customWidth="1"/>
    <col min="12" max="12" width="12.42578125" style="6" customWidth="1"/>
    <col min="13" max="15" width="11.42578125" style="6"/>
    <col min="16" max="19" width="12.7109375" style="6" customWidth="1"/>
    <col min="20" max="20" width="11.5703125" style="6" bestFit="1" customWidth="1"/>
    <col min="21" max="21" width="12.28515625" style="6" bestFit="1" customWidth="1"/>
    <col min="22" max="16384" width="11.42578125" style="6"/>
  </cols>
  <sheetData>
    <row r="1" spans="1:19" ht="15">
      <c r="A1" s="1" t="s">
        <v>246</v>
      </c>
    </row>
    <row r="2" spans="1:19" ht="21">
      <c r="B2" s="2" t="s">
        <v>0</v>
      </c>
    </row>
    <row r="3" spans="1:19" ht="21">
      <c r="B3" s="14" t="s">
        <v>1951</v>
      </c>
    </row>
    <row r="4" spans="1:19" ht="21">
      <c r="B4" s="14"/>
    </row>
    <row r="5" spans="1:19" ht="15.75">
      <c r="B5" s="19" t="s">
        <v>115</v>
      </c>
    </row>
    <row r="6" spans="1:19">
      <c r="B6" s="126"/>
    </row>
    <row r="7" spans="1:19" ht="15">
      <c r="B7" s="33" t="s">
        <v>116</v>
      </c>
      <c r="S7" s="60"/>
    </row>
    <row r="8" spans="1:19" ht="15">
      <c r="B8" s="65"/>
      <c r="C8" s="65">
        <v>2007</v>
      </c>
      <c r="D8" s="65">
        <v>2008</v>
      </c>
      <c r="E8" s="65">
        <v>2009</v>
      </c>
      <c r="F8" s="65">
        <v>2010</v>
      </c>
      <c r="G8" s="65">
        <v>2011</v>
      </c>
      <c r="H8" s="65">
        <v>2012</v>
      </c>
      <c r="I8" s="65">
        <v>2013</v>
      </c>
      <c r="J8" s="65">
        <v>2014</v>
      </c>
      <c r="K8" s="65">
        <v>2015</v>
      </c>
      <c r="L8" s="65">
        <v>2016</v>
      </c>
      <c r="M8" s="65">
        <v>2017</v>
      </c>
      <c r="N8" s="65">
        <v>2018</v>
      </c>
      <c r="O8" s="65">
        <v>2019</v>
      </c>
      <c r="P8" s="65">
        <v>2020</v>
      </c>
      <c r="Q8" s="65">
        <v>2021</v>
      </c>
      <c r="R8" s="65">
        <v>2022</v>
      </c>
      <c r="S8" s="60"/>
    </row>
    <row r="9" spans="1:19" ht="15">
      <c r="B9" s="36" t="s">
        <v>117</v>
      </c>
      <c r="C9" s="58">
        <v>1005</v>
      </c>
      <c r="D9" s="58">
        <v>1253</v>
      </c>
      <c r="E9" s="58">
        <v>2234</v>
      </c>
      <c r="F9" s="58">
        <v>7644</v>
      </c>
      <c r="G9" s="58">
        <v>11982</v>
      </c>
      <c r="H9" s="58">
        <v>19353</v>
      </c>
      <c r="I9" s="58">
        <v>22587</v>
      </c>
      <c r="J9" s="58">
        <v>27213</v>
      </c>
      <c r="K9" s="58">
        <v>31603</v>
      </c>
      <c r="L9" s="58">
        <v>34881</v>
      </c>
      <c r="M9" s="58">
        <v>36659</v>
      </c>
      <c r="N9" s="58">
        <v>38229</v>
      </c>
      <c r="O9" s="58">
        <v>39579</v>
      </c>
      <c r="P9" s="58">
        <v>40583</v>
      </c>
      <c r="Q9" s="58">
        <v>44005</v>
      </c>
      <c r="R9" s="58" t="s">
        <v>299</v>
      </c>
      <c r="S9" s="60"/>
    </row>
    <row r="10" spans="1:19" ht="15">
      <c r="B10" s="36" t="s">
        <v>118</v>
      </c>
      <c r="C10" s="58">
        <v>26265</v>
      </c>
      <c r="D10" s="58">
        <v>29056</v>
      </c>
      <c r="E10" s="58">
        <v>31060</v>
      </c>
      <c r="F10" s="58">
        <v>34313</v>
      </c>
      <c r="G10" s="58">
        <v>35350</v>
      </c>
      <c r="H10" s="58">
        <v>40931</v>
      </c>
      <c r="I10" s="58">
        <v>38569</v>
      </c>
      <c r="J10" s="58">
        <v>38793</v>
      </c>
      <c r="K10" s="58">
        <v>43231</v>
      </c>
      <c r="L10" s="58">
        <v>46561</v>
      </c>
      <c r="M10" s="58">
        <v>46482</v>
      </c>
      <c r="N10" s="58">
        <v>48087</v>
      </c>
      <c r="O10" s="58">
        <v>51316</v>
      </c>
      <c r="P10" s="58">
        <v>55483</v>
      </c>
      <c r="Q10" s="58">
        <v>61733</v>
      </c>
      <c r="R10" s="58" t="s">
        <v>300</v>
      </c>
      <c r="S10" s="60"/>
    </row>
    <row r="11" spans="1:19" ht="15">
      <c r="B11" s="36" t="s">
        <v>119</v>
      </c>
      <c r="C11" s="58">
        <v>52201</v>
      </c>
      <c r="D11" s="58">
        <v>53140</v>
      </c>
      <c r="E11" s="58">
        <v>59879</v>
      </c>
      <c r="F11" s="58">
        <v>88773</v>
      </c>
      <c r="G11" s="58">
        <v>76629</v>
      </c>
      <c r="H11" s="58"/>
      <c r="I11" s="58"/>
      <c r="J11" s="58"/>
      <c r="K11" s="58"/>
      <c r="L11" s="58"/>
      <c r="M11" s="58"/>
      <c r="N11" s="58"/>
      <c r="O11" s="58"/>
      <c r="P11" s="58"/>
      <c r="Q11" s="58"/>
      <c r="R11" s="58"/>
      <c r="S11" s="60"/>
    </row>
    <row r="12" spans="1:19" ht="15">
      <c r="B12" s="36" t="s">
        <v>120</v>
      </c>
      <c r="C12" s="58">
        <v>47430</v>
      </c>
      <c r="D12" s="58">
        <v>47337</v>
      </c>
      <c r="E12" s="58">
        <v>54709</v>
      </c>
      <c r="F12" s="58">
        <v>76476</v>
      </c>
      <c r="G12" s="58">
        <v>65649</v>
      </c>
      <c r="H12" s="58">
        <v>66225</v>
      </c>
      <c r="I12" s="58">
        <v>79995</v>
      </c>
      <c r="J12" s="58">
        <v>80582</v>
      </c>
      <c r="K12" s="58">
        <v>72575</v>
      </c>
      <c r="L12" s="58">
        <v>85823</v>
      </c>
      <c r="M12" s="58">
        <v>78486</v>
      </c>
      <c r="N12" s="58">
        <v>103465</v>
      </c>
      <c r="O12" s="58">
        <v>101799</v>
      </c>
      <c r="P12" s="58">
        <v>109186</v>
      </c>
      <c r="Q12" s="58">
        <v>121905</v>
      </c>
      <c r="R12" s="58" t="s">
        <v>301</v>
      </c>
      <c r="S12" s="60"/>
    </row>
    <row r="13" spans="1:19" ht="15">
      <c r="B13" s="36" t="s">
        <v>121</v>
      </c>
      <c r="C13" s="58">
        <v>2482</v>
      </c>
      <c r="D13" s="58">
        <v>3431</v>
      </c>
      <c r="E13" s="58">
        <v>4935</v>
      </c>
      <c r="F13" s="58">
        <v>8489</v>
      </c>
      <c r="G13" s="58">
        <v>10540</v>
      </c>
      <c r="H13" s="58">
        <v>13627</v>
      </c>
      <c r="I13" s="58">
        <v>20749</v>
      </c>
      <c r="J13" s="58">
        <v>20482</v>
      </c>
      <c r="K13" s="58">
        <v>22962</v>
      </c>
      <c r="L13" s="58">
        <v>26800</v>
      </c>
      <c r="M13" s="58">
        <v>32606</v>
      </c>
      <c r="N13" s="58">
        <v>42674</v>
      </c>
      <c r="O13" s="58">
        <v>51571</v>
      </c>
      <c r="P13" s="58">
        <v>53365</v>
      </c>
      <c r="Q13" s="58">
        <v>68775</v>
      </c>
      <c r="R13" s="58" t="s">
        <v>302</v>
      </c>
      <c r="S13" s="60"/>
    </row>
    <row r="14" spans="1:19" ht="15">
      <c r="B14" s="60"/>
      <c r="C14" s="60"/>
      <c r="D14" s="60"/>
      <c r="E14" s="60"/>
      <c r="F14" s="60"/>
      <c r="G14" s="60"/>
      <c r="H14" s="60"/>
      <c r="I14" s="60"/>
      <c r="J14" s="60"/>
      <c r="K14" s="60"/>
      <c r="L14" s="60"/>
      <c r="M14" s="60"/>
      <c r="N14" s="60"/>
      <c r="O14" s="60"/>
      <c r="P14" s="60"/>
      <c r="Q14" s="60"/>
      <c r="R14" s="60"/>
      <c r="S14" s="60"/>
    </row>
    <row r="15" spans="1:19" ht="15">
      <c r="B15" s="60" t="s">
        <v>123</v>
      </c>
      <c r="C15" s="60"/>
      <c r="D15" s="60"/>
      <c r="E15" s="60"/>
      <c r="F15" s="60"/>
      <c r="G15" s="60"/>
      <c r="H15" s="60"/>
      <c r="I15" s="60"/>
      <c r="J15" s="60"/>
      <c r="K15" s="60"/>
      <c r="L15" s="60"/>
      <c r="M15" s="60"/>
      <c r="N15" s="60"/>
      <c r="O15" s="60"/>
      <c r="P15" s="60"/>
      <c r="Q15" s="60"/>
      <c r="R15" s="60"/>
      <c r="S15" s="60"/>
    </row>
    <row r="16" spans="1:19" ht="15">
      <c r="B16" s="60"/>
      <c r="C16" s="60"/>
      <c r="D16" s="60"/>
      <c r="E16" s="60"/>
      <c r="F16" s="60"/>
      <c r="G16" s="60"/>
      <c r="H16" s="60"/>
      <c r="I16" s="60"/>
      <c r="J16" s="60"/>
      <c r="K16" s="60"/>
      <c r="L16" s="60"/>
      <c r="M16" s="60"/>
      <c r="N16" s="60"/>
      <c r="O16" s="60"/>
      <c r="P16" s="60"/>
      <c r="Q16" s="60"/>
      <c r="R16" s="60"/>
      <c r="S16" s="60"/>
    </row>
    <row r="17" spans="2:19" ht="15">
      <c r="B17" s="60" t="s">
        <v>122</v>
      </c>
      <c r="C17" s="60"/>
      <c r="D17" s="60"/>
      <c r="E17" s="60"/>
      <c r="F17" s="60"/>
      <c r="G17" s="60"/>
      <c r="H17" s="60"/>
      <c r="I17" s="60"/>
      <c r="J17" s="60"/>
      <c r="K17" s="60"/>
      <c r="L17" s="60"/>
      <c r="M17" s="60"/>
      <c r="N17" s="60"/>
      <c r="O17" s="60"/>
      <c r="P17" s="60"/>
      <c r="Q17" s="60"/>
      <c r="R17" s="60"/>
      <c r="S17" s="60"/>
    </row>
    <row r="18" spans="2:19" ht="15">
      <c r="B18" s="60"/>
      <c r="C18" s="60"/>
      <c r="D18" s="60"/>
      <c r="E18" s="60"/>
      <c r="F18" s="60"/>
      <c r="G18" s="60"/>
      <c r="H18" s="60"/>
      <c r="I18" s="60"/>
      <c r="J18" s="60"/>
      <c r="K18" s="60"/>
      <c r="L18" s="60"/>
      <c r="M18" s="60"/>
      <c r="N18" s="60"/>
      <c r="O18" s="60"/>
      <c r="P18" s="60"/>
      <c r="Q18" s="60"/>
      <c r="R18" s="60"/>
      <c r="S18" s="60"/>
    </row>
    <row r="19" spans="2:19" ht="15">
      <c r="B19" s="60"/>
      <c r="C19" s="60"/>
      <c r="D19" s="60"/>
      <c r="E19" s="60"/>
      <c r="F19" s="60"/>
      <c r="G19" s="60"/>
      <c r="H19" s="60"/>
      <c r="I19" s="60"/>
      <c r="J19" s="60"/>
      <c r="K19" s="60"/>
      <c r="L19" s="60"/>
      <c r="M19" s="60"/>
      <c r="N19" s="60"/>
      <c r="O19" s="60"/>
      <c r="P19" s="60"/>
      <c r="Q19" s="60"/>
      <c r="R19" s="60"/>
      <c r="S19" s="60"/>
    </row>
    <row r="20" spans="2:19" ht="15">
      <c r="B20" s="60" t="s">
        <v>11</v>
      </c>
      <c r="C20" s="60"/>
      <c r="D20" s="60"/>
      <c r="E20" s="60"/>
      <c r="F20" s="60"/>
      <c r="G20" s="60"/>
      <c r="H20" s="60"/>
      <c r="I20" s="60"/>
      <c r="J20" s="60"/>
      <c r="K20" s="60"/>
      <c r="L20" s="60"/>
      <c r="M20" s="60"/>
      <c r="N20" s="60"/>
      <c r="O20" s="60"/>
      <c r="P20" s="60"/>
      <c r="Q20" s="60"/>
      <c r="R20" s="60"/>
      <c r="S20" s="60"/>
    </row>
    <row r="21" spans="2:19" ht="15">
      <c r="B21" s="60" t="s">
        <v>298</v>
      </c>
      <c r="C21" s="60"/>
      <c r="D21" s="60"/>
      <c r="E21" s="60"/>
      <c r="F21" s="60"/>
      <c r="G21" s="60"/>
      <c r="H21" s="60"/>
      <c r="I21" s="60"/>
      <c r="J21" s="60"/>
      <c r="K21" s="60"/>
      <c r="L21" s="60"/>
      <c r="M21" s="60"/>
      <c r="N21" s="60"/>
      <c r="O21" s="60"/>
      <c r="P21" s="60"/>
      <c r="Q21" s="60"/>
      <c r="R21" s="60"/>
      <c r="S21" s="60"/>
    </row>
  </sheetData>
  <hyperlinks>
    <hyperlink ref="A1" location="Indice!A1" display="Regresar &lt;-"/>
  </hyperlinks>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heetViews>
  <sheetFormatPr baseColWidth="10" defaultRowHeight="15"/>
  <sheetData>
    <row r="1" spans="1:6">
      <c r="A1" s="1" t="s">
        <v>246</v>
      </c>
      <c r="B1" s="60"/>
      <c r="C1" s="60"/>
      <c r="D1" s="60"/>
      <c r="E1" s="60"/>
      <c r="F1" s="60"/>
    </row>
    <row r="2" spans="1:6" ht="21">
      <c r="A2" s="60"/>
      <c r="B2" s="2" t="s">
        <v>1882</v>
      </c>
      <c r="C2" s="60"/>
      <c r="D2" s="60"/>
      <c r="E2" s="60"/>
      <c r="F2" s="60"/>
    </row>
    <row r="3" spans="1:6" ht="21">
      <c r="A3" s="60"/>
      <c r="B3" s="14" t="s">
        <v>1883</v>
      </c>
      <c r="C3" s="60"/>
      <c r="D3" s="60"/>
      <c r="E3" s="60"/>
      <c r="F3" s="60"/>
    </row>
    <row r="4" spans="1:6" ht="21">
      <c r="A4" s="60"/>
      <c r="B4" s="14"/>
      <c r="C4" s="60"/>
      <c r="D4" s="60"/>
      <c r="E4" s="60"/>
      <c r="F4" s="60"/>
    </row>
    <row r="5" spans="1:6" ht="15.75">
      <c r="A5" s="60"/>
      <c r="B5" s="19" t="s">
        <v>1884</v>
      </c>
      <c r="C5" s="60"/>
      <c r="D5" s="60"/>
      <c r="E5" s="60"/>
      <c r="F5" s="60"/>
    </row>
    <row r="8" spans="1:6">
      <c r="B8" s="33" t="s">
        <v>1946</v>
      </c>
    </row>
    <row r="9" spans="1:6">
      <c r="B9" s="469" t="s">
        <v>177</v>
      </c>
      <c r="C9" s="463" t="s">
        <v>1490</v>
      </c>
      <c r="D9" s="463" t="s">
        <v>1947</v>
      </c>
    </row>
    <row r="10" spans="1:6">
      <c r="B10" s="487">
        <v>2013</v>
      </c>
      <c r="C10" s="45">
        <v>104.47</v>
      </c>
      <c r="D10" s="45">
        <v>100</v>
      </c>
    </row>
    <row r="11" spans="1:6">
      <c r="B11" s="487">
        <v>2014</v>
      </c>
      <c r="C11" s="45">
        <v>106.29</v>
      </c>
      <c r="D11" s="45">
        <v>103.52</v>
      </c>
    </row>
    <row r="12" spans="1:6">
      <c r="B12" s="487">
        <v>2015</v>
      </c>
      <c r="C12" s="45">
        <v>105.62</v>
      </c>
      <c r="D12" s="45">
        <v>105.33</v>
      </c>
    </row>
    <row r="13" spans="1:6">
      <c r="B13" s="487">
        <v>2016</v>
      </c>
      <c r="C13" s="45">
        <v>104.55</v>
      </c>
      <c r="D13" s="45">
        <v>106.16</v>
      </c>
    </row>
    <row r="14" spans="1:6">
      <c r="B14" s="487">
        <v>2017</v>
      </c>
      <c r="C14" s="45">
        <v>105.04</v>
      </c>
      <c r="D14" s="45">
        <v>107.94</v>
      </c>
    </row>
    <row r="15" spans="1:6">
      <c r="B15" s="487">
        <v>2018</v>
      </c>
      <c r="C15" s="45">
        <v>107.65</v>
      </c>
      <c r="D15" s="45">
        <v>109.44</v>
      </c>
    </row>
    <row r="16" spans="1:6">
      <c r="B16" s="487">
        <v>2019</v>
      </c>
      <c r="C16" s="45">
        <v>106.56</v>
      </c>
      <c r="D16" s="45">
        <v>111.05</v>
      </c>
    </row>
    <row r="17" spans="2:4">
      <c r="B17" s="487">
        <v>2020</v>
      </c>
      <c r="C17" s="45">
        <v>108.56</v>
      </c>
      <c r="D17" s="45">
        <v>112.39</v>
      </c>
    </row>
    <row r="18" spans="2:4">
      <c r="B18" s="487">
        <v>2021</v>
      </c>
      <c r="C18" s="45">
        <v>112.88</v>
      </c>
      <c r="D18" s="45">
        <v>115.84</v>
      </c>
    </row>
    <row r="19" spans="2:4">
      <c r="B19" s="487">
        <v>2022</v>
      </c>
      <c r="C19" s="45">
        <v>116.43</v>
      </c>
      <c r="D19" s="45">
        <v>121.47</v>
      </c>
    </row>
    <row r="22" spans="2:4">
      <c r="B22" s="60" t="s">
        <v>11</v>
      </c>
    </row>
    <row r="23" spans="2:4">
      <c r="B23" s="60" t="s">
        <v>1948</v>
      </c>
    </row>
  </sheetData>
  <hyperlinks>
    <hyperlink ref="A1" location="Indice!A1" display="Regresar &lt;-"/>
  </hyperlinks>
  <pageMargins left="0.7" right="0.7" top="0.75" bottom="0.75" header="0.3" footer="0.3"/>
  <pageSetup paperSize="9" orientation="portrait" verticalDpi="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zoomScale="115" zoomScaleNormal="115" workbookViewId="0"/>
  </sheetViews>
  <sheetFormatPr baseColWidth="10" defaultColWidth="12.5703125" defaultRowHeight="12"/>
  <cols>
    <col min="1" max="1" width="13.42578125" style="602" customWidth="1"/>
    <col min="2" max="2" width="26.140625" style="603" customWidth="1"/>
    <col min="3" max="3" width="43.7109375" style="602" customWidth="1"/>
    <col min="4" max="4" width="12" style="602" customWidth="1"/>
    <col min="5" max="5" width="52.140625" style="625" customWidth="1"/>
    <col min="6" max="6" width="59.5703125" style="602" customWidth="1"/>
    <col min="7" max="7" width="39.140625" style="602" customWidth="1"/>
    <col min="8" max="8" width="13.140625" style="602" customWidth="1"/>
    <col min="9" max="9" width="14.42578125" style="602" bestFit="1" customWidth="1"/>
    <col min="10" max="10" width="13.7109375" style="602" customWidth="1"/>
    <col min="11" max="11" width="15.42578125" style="602" bestFit="1" customWidth="1"/>
    <col min="12" max="12" width="13.7109375" style="602" bestFit="1" customWidth="1"/>
    <col min="13" max="13" width="19" style="602" customWidth="1"/>
    <col min="14" max="14" width="14.140625" style="602" customWidth="1"/>
    <col min="15" max="15" width="9.140625" style="602" customWidth="1"/>
    <col min="16" max="16" width="12.5703125" style="602"/>
    <col min="17" max="17" width="9.140625" style="602" customWidth="1"/>
    <col min="18" max="18" width="14.42578125" style="602" customWidth="1"/>
    <col min="19" max="19" width="9.140625" style="602" customWidth="1"/>
    <col min="20" max="20" width="15.7109375" style="602" customWidth="1"/>
    <col min="21" max="21" width="8.42578125" style="602" customWidth="1"/>
    <col min="22" max="16384" width="12.5703125" style="602"/>
  </cols>
  <sheetData>
    <row r="1" spans="1:6" ht="15">
      <c r="A1" s="1" t="s">
        <v>246</v>
      </c>
    </row>
    <row r="3" spans="1:6" ht="15.75">
      <c r="B3" s="599" t="s">
        <v>245</v>
      </c>
      <c r="C3" s="600"/>
      <c r="D3" s="600"/>
      <c r="E3" s="601"/>
    </row>
    <row r="4" spans="1:6">
      <c r="C4" s="604"/>
      <c r="D4" s="604"/>
      <c r="E4" s="605"/>
    </row>
    <row r="5" spans="1:6" ht="28.5" customHeight="1">
      <c r="B5" s="626" t="s">
        <v>1007</v>
      </c>
      <c r="C5" s="632" t="s">
        <v>2017</v>
      </c>
      <c r="D5" s="632" t="s">
        <v>2018</v>
      </c>
      <c r="E5" s="632" t="s">
        <v>2019</v>
      </c>
      <c r="F5" s="632" t="s">
        <v>2020</v>
      </c>
    </row>
    <row r="6" spans="1:6" ht="45">
      <c r="B6" s="627" t="s">
        <v>690</v>
      </c>
      <c r="C6" s="606" t="s">
        <v>2021</v>
      </c>
      <c r="D6" s="607">
        <v>2023</v>
      </c>
      <c r="E6" s="608" t="s">
        <v>2022</v>
      </c>
      <c r="F6" s="609" t="s">
        <v>2023</v>
      </c>
    </row>
    <row r="7" spans="1:6" ht="45">
      <c r="B7" s="627" t="s">
        <v>691</v>
      </c>
      <c r="C7" s="606" t="s">
        <v>2024</v>
      </c>
      <c r="D7" s="607">
        <v>2021</v>
      </c>
      <c r="E7" s="608" t="s">
        <v>2025</v>
      </c>
      <c r="F7" s="609" t="s">
        <v>2026</v>
      </c>
    </row>
    <row r="8" spans="1:6" ht="56.25" customHeight="1">
      <c r="B8" s="627" t="s">
        <v>692</v>
      </c>
      <c r="C8" s="606" t="s">
        <v>2027</v>
      </c>
      <c r="D8" s="607">
        <v>2022</v>
      </c>
      <c r="E8" s="608" t="s">
        <v>2028</v>
      </c>
      <c r="F8" s="609" t="s">
        <v>2029</v>
      </c>
    </row>
    <row r="9" spans="1:6" ht="30">
      <c r="B9" s="627" t="s">
        <v>693</v>
      </c>
      <c r="C9" s="610" t="s">
        <v>2030</v>
      </c>
      <c r="D9" s="611"/>
      <c r="E9" s="612" t="s">
        <v>2031</v>
      </c>
      <c r="F9" s="609" t="s">
        <v>2032</v>
      </c>
    </row>
    <row r="10" spans="1:6" ht="45">
      <c r="B10" s="628" t="s">
        <v>694</v>
      </c>
      <c r="C10" s="610" t="s">
        <v>2033</v>
      </c>
      <c r="D10" s="607">
        <v>2023</v>
      </c>
      <c r="E10" s="612" t="s">
        <v>2034</v>
      </c>
      <c r="F10" s="613" t="s">
        <v>2035</v>
      </c>
    </row>
    <row r="11" spans="1:6" ht="45">
      <c r="B11" s="629"/>
      <c r="C11" s="610" t="s">
        <v>2036</v>
      </c>
      <c r="D11" s="607">
        <v>2023</v>
      </c>
      <c r="E11" s="612" t="s">
        <v>2037</v>
      </c>
      <c r="F11" s="614"/>
    </row>
    <row r="12" spans="1:6" ht="45">
      <c r="B12" s="627" t="s">
        <v>695</v>
      </c>
      <c r="C12" s="610" t="s">
        <v>2038</v>
      </c>
      <c r="D12" s="607">
        <v>2023</v>
      </c>
      <c r="E12" s="612" t="s">
        <v>2039</v>
      </c>
      <c r="F12" s="609" t="s">
        <v>2040</v>
      </c>
    </row>
    <row r="13" spans="1:6" ht="45">
      <c r="B13" s="628" t="s">
        <v>696</v>
      </c>
      <c r="C13" s="610" t="s">
        <v>2041</v>
      </c>
      <c r="D13" s="607">
        <v>2022</v>
      </c>
      <c r="E13" s="612" t="s">
        <v>2042</v>
      </c>
      <c r="F13" s="609" t="s">
        <v>2043</v>
      </c>
    </row>
    <row r="14" spans="1:6" ht="45">
      <c r="B14" s="630"/>
      <c r="C14" s="610" t="s">
        <v>2044</v>
      </c>
      <c r="D14" s="607">
        <v>2023</v>
      </c>
      <c r="E14" s="612" t="s">
        <v>2045</v>
      </c>
      <c r="F14" s="609" t="s">
        <v>2046</v>
      </c>
    </row>
    <row r="15" spans="1:6" ht="45">
      <c r="B15" s="627" t="s">
        <v>697</v>
      </c>
      <c r="C15" s="606" t="s">
        <v>2047</v>
      </c>
      <c r="D15" s="611"/>
      <c r="E15" s="612" t="s">
        <v>2048</v>
      </c>
      <c r="F15" s="609" t="s">
        <v>2049</v>
      </c>
    </row>
    <row r="16" spans="1:6" ht="15">
      <c r="B16" s="627" t="s">
        <v>698</v>
      </c>
      <c r="C16" s="610"/>
      <c r="D16" s="611"/>
      <c r="E16" s="612"/>
      <c r="F16" s="609" t="s">
        <v>2050</v>
      </c>
    </row>
    <row r="17" spans="2:6" ht="30">
      <c r="B17" s="627" t="s">
        <v>700</v>
      </c>
      <c r="C17" s="610" t="s">
        <v>2051</v>
      </c>
      <c r="D17" s="611">
        <v>2023</v>
      </c>
      <c r="E17" s="612" t="s">
        <v>2052</v>
      </c>
      <c r="F17" s="609" t="s">
        <v>2053</v>
      </c>
    </row>
    <row r="18" spans="2:6" ht="30" customHeight="1">
      <c r="B18" s="628" t="s">
        <v>699</v>
      </c>
      <c r="C18" s="610" t="s">
        <v>2054</v>
      </c>
      <c r="D18" s="615" t="s">
        <v>2055</v>
      </c>
      <c r="E18" s="616" t="s">
        <v>2056</v>
      </c>
      <c r="F18" s="613" t="s">
        <v>2057</v>
      </c>
    </row>
    <row r="19" spans="2:6" ht="31.5" customHeight="1">
      <c r="B19" s="630"/>
      <c r="C19" s="617" t="s">
        <v>2058</v>
      </c>
      <c r="D19" s="618"/>
      <c r="E19" s="619" t="s">
        <v>2059</v>
      </c>
      <c r="F19" s="620"/>
    </row>
    <row r="20" spans="2:6" ht="75">
      <c r="B20" s="627" t="s">
        <v>701</v>
      </c>
      <c r="C20" s="610" t="s">
        <v>2060</v>
      </c>
      <c r="D20" s="611"/>
      <c r="E20" s="612" t="s">
        <v>2061</v>
      </c>
      <c r="F20" s="609" t="s">
        <v>2062</v>
      </c>
    </row>
    <row r="21" spans="2:6" ht="30">
      <c r="B21" s="627" t="s">
        <v>702</v>
      </c>
      <c r="C21" s="610" t="s">
        <v>2063</v>
      </c>
      <c r="D21" s="611"/>
      <c r="E21" s="612" t="s">
        <v>2064</v>
      </c>
      <c r="F21" s="609" t="s">
        <v>2065</v>
      </c>
    </row>
    <row r="22" spans="2:6" ht="15">
      <c r="B22" s="627" t="s">
        <v>703</v>
      </c>
      <c r="C22" s="610" t="s">
        <v>2066</v>
      </c>
      <c r="D22" s="611"/>
      <c r="E22" s="612" t="s">
        <v>2067</v>
      </c>
      <c r="F22" s="609" t="s">
        <v>2068</v>
      </c>
    </row>
    <row r="23" spans="2:6" ht="30">
      <c r="B23" s="627" t="s">
        <v>704</v>
      </c>
      <c r="C23" s="606" t="s">
        <v>2069</v>
      </c>
      <c r="D23" s="611">
        <v>2018</v>
      </c>
      <c r="E23" s="612" t="s">
        <v>2070</v>
      </c>
      <c r="F23" s="609" t="s">
        <v>2071</v>
      </c>
    </row>
    <row r="24" spans="2:6" ht="45">
      <c r="B24" s="627" t="s">
        <v>705</v>
      </c>
      <c r="C24" s="610" t="s">
        <v>2072</v>
      </c>
      <c r="D24" s="611">
        <v>2019</v>
      </c>
      <c r="E24" s="612" t="s">
        <v>2073</v>
      </c>
      <c r="F24" s="609" t="s">
        <v>2074</v>
      </c>
    </row>
    <row r="25" spans="2:6" ht="45">
      <c r="B25" s="628" t="s">
        <v>706</v>
      </c>
      <c r="C25" s="610" t="s">
        <v>2075</v>
      </c>
      <c r="D25" s="611">
        <v>2021</v>
      </c>
      <c r="E25" s="612" t="s">
        <v>2076</v>
      </c>
      <c r="F25" s="609" t="s">
        <v>2077</v>
      </c>
    </row>
    <row r="26" spans="2:6" ht="30">
      <c r="B26" s="630"/>
      <c r="C26" s="610" t="s">
        <v>2078</v>
      </c>
      <c r="D26" s="611">
        <v>2022</v>
      </c>
      <c r="E26" s="612" t="s">
        <v>2079</v>
      </c>
      <c r="F26" s="609" t="s">
        <v>2080</v>
      </c>
    </row>
    <row r="27" spans="2:6" ht="15">
      <c r="B27" s="628" t="s">
        <v>707</v>
      </c>
      <c r="C27" s="610" t="s">
        <v>2081</v>
      </c>
      <c r="D27" s="611">
        <v>2023</v>
      </c>
      <c r="E27" s="612" t="s">
        <v>2082</v>
      </c>
      <c r="F27" s="613" t="s">
        <v>2083</v>
      </c>
    </row>
    <row r="28" spans="2:6" ht="30">
      <c r="B28" s="630"/>
      <c r="C28" s="610" t="s">
        <v>2084</v>
      </c>
      <c r="D28" s="611">
        <v>2021</v>
      </c>
      <c r="E28" s="612" t="s">
        <v>2085</v>
      </c>
      <c r="F28" s="614"/>
    </row>
    <row r="29" spans="2:6" ht="48">
      <c r="B29" s="627" t="s">
        <v>708</v>
      </c>
      <c r="C29" s="610" t="s">
        <v>2086</v>
      </c>
      <c r="D29" s="611"/>
      <c r="E29" s="612" t="s">
        <v>2087</v>
      </c>
      <c r="F29" s="609" t="s">
        <v>2088</v>
      </c>
    </row>
    <row r="30" spans="2:6" ht="60">
      <c r="B30" s="631" t="s">
        <v>1490</v>
      </c>
      <c r="C30" s="610" t="s">
        <v>2089</v>
      </c>
      <c r="D30" s="611">
        <v>2023</v>
      </c>
      <c r="E30" s="608" t="s">
        <v>2092</v>
      </c>
      <c r="F30" s="609" t="s">
        <v>2090</v>
      </c>
    </row>
    <row r="31" spans="2:6">
      <c r="C31" s="621"/>
      <c r="D31" s="621"/>
      <c r="E31" s="622"/>
      <c r="F31" s="623"/>
    </row>
    <row r="32" spans="2:6">
      <c r="B32" s="624" t="s">
        <v>2091</v>
      </c>
      <c r="C32" s="621"/>
      <c r="D32" s="621"/>
      <c r="E32" s="622"/>
      <c r="F32" s="623"/>
    </row>
  </sheetData>
  <mergeCells count="9">
    <mergeCell ref="B25:B26"/>
    <mergeCell ref="B27:B28"/>
    <mergeCell ref="F27:F28"/>
    <mergeCell ref="B10:B11"/>
    <mergeCell ref="F10:F11"/>
    <mergeCell ref="B13:B14"/>
    <mergeCell ref="B18:B19"/>
    <mergeCell ref="D18:D19"/>
    <mergeCell ref="F18:F19"/>
  </mergeCells>
  <hyperlinks>
    <hyperlink ref="F30" r:id="rId1"/>
    <hyperlink ref="F6" r:id="rId2"/>
    <hyperlink ref="F7" r:id="rId3"/>
    <hyperlink ref="F10" r:id="rId4"/>
    <hyperlink ref="F13" r:id="rId5"/>
    <hyperlink ref="F14" r:id="rId6"/>
    <hyperlink ref="E17" r:id="rId7"/>
    <hyperlink ref="F17" r:id="rId8"/>
    <hyperlink ref="E18" r:id="rId9" location="header2"/>
    <hyperlink ref="F18" r:id="rId10"/>
    <hyperlink ref="E20" r:id="rId11"/>
    <hyperlink ref="F20" r:id="rId12"/>
    <hyperlink ref="F21" r:id="rId13"/>
    <hyperlink ref="F23" r:id="rId14"/>
    <hyperlink ref="E23" r:id="rId15"/>
    <hyperlink ref="F25" r:id="rId16"/>
    <hyperlink ref="E26" r:id="rId17"/>
    <hyperlink ref="F26" r:id="rId18"/>
    <hyperlink ref="F27" r:id="rId19"/>
    <hyperlink ref="E29" r:id="rId20"/>
    <hyperlink ref="F29" r:id="rId21"/>
    <hyperlink ref="E22" r:id="rId22"/>
    <hyperlink ref="F22" r:id="rId23"/>
    <hyperlink ref="E24" r:id="rId24"/>
    <hyperlink ref="E9" r:id="rId25"/>
    <hyperlink ref="F9" r:id="rId26"/>
    <hyperlink ref="F24" r:id="rId27"/>
    <hyperlink ref="F16" r:id="rId28"/>
    <hyperlink ref="E15" r:id="rId29"/>
    <hyperlink ref="F15" r:id="rId30"/>
    <hyperlink ref="E6" r:id="rId31"/>
    <hyperlink ref="E7" r:id="rId32"/>
    <hyperlink ref="E8" r:id="rId33"/>
    <hyperlink ref="F12" r:id="rId34"/>
    <hyperlink ref="E12" r:id="rId35"/>
    <hyperlink ref="E21" r:id="rId36"/>
    <hyperlink ref="E25" r:id="rId37"/>
    <hyperlink ref="E30" r:id="rId38" display="https://www.miteco.gob.es/content/dam/miteco/es/ministerio/servicios/informacion/pae2021_es_tcm30-549292.pdf"/>
    <hyperlink ref="E11" r:id="rId39"/>
    <hyperlink ref="E10" r:id="rId40"/>
    <hyperlink ref="F8" r:id="rId41"/>
    <hyperlink ref="E13" r:id="rId42"/>
    <hyperlink ref="E14" r:id="rId43"/>
    <hyperlink ref="E28" r:id="rId44"/>
    <hyperlink ref="E19" r:id="rId45" location="header1"/>
    <hyperlink ref="E27" r:id="rId46"/>
    <hyperlink ref="A1" location="Indice!A1" display="Regresar &lt;-"/>
  </hyperlinks>
  <pageMargins left="0.7" right="0.7" top="0.75" bottom="0.75" header="0.3" footer="0.3"/>
  <pageSetup paperSize="9" orientation="portrait" r:id="rId47"/>
  <drawing r:id="rId4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S20"/>
  <sheetViews>
    <sheetView workbookViewId="0"/>
  </sheetViews>
  <sheetFormatPr baseColWidth="10" defaultRowHeight="15"/>
  <cols>
    <col min="1" max="16384" width="11.42578125" style="60"/>
  </cols>
  <sheetData>
    <row r="1" spans="1:19">
      <c r="A1" s="1" t="s">
        <v>246</v>
      </c>
    </row>
    <row r="2" spans="1:19" ht="21">
      <c r="B2" s="2" t="s">
        <v>0</v>
      </c>
    </row>
    <row r="3" spans="1:19" ht="21">
      <c r="B3" s="14" t="s">
        <v>1951</v>
      </c>
    </row>
    <row r="4" spans="1:19" ht="21">
      <c r="B4" s="14"/>
    </row>
    <row r="5" spans="1:19" ht="15.75">
      <c r="B5" s="19" t="s">
        <v>124</v>
      </c>
    </row>
    <row r="8" spans="1:19">
      <c r="B8" s="33" t="s">
        <v>126</v>
      </c>
    </row>
    <row r="9" spans="1:19">
      <c r="B9" s="33"/>
    </row>
    <row r="10" spans="1:19">
      <c r="B10" s="38" t="s">
        <v>125</v>
      </c>
    </row>
    <row r="11" spans="1:19">
      <c r="B11" s="65" t="s">
        <v>55</v>
      </c>
      <c r="C11" s="65" t="s">
        <v>56</v>
      </c>
      <c r="D11" s="65" t="s">
        <v>57</v>
      </c>
      <c r="E11" s="65" t="s">
        <v>58</v>
      </c>
      <c r="F11" s="65" t="s">
        <v>59</v>
      </c>
      <c r="G11" s="65" t="s">
        <v>60</v>
      </c>
      <c r="H11" s="65" t="s">
        <v>61</v>
      </c>
      <c r="I11" s="65" t="s">
        <v>62</v>
      </c>
      <c r="J11" s="65" t="s">
        <v>63</v>
      </c>
      <c r="K11" s="65" t="s">
        <v>64</v>
      </c>
      <c r="L11" s="65" t="s">
        <v>65</v>
      </c>
      <c r="M11" s="65" t="s">
        <v>66</v>
      </c>
      <c r="N11" s="65" t="s">
        <v>67</v>
      </c>
      <c r="O11" s="65" t="s">
        <v>68</v>
      </c>
      <c r="P11" s="65" t="s">
        <v>69</v>
      </c>
      <c r="Q11" s="65" t="s">
        <v>70</v>
      </c>
      <c r="R11" s="65">
        <v>2020</v>
      </c>
      <c r="S11" s="65">
        <v>2021</v>
      </c>
    </row>
    <row r="12" spans="1:19">
      <c r="B12" s="39">
        <v>8.3445473209107265E-2</v>
      </c>
      <c r="C12" s="39">
        <v>8.4443790302583435E-2</v>
      </c>
      <c r="D12" s="39">
        <v>9.1558349643269005E-2</v>
      </c>
      <c r="E12" s="39">
        <v>9.6667443662073624E-2</v>
      </c>
      <c r="F12" s="39">
        <v>0.10743935897159877</v>
      </c>
      <c r="G12" s="39">
        <v>0.12957740647616695</v>
      </c>
      <c r="H12" s="39">
        <v>0.13781770502741852</v>
      </c>
      <c r="I12" s="39">
        <v>0.13176239762026715</v>
      </c>
      <c r="J12" s="39">
        <v>0.14238857816861678</v>
      </c>
      <c r="K12" s="39">
        <v>0.15080898318496858</v>
      </c>
      <c r="L12" s="39">
        <v>0.15879475253651554</v>
      </c>
      <c r="M12" s="39">
        <v>0.16220963266874994</v>
      </c>
      <c r="N12" s="39">
        <v>0.17014190866854373</v>
      </c>
      <c r="O12" s="39">
        <v>0.17117901778478167</v>
      </c>
      <c r="P12" s="39">
        <v>0.1702214442872991</v>
      </c>
      <c r="Q12" s="39">
        <v>0.17851413271369818</v>
      </c>
      <c r="R12" s="39">
        <v>0.21219516545223074</v>
      </c>
      <c r="S12" s="39">
        <v>0.20699999999999999</v>
      </c>
    </row>
    <row r="14" spans="1:19">
      <c r="B14" s="38" t="s">
        <v>127</v>
      </c>
    </row>
    <row r="15" spans="1:19">
      <c r="B15" s="65" t="s">
        <v>55</v>
      </c>
      <c r="C15" s="65" t="s">
        <v>56</v>
      </c>
      <c r="D15" s="65" t="s">
        <v>57</v>
      </c>
      <c r="E15" s="65" t="s">
        <v>58</v>
      </c>
      <c r="F15" s="65" t="s">
        <v>59</v>
      </c>
      <c r="G15" s="65" t="s">
        <v>60</v>
      </c>
      <c r="H15" s="65" t="s">
        <v>61</v>
      </c>
      <c r="I15" s="65" t="s">
        <v>62</v>
      </c>
      <c r="J15" s="65" t="s">
        <v>63</v>
      </c>
      <c r="K15" s="65" t="s">
        <v>64</v>
      </c>
      <c r="L15" s="65" t="s">
        <v>65</v>
      </c>
      <c r="M15" s="65" t="s">
        <v>66</v>
      </c>
      <c r="N15" s="65" t="s">
        <v>67</v>
      </c>
      <c r="O15" s="65" t="s">
        <v>68</v>
      </c>
      <c r="P15" s="65" t="s">
        <v>69</v>
      </c>
      <c r="Q15" s="65" t="s">
        <v>70</v>
      </c>
      <c r="R15" s="65">
        <v>2020</v>
      </c>
      <c r="S15" s="65">
        <v>2021</v>
      </c>
    </row>
    <row r="16" spans="1:19">
      <c r="B16" s="39">
        <v>1.0349227097585631E-2</v>
      </c>
      <c r="C16" s="39">
        <v>1.2665522936074E-2</v>
      </c>
      <c r="D16" s="39">
        <v>8.3744897705416311E-3</v>
      </c>
      <c r="E16" s="39">
        <v>1.3753410334437166E-2</v>
      </c>
      <c r="F16" s="39">
        <v>2.164929800847764E-2</v>
      </c>
      <c r="G16" s="39">
        <v>3.710220736693283E-2</v>
      </c>
      <c r="H16" s="39">
        <v>5.0176328286147286E-2</v>
      </c>
      <c r="I16" s="39">
        <v>7.6661654098684343E-3</v>
      </c>
      <c r="J16" s="39">
        <v>8.6852406726586305E-3</v>
      </c>
      <c r="K16" s="39">
        <v>9.4989985741955555E-3</v>
      </c>
      <c r="L16" s="39">
        <v>1.0238552960246649E-2</v>
      </c>
      <c r="M16" s="39">
        <v>1.0878383097341151E-2</v>
      </c>
      <c r="N16" s="39">
        <v>5.1667786006678353E-2</v>
      </c>
      <c r="O16" s="39">
        <v>5.7979367026111353E-2</v>
      </c>
      <c r="P16" s="39">
        <v>6.9384540135008901E-2</v>
      </c>
      <c r="Q16" s="39">
        <v>7.6103723705223572E-2</v>
      </c>
      <c r="R16" s="39">
        <v>9.5282426827056566E-2</v>
      </c>
      <c r="S16" s="39">
        <v>9.1999999999999998E-2</v>
      </c>
    </row>
    <row r="19" spans="2:2">
      <c r="B19" s="31" t="s">
        <v>11</v>
      </c>
    </row>
    <row r="20" spans="2:2">
      <c r="B20" s="21" t="s">
        <v>296</v>
      </c>
    </row>
  </sheetData>
  <hyperlinks>
    <hyperlink ref="A1" location="Indice!A1" display="Regresar &lt;-"/>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B89FFBD104F704BB4B86937C6561666" ma:contentTypeVersion="17" ma:contentTypeDescription="Crear nuevo documento." ma:contentTypeScope="" ma:versionID="be1234c8b184958fd3b5a4e77f206860">
  <xsd:schema xmlns:xsd="http://www.w3.org/2001/XMLSchema" xmlns:xs="http://www.w3.org/2001/XMLSchema" xmlns:p="http://schemas.microsoft.com/office/2006/metadata/properties" xmlns:ns2="41e24792-2157-48b0-9155-26956092a33e" xmlns:ns3="b3f8df20-cdf1-40d7-b7c8-c8bef9ca6552" targetNamespace="http://schemas.microsoft.com/office/2006/metadata/properties" ma:root="true" ma:fieldsID="bb6dc6704d70381bf9248618a000dcbd" ns2:_="" ns3:_="">
    <xsd:import namespace="41e24792-2157-48b0-9155-26956092a33e"/>
    <xsd:import namespace="b3f8df20-cdf1-40d7-b7c8-c8bef9ca655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e24792-2157-48b0-9155-26956092a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a205269-1969-41d6-8661-31edbc50e2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f8df20-cdf1-40d7-b7c8-c8bef9ca655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02baf0a-5889-4d0a-bba8-80f6e35029be}" ma:internalName="TaxCatchAll" ma:showField="CatchAllData" ma:web="b3f8df20-cdf1-40d7-b7c8-c8bef9ca65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DCFD0B-0E70-414F-B146-DF4E01253799}"/>
</file>

<file path=customXml/itemProps2.xml><?xml version="1.0" encoding="utf-8"?>
<ds:datastoreItem xmlns:ds="http://schemas.openxmlformats.org/officeDocument/2006/customXml" ds:itemID="{A828B3C5-8E7C-43D2-8262-10FF78664E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81</vt:i4>
      </vt:variant>
    </vt:vector>
  </HeadingPairs>
  <TitlesOfParts>
    <vt:vector size="81" baseType="lpstr">
      <vt:lpstr>Indice</vt:lpstr>
      <vt:lpstr>211. Emisiones de contaminantes</vt:lpstr>
      <vt:lpstr>211. NºZonasEvaluación</vt:lpstr>
      <vt:lpstr>211. NivelMedioExpPM2.5</vt:lpstr>
      <vt:lpstr>211. CalidadAireFondo </vt:lpstr>
      <vt:lpstr>212. ConsumoIntensidadEnergía</vt:lpstr>
      <vt:lpstr>212.GeneraciónPotenciaRenovable</vt:lpstr>
      <vt:lpstr>212. GarantíasOrigenEtiquetado</vt:lpstr>
      <vt:lpstr>212. Objetivo Renovables</vt:lpstr>
      <vt:lpstr>212. Dependencia exterior</vt:lpstr>
      <vt:lpstr>213. EmisionesGEI</vt:lpstr>
      <vt:lpstr>213. EvoluciónEmisionesGEI</vt:lpstr>
      <vt:lpstr>213. Períodos sequía</vt:lpstr>
      <vt:lpstr>213. Registro huella carbono</vt:lpstr>
      <vt:lpstr>213. Precio derecho emisión</vt:lpstr>
      <vt:lpstr>221. Espacios protegidos</vt:lpstr>
      <vt:lpstr>221. Distribución g.ecosistemas</vt:lpstr>
      <vt:lpstr>221. Alertas EEI</vt:lpstr>
      <vt:lpstr>221. Taxones amenazados</vt:lpstr>
      <vt:lpstr>221. Aves amenazadas</vt:lpstr>
      <vt:lpstr>221. Defoliación</vt:lpstr>
      <vt:lpstr>221. Incendios forestales</vt:lpstr>
      <vt:lpstr>221. Superficies forestales</vt:lpstr>
      <vt:lpstr>221. DiversidadMasasForestales</vt:lpstr>
      <vt:lpstr>222. Sup. parcelas urbanas</vt:lpstr>
      <vt:lpstr>222. Pérdida suelo erosión</vt:lpstr>
      <vt:lpstr>223. Expedientes sancionadores</vt:lpstr>
      <vt:lpstr>223. Basuras marinas en playas</vt:lpstr>
      <vt:lpstr>223. Microplásticos en playas</vt:lpstr>
      <vt:lpstr>223. RID WISE-1</vt:lpstr>
      <vt:lpstr>223. Calidad aguas baño</vt:lpstr>
      <vt:lpstr>224. Reservas de agua</vt:lpstr>
      <vt:lpstr>224. Agua en forma de nieve</vt:lpstr>
      <vt:lpstr>224. Agua usos consuntivos</vt:lpstr>
      <vt:lpstr>224. Fitobentos en ríos</vt:lpstr>
      <vt:lpstr>224. Nitratos origen agrario</vt:lpstr>
      <vt:lpstr>224. Plaguicidas en las aguas</vt:lpstr>
      <vt:lpstr>224. Estado aguas sup y sub</vt:lpstr>
      <vt:lpstr>224. Calidad aguas baño</vt:lpstr>
      <vt:lpstr>224. Intrusión salina</vt:lpstr>
      <vt:lpstr>224. Vertidos aguas residuales</vt:lpstr>
      <vt:lpstr>224. Sequía y escasez</vt:lpstr>
      <vt:lpstr>231. Comerci fitosanitarios</vt:lpstr>
      <vt:lpstr>231. Riesgo armonizado</vt:lpstr>
      <vt:lpstr>231. Consumo E.final industria</vt:lpstr>
      <vt:lpstr>231. Emisiones industria</vt:lpstr>
      <vt:lpstr>231. Emisiones transporte</vt:lpstr>
      <vt:lpstr>231. Parque turismos</vt:lpstr>
      <vt:lpstr>231. Consumo energía transpor</vt:lpstr>
      <vt:lpstr>231. Consumo transp. renovable</vt:lpstr>
      <vt:lpstr>231. Transporte urbano</vt:lpstr>
      <vt:lpstr>231. Consumo hogares</vt:lpstr>
      <vt:lpstr>231. Visitantes PPNN</vt:lpstr>
      <vt:lpstr>231. Turismo rural</vt:lpstr>
      <vt:lpstr>231. Alojamientos Ecolabel</vt:lpstr>
      <vt:lpstr>241. Población</vt:lpstr>
      <vt:lpstr>241. Municipios pierden pobl.</vt:lpstr>
      <vt:lpstr>241. Áreas urb. pierden poblac</vt:lpstr>
      <vt:lpstr>241. Mun sup forestal y EN pob</vt:lpstr>
      <vt:lpstr>241. Mun riesgo dem y RN</vt:lpstr>
      <vt:lpstr>241. Índice envejecimiento</vt:lpstr>
      <vt:lpstr>241. Municipios masculinizados</vt:lpstr>
      <vt:lpstr>241. Riesgo pobreza</vt:lpstr>
      <vt:lpstr>242. Generación de residuos</vt:lpstr>
      <vt:lpstr>242. Tratamiento de residuos</vt:lpstr>
      <vt:lpstr>2.4.2 Productividad energía</vt:lpstr>
      <vt:lpstr>242. Consumo nacional material</vt:lpstr>
      <vt:lpstr>2.4.2 Gasto reparac y mantenim</vt:lpstr>
      <vt:lpstr>242. Tasa de circularidad</vt:lpstr>
      <vt:lpstr>2.4.2 Huella consumo</vt:lpstr>
      <vt:lpstr>242. Productos Ecolabel</vt:lpstr>
      <vt:lpstr>242. Sist.Gest. Ambiental EMAS</vt:lpstr>
      <vt:lpstr>251. Mortalidad golpe calor</vt:lpstr>
      <vt:lpstr>251. Desastres naturales</vt:lpstr>
      <vt:lpstr>251. Instalaciones util. conf </vt:lpstr>
      <vt:lpstr>251. Liberación volunt OMG</vt:lpstr>
      <vt:lpstr>261. Empleo verde</vt:lpstr>
      <vt:lpstr>2.6.1 GNPA</vt:lpstr>
      <vt:lpstr>261. Impuestos ambientales</vt:lpstr>
      <vt:lpstr>261. Índice ecoinnovación</vt:lpstr>
      <vt:lpstr>3. CC. AA.</vt:lpstr>
    </vt:vector>
  </TitlesOfParts>
  <Company>TRAGSA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Palacios Juzgado, Adriano</dc:creator>
  <cp:lastModifiedBy>Palacios Juzgado, Adriano</cp:lastModifiedBy>
  <dcterms:created xsi:type="dcterms:W3CDTF">2022-09-23T07:01:46Z</dcterms:created>
  <dcterms:modified xsi:type="dcterms:W3CDTF">2023-11-24T10:53:20Z</dcterms:modified>
</cp:coreProperties>
</file>