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88" activeTab="0"/>
  </bookViews>
  <sheets>
    <sheet name="Metadatos" sheetId="1" r:id="rId1"/>
    <sheet name="Indicador 41" sheetId="2" r:id="rId2"/>
    <sheet name="Indicador 41_CCAA" sheetId="3" r:id="rId3"/>
    <sheet name="Indicador 41_Dominio geológico" sheetId="4" r:id="rId4"/>
    <sheet name="Indicador 41_Tipologías" sheetId="5" r:id="rId5"/>
    <sheet name="Indicad 41_Unidad geológica" sheetId="6" r:id="rId6"/>
    <sheet name="Indicador 41_EstadoConservación" sheetId="7" r:id="rId7"/>
    <sheet name="Indicador 42" sheetId="8" r:id="rId8"/>
    <sheet name="Apadrina una Roca" sheetId="9" r:id="rId9"/>
  </sheets>
  <definedNames>
    <definedName name="_xlnm.Print_Area" localSheetId="2">'Indicador 41_CCAA'!$A$1:$I$22</definedName>
  </definedNames>
  <calcPr fullCalcOnLoad="1"/>
</workbook>
</file>

<file path=xl/sharedStrings.xml><?xml version="1.0" encoding="utf-8"?>
<sst xmlns="http://schemas.openxmlformats.org/spreadsheetml/2006/main" count="232" uniqueCount="157">
  <si>
    <t>Canarias</t>
  </si>
  <si>
    <t>Cantabria</t>
  </si>
  <si>
    <t>Comunidad de Madrid</t>
  </si>
  <si>
    <t>Comunidad Foral de Navarra</t>
  </si>
  <si>
    <t>Extremadura</t>
  </si>
  <si>
    <t>Galicia</t>
  </si>
  <si>
    <t>La Rioja</t>
  </si>
  <si>
    <t>Principado de Asturias</t>
  </si>
  <si>
    <t>COMUNIDAD AUTÓNOMA</t>
  </si>
  <si>
    <t>Andalucía</t>
  </si>
  <si>
    <t>Aragón</t>
  </si>
  <si>
    <t>Castilla y León</t>
  </si>
  <si>
    <t>Cataluña</t>
  </si>
  <si>
    <t>País Vasco</t>
  </si>
  <si>
    <t>Región de Murcia</t>
  </si>
  <si>
    <t>Interés</t>
  </si>
  <si>
    <t>Estratigráfico</t>
  </si>
  <si>
    <t>Geomorfológico</t>
  </si>
  <si>
    <t>Hidrogeológico</t>
  </si>
  <si>
    <t>Mineralógico</t>
  </si>
  <si>
    <t>Minero-metalogenético</t>
  </si>
  <si>
    <t>Paleontológico</t>
  </si>
  <si>
    <t>Sedimentológico</t>
  </si>
  <si>
    <t>Tectónico</t>
  </si>
  <si>
    <t>Nº LIG identificados a nivel nacional</t>
  </si>
  <si>
    <t>Año 2009</t>
  </si>
  <si>
    <t>Año 2013</t>
  </si>
  <si>
    <t>Nº LIG</t>
  </si>
  <si>
    <t xml:space="preserve">Estado de conservación </t>
  </si>
  <si>
    <t>Número de LIG</t>
  </si>
  <si>
    <t>%</t>
  </si>
  <si>
    <t>Favorable</t>
  </si>
  <si>
    <t>Favorable con alteraciones</t>
  </si>
  <si>
    <t>Alterado</t>
  </si>
  <si>
    <t>Degradado</t>
  </si>
  <si>
    <t>Fuertemente degradado</t>
  </si>
  <si>
    <t>Parámetro de conservación</t>
  </si>
  <si>
    <t xml:space="preserve">Número de LIG comprendidos en Espacios Naturales Protegidos (ENP) </t>
  </si>
  <si>
    <t xml:space="preserve">Número de LIG comprendidos en la Red Natura 2000 </t>
  </si>
  <si>
    <t xml:space="preserve">Número de LIG comprendidos en Zonas Especialmente Protegidas de Importancia para el Mediterráneo (ZEPIM) </t>
  </si>
  <si>
    <t xml:space="preserve">Número de LIG comprendidos en Humedales de Importancia Internacional según el Convenio de Ramsar </t>
  </si>
  <si>
    <t>Número de LIG comprendidos en OSPAR</t>
  </si>
  <si>
    <t>Año 2014</t>
  </si>
  <si>
    <t>Número de LIG comprendidos en MAB</t>
  </si>
  <si>
    <t>Año 2012</t>
  </si>
  <si>
    <t>Año 2011</t>
  </si>
  <si>
    <t>Inventario Español de Lugares de Interés Geológico</t>
  </si>
  <si>
    <t>Indicador 41: Número de LIG y Global Geosites inventariados
Indicador 42: Número de LIG y Global Geosites comprendidos en alguna figura de protección</t>
  </si>
  <si>
    <t>Público</t>
  </si>
  <si>
    <t>Español (Es)</t>
  </si>
  <si>
    <t>Número de LIG y de Global Geosites inventariados</t>
  </si>
  <si>
    <t>Año 2015</t>
  </si>
  <si>
    <t>Superficie LIG + Geosites (ha)</t>
  </si>
  <si>
    <t>Petrológico-geoquímico</t>
  </si>
  <si>
    <t>Sistemas kársticos en carbonatos y evaporitas</t>
  </si>
  <si>
    <t>Estructuras y formaciones del Orógeno Varisco en el Macizo Ibérico</t>
  </si>
  <si>
    <t xml:space="preserve">Estructuras y formaciones del basamento, unidades alóctonas y cobertera de las Cordilleras Alpinas </t>
  </si>
  <si>
    <t>Estructuras y formaciones geológicas de las cuencas cenozoicas continentales y marinas</t>
  </si>
  <si>
    <t>Sistemas volcánicos recientes</t>
  </si>
  <si>
    <t>Depósitos, suelos edáficos y formas de modelado singulares representativos de la acción del clima</t>
  </si>
  <si>
    <t>Depóstos y formas de modelado de origen fluvial y eólico</t>
  </si>
  <si>
    <t>Depósitos y formas de modelado costeros y litorales</t>
  </si>
  <si>
    <t>Nº LIG 2009</t>
  </si>
  <si>
    <t>Año 2016</t>
  </si>
  <si>
    <t>Nº Global Geosites</t>
  </si>
  <si>
    <t>Año 2017</t>
  </si>
  <si>
    <t>Ciudad de Ceuta</t>
  </si>
  <si>
    <t>Ciudad de Melilla</t>
  </si>
  <si>
    <t>Comunitat Valenciana</t>
  </si>
  <si>
    <t>Illes Balears</t>
  </si>
  <si>
    <r>
      <t>Descripción/</t>
    </r>
    <r>
      <rPr>
        <b/>
        <i/>
        <sz val="12"/>
        <color indexed="8"/>
        <rFont val="Calibri"/>
        <family val="2"/>
      </rPr>
      <t>Description</t>
    </r>
  </si>
  <si>
    <r>
      <t>Identificador/</t>
    </r>
    <r>
      <rPr>
        <b/>
        <i/>
        <sz val="12"/>
        <color indexed="8"/>
        <rFont val="Calibri"/>
        <family val="2"/>
      </rPr>
      <t>Identifer</t>
    </r>
  </si>
  <si>
    <r>
      <t>Autor/</t>
    </r>
    <r>
      <rPr>
        <b/>
        <i/>
        <sz val="12"/>
        <color indexed="8"/>
        <rFont val="Calibri"/>
        <family val="2"/>
      </rPr>
      <t>Creator</t>
    </r>
  </si>
  <si>
    <r>
      <t>Fecha/</t>
    </r>
    <r>
      <rPr>
        <b/>
        <i/>
        <sz val="12"/>
        <color indexed="8"/>
        <rFont val="Calibri"/>
        <family val="2"/>
      </rPr>
      <t>Date</t>
    </r>
  </si>
  <si>
    <r>
      <t>Tema/</t>
    </r>
    <r>
      <rPr>
        <b/>
        <i/>
        <sz val="12"/>
        <color indexed="8"/>
        <rFont val="Calibri"/>
        <family val="2"/>
      </rPr>
      <t>Subject</t>
    </r>
  </si>
  <si>
    <r>
      <t>Componente/</t>
    </r>
    <r>
      <rPr>
        <b/>
        <i/>
        <sz val="12"/>
        <color indexed="8"/>
        <rFont val="Calibri"/>
        <family val="2"/>
      </rPr>
      <t>Component</t>
    </r>
  </si>
  <si>
    <r>
      <t>Indicadores/</t>
    </r>
    <r>
      <rPr>
        <b/>
        <i/>
        <sz val="12"/>
        <color indexed="8"/>
        <rFont val="Calibri"/>
        <family val="2"/>
      </rPr>
      <t>Indicator</t>
    </r>
  </si>
  <si>
    <r>
      <t>Editor/</t>
    </r>
    <r>
      <rPr>
        <b/>
        <i/>
        <sz val="12"/>
        <color indexed="8"/>
        <rFont val="Calibri"/>
        <family val="2"/>
      </rPr>
      <t>Publisher</t>
    </r>
  </si>
  <si>
    <r>
      <t>Fuente/</t>
    </r>
    <r>
      <rPr>
        <b/>
        <i/>
        <sz val="12"/>
        <color indexed="8"/>
        <rFont val="Calibri"/>
        <family val="2"/>
      </rPr>
      <t>Source</t>
    </r>
  </si>
  <si>
    <r>
      <t>Difusión/</t>
    </r>
    <r>
      <rPr>
        <b/>
        <i/>
        <sz val="12"/>
        <color indexed="8"/>
        <rFont val="Calibri"/>
        <family val="2"/>
      </rPr>
      <t>Rights</t>
    </r>
  </si>
  <si>
    <r>
      <t>Idioma/</t>
    </r>
    <r>
      <rPr>
        <b/>
        <i/>
        <sz val="12"/>
        <color indexed="8"/>
        <rFont val="Calibri"/>
        <family val="2"/>
      </rPr>
      <t>Language</t>
    </r>
  </si>
  <si>
    <t>Evolución</t>
  </si>
  <si>
    <t>Total</t>
  </si>
  <si>
    <t>Nº GeoSites</t>
  </si>
  <si>
    <t xml:space="preserve">  Distribución de los LIG por tipologías de interés</t>
  </si>
  <si>
    <t xml:space="preserve">  Distribución LIG entre unidades geológicas más representativas</t>
  </si>
  <si>
    <t xml:space="preserve">  Estado de conservación de LIG del IELIG</t>
  </si>
  <si>
    <t xml:space="preserve">  Descriptores indirectos de conservación</t>
  </si>
  <si>
    <t>Datos utilizados para calcular los indicadores del componente Inventario Español de Lugares de Interés Geológico</t>
  </si>
  <si>
    <t>Año 2018</t>
  </si>
  <si>
    <t>Castilla-La Mancha</t>
  </si>
  <si>
    <t>Nº LIG 2018</t>
  </si>
  <si>
    <r>
      <t xml:space="preserve">Nº </t>
    </r>
    <r>
      <rPr>
        <i/>
        <sz val="11"/>
        <rFont val="Calibri"/>
        <family val="2"/>
      </rPr>
      <t>Global Geosites</t>
    </r>
  </si>
  <si>
    <t>Nº de LIG</t>
  </si>
  <si>
    <t>LIG declarados a nivel nacional 2018</t>
  </si>
  <si>
    <t>Global Geosites 2018</t>
  </si>
  <si>
    <r>
      <t xml:space="preserve">Nº  de </t>
    </r>
    <r>
      <rPr>
        <i/>
        <sz val="11"/>
        <rFont val="Calibri"/>
        <family val="2"/>
      </rPr>
      <t>Geosites</t>
    </r>
  </si>
  <si>
    <t>LIG revisados en 2018</t>
  </si>
  <si>
    <t>Nº de LIG 2018</t>
  </si>
  <si>
    <t>Nº de LIG 2009</t>
  </si>
  <si>
    <t>Espacios protegidos y/o de interés</t>
  </si>
  <si>
    <t>Año 2019</t>
  </si>
  <si>
    <t>Nº de LIG 2019</t>
  </si>
  <si>
    <t>Edafológico</t>
  </si>
  <si>
    <t>Historia de la Geología</t>
  </si>
  <si>
    <t>Nº LIG 2019</t>
  </si>
  <si>
    <r>
      <t xml:space="preserve">Nº </t>
    </r>
    <r>
      <rPr>
        <i/>
        <sz val="11"/>
        <rFont val="Calibri"/>
        <family val="2"/>
      </rPr>
      <t>LIG Apadrinados</t>
    </r>
  </si>
  <si>
    <t>Nº Apadrinamientos</t>
  </si>
  <si>
    <t>LIG revisados en 2019</t>
  </si>
  <si>
    <t>Año 2020</t>
  </si>
  <si>
    <t>Nº de LIG 2020</t>
  </si>
  <si>
    <t>Nº LIG 2020</t>
  </si>
  <si>
    <t>Evolución del número de LIG que se encuentran en seguimiento a través del programa 'Apadrina una Roca'</t>
  </si>
  <si>
    <t>Nuevos padrinos y madrinas</t>
  </si>
  <si>
    <t>Nº  de Geosites</t>
  </si>
  <si>
    <t>05d_IELIG_DATOS.xls</t>
  </si>
  <si>
    <t>LIG declarados a nivel nacional 2019</t>
  </si>
  <si>
    <t>Global Geosites 2019</t>
  </si>
  <si>
    <t>LIG declarados a nivel nacional 2020</t>
  </si>
  <si>
    <t>Global Geosites 2020</t>
  </si>
  <si>
    <t>Número de LIG comprendidos en alguna figura de protección</t>
  </si>
  <si>
    <t>Número de LIG comprendidos en GEOPARQUES</t>
  </si>
  <si>
    <t xml:space="preserve"> -</t>
  </si>
  <si>
    <t>Ministerio para la Transición Ecológica y el Reto Demográfico</t>
  </si>
  <si>
    <r>
      <t xml:space="preserve">Actualizaciones a diciembre de </t>
    </r>
    <r>
      <rPr>
        <b/>
        <sz val="12"/>
        <rFont val="Calibri"/>
        <family val="2"/>
      </rPr>
      <t>2021</t>
    </r>
  </si>
  <si>
    <t>Año 2021</t>
  </si>
  <si>
    <t>Nº de LIG 2021</t>
  </si>
  <si>
    <t>Volcanológico</t>
  </si>
  <si>
    <t>Nº LIG 2021</t>
  </si>
  <si>
    <t>LIG revisados en 2021</t>
  </si>
  <si>
    <t>LIG revisados en 2020</t>
  </si>
  <si>
    <t>Ministerio de Ciencia e Innovación. Instituto Geológico y Minero de España (IGME-CSIC)</t>
  </si>
  <si>
    <t>LIG declarados a nivel nacional 2021</t>
  </si>
  <si>
    <t>Global Geosites 2021</t>
  </si>
  <si>
    <t>Dominio Geológico</t>
  </si>
  <si>
    <t>Baleares</t>
  </si>
  <si>
    <t>Cordillera Costero-Catalana</t>
  </si>
  <si>
    <t>Cordillera Ibérica</t>
  </si>
  <si>
    <t>Cuenca del Duero-Almazán</t>
  </si>
  <si>
    <t>Cuenca del Ebro</t>
  </si>
  <si>
    <t>Cuencas del Guadalquivir y neógenas intramontañosas</t>
  </si>
  <si>
    <t>Cuenca del Tajo-Loranca y La Mancha</t>
  </si>
  <si>
    <t xml:space="preserve">Cuenca Occidental del Guadiana </t>
  </si>
  <si>
    <t>Cuencas Costeras Levantinas</t>
  </si>
  <si>
    <t>Pirineos</t>
  </si>
  <si>
    <t>Prebético y Cobertera Tabular de la Meseta</t>
  </si>
  <si>
    <t>Subbético y Campo de Gibraltar</t>
  </si>
  <si>
    <t>Zona Astur-Occidental Leonesa</t>
  </si>
  <si>
    <t>Zona Bética Interna</t>
  </si>
  <si>
    <t>Zona Cantábrica</t>
  </si>
  <si>
    <t>Zona Centro-Ibérica</t>
  </si>
  <si>
    <t>Zona de Ossa-Morena</t>
  </si>
  <si>
    <t>Zona de Galicia-Tras-os-Montes</t>
  </si>
  <si>
    <t>Zona Sudportuguesa</t>
  </si>
  <si>
    <t>Cuenca Vasco-Cantábrica</t>
  </si>
  <si>
    <t xml:space="preserve">  Distribución de los LIG por dominio geológico</t>
  </si>
  <si>
    <t xml:space="preserve"> TOTAL Nº LIG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</si>
</sst>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_-* #,##0.0\ _€_-;\-* #,##0.0\ _€_-;_-* &quot;-&quot;??\ _€_-;_-@_-"/>
    <numFmt numFmtId="177" formatCode="_-* #,##0\ _€_-;\-* #,##0\ _€_-;_-* &quot;-&quot;??\ _€_-;_-@_-"/>
  </numFmts>
  <fonts count="63">
    <font>
      <sz val="7"/>
      <name val="TAHOMA"/>
      <family val="0"/>
    </font>
    <font>
      <sz val="10"/>
      <color indexed="8"/>
      <name val="Arial"/>
      <family val="2"/>
    </font>
    <font>
      <sz val="8"/>
      <name val="Tahoma"/>
      <family val="2"/>
    </font>
    <font>
      <u val="single"/>
      <sz val="8.75"/>
      <color indexed="12"/>
      <name val="Tahoma"/>
      <family val="2"/>
    </font>
    <font>
      <u val="single"/>
      <sz val="8.75"/>
      <color indexed="36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sz val="7"/>
      <name val="Tahoma"/>
      <family val="2"/>
    </font>
    <font>
      <sz val="11"/>
      <name val="Calibri"/>
      <family val="2"/>
    </font>
    <font>
      <b/>
      <i/>
      <sz val="12"/>
      <color indexed="8"/>
      <name val="Calibri"/>
      <family val="2"/>
    </font>
    <font>
      <b/>
      <sz val="11"/>
      <name val="Calibri"/>
      <family val="2"/>
    </font>
    <font>
      <sz val="14"/>
      <name val="Tahoma"/>
      <family val="2"/>
    </font>
    <font>
      <i/>
      <sz val="11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8"/>
      <color indexed="8"/>
      <name val="Calibri"/>
      <family val="0"/>
    </font>
    <font>
      <sz val="11"/>
      <color indexed="8"/>
      <name val="Calibri"/>
      <family val="0"/>
    </font>
    <font>
      <sz val="12"/>
      <color indexed="8"/>
      <name val="Calibri"/>
      <family val="0"/>
    </font>
    <font>
      <sz val="11"/>
      <color indexed="63"/>
      <name val="Calibri"/>
      <family val="0"/>
    </font>
    <font>
      <sz val="9"/>
      <color indexed="63"/>
      <name val="Calibri"/>
      <family val="0"/>
    </font>
    <font>
      <sz val="8.25"/>
      <color indexed="8"/>
      <name val="Arial"/>
      <family val="0"/>
    </font>
    <font>
      <b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10"/>
      <name val="Calibri"/>
      <family val="2"/>
    </font>
    <font>
      <b/>
      <i/>
      <sz val="11"/>
      <name val="Calibri"/>
      <family val="2"/>
    </font>
    <font>
      <b/>
      <sz val="14"/>
      <color indexed="8"/>
      <name val="Arial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8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61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2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10" xfId="55" applyFont="1" applyFill="1" applyBorder="1" applyAlignment="1">
      <alignment horizontal="center" vertical="center" wrapText="1"/>
      <protection/>
    </xf>
    <xf numFmtId="3" fontId="8" fillId="0" borderId="10" xfId="55" applyNumberFormat="1" applyFont="1" applyFill="1" applyBorder="1" applyAlignment="1">
      <alignment horizontal="center" vertical="center" wrapText="1"/>
      <protection/>
    </xf>
    <xf numFmtId="3" fontId="8" fillId="0" borderId="10" xfId="56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 wrapText="1"/>
    </xf>
    <xf numFmtId="0" fontId="8" fillId="0" borderId="12" xfId="56" applyFont="1" applyFill="1" applyBorder="1" applyAlignment="1">
      <alignment wrapText="1"/>
      <protection/>
    </xf>
    <xf numFmtId="0" fontId="8" fillId="0" borderId="10" xfId="56" applyFont="1" applyFill="1" applyBorder="1" applyAlignment="1">
      <alignment horizontal="right" wrapText="1"/>
      <protection/>
    </xf>
    <xf numFmtId="3" fontId="8" fillId="0" borderId="10" xfId="55" applyNumberFormat="1" applyFont="1" applyFill="1" applyBorder="1" applyAlignment="1">
      <alignment horizontal="right" wrapText="1"/>
      <protection/>
    </xf>
    <xf numFmtId="3" fontId="8" fillId="0" borderId="10" xfId="56" applyNumberFormat="1" applyFont="1" applyFill="1" applyBorder="1" applyAlignment="1">
      <alignment horizontal="right" wrapText="1"/>
      <protection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13" xfId="56" applyFont="1" applyFill="1" applyBorder="1" applyAlignment="1">
      <alignment wrapText="1"/>
      <protection/>
    </xf>
    <xf numFmtId="3" fontId="10" fillId="0" borderId="10" xfId="0" applyNumberFormat="1" applyFont="1" applyFill="1" applyBorder="1" applyAlignment="1">
      <alignment/>
    </xf>
    <xf numFmtId="3" fontId="10" fillId="0" borderId="10" xfId="56" applyNumberFormat="1" applyFont="1" applyFill="1" applyBorder="1" applyAlignment="1">
      <alignment horizontal="right" wrapText="1"/>
      <protection/>
    </xf>
    <xf numFmtId="0" fontId="10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/>
    </xf>
    <xf numFmtId="1" fontId="10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right" vertical="center"/>
    </xf>
    <xf numFmtId="1" fontId="8" fillId="0" borderId="10" xfId="0" applyNumberFormat="1" applyFont="1" applyBorder="1" applyAlignment="1">
      <alignment horizontal="right" vertical="center"/>
    </xf>
    <xf numFmtId="1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1" fontId="8" fillId="0" borderId="1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49" fontId="8" fillId="0" borderId="10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3" fontId="8" fillId="0" borderId="14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3" fontId="8" fillId="0" borderId="0" xfId="0" applyNumberFormat="1" applyFont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right" wrapText="1"/>
    </xf>
    <xf numFmtId="3" fontId="8" fillId="0" borderId="10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right" wrapText="1"/>
    </xf>
    <xf numFmtId="0" fontId="8" fillId="0" borderId="10" xfId="0" applyFont="1" applyBorder="1" applyAlignment="1">
      <alignment horizontal="right"/>
    </xf>
    <xf numFmtId="3" fontId="10" fillId="0" borderId="10" xfId="33" applyNumberFormat="1" applyFont="1" applyFill="1" applyBorder="1" applyAlignment="1">
      <alignment horizontal="center" vertical="center"/>
    </xf>
    <xf numFmtId="3" fontId="10" fillId="0" borderId="10" xfId="33" applyNumberFormat="1" applyFont="1" applyFill="1" applyBorder="1" applyAlignment="1">
      <alignment horizontal="center" vertical="center" wrapText="1"/>
    </xf>
    <xf numFmtId="0" fontId="8" fillId="0" borderId="10" xfId="33" applyFont="1" applyFill="1" applyBorder="1" applyAlignment="1">
      <alignment/>
    </xf>
    <xf numFmtId="3" fontId="10" fillId="0" borderId="10" xfId="33" applyNumberFormat="1" applyFont="1" applyFill="1" applyBorder="1" applyAlignment="1">
      <alignment/>
    </xf>
    <xf numFmtId="0" fontId="0" fillId="0" borderId="0" xfId="0" applyFill="1" applyAlignment="1">
      <alignment/>
    </xf>
    <xf numFmtId="3" fontId="10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Hoja1" xfId="55"/>
    <cellStyle name="Normal_NUMERO_CCAA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5"/>
          <c:y val="0.1725"/>
          <c:w val="0.745"/>
          <c:h val="0.83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'Indicador 41'!$O$3</c:f>
              <c:strCache>
                <c:ptCount val="1"/>
                <c:pt idx="0">
                  <c:v>Nº LIG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'Indicador 41'!$A$3:$F$3</c:f>
              <c:strCache/>
            </c:strRef>
          </c:cat>
          <c:val>
            <c:numRef>
              <c:f>'Indicador 41'!$P$3:$U$3</c:f>
              <c:numCache/>
            </c:numRef>
          </c:val>
        </c:ser>
        <c:ser>
          <c:idx val="1"/>
          <c:order val="1"/>
          <c:tx>
            <c:strRef>
              <c:f>'Indicador 41'!$O$4</c:f>
              <c:strCache>
                <c:ptCount val="1"/>
                <c:pt idx="0">
                  <c:v>Nº Global Geosites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'Indicador 41'!$A$3:$F$3</c:f>
              <c:strCache/>
            </c:strRef>
          </c:cat>
          <c:val>
            <c:numRef>
              <c:f>'Indicador 41'!$P$4:$U$4</c:f>
              <c:numCache/>
            </c:numRef>
          </c:val>
        </c:ser>
        <c:gapWidth val="75"/>
        <c:axId val="46089351"/>
        <c:axId val="12150976"/>
      </c:barChart>
      <c:catAx>
        <c:axId val="460893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50976"/>
        <c:crosses val="autoZero"/>
        <c:auto val="1"/>
        <c:lblOffset val="100"/>
        <c:tickLblSkip val="1"/>
        <c:noMultiLvlLbl val="0"/>
      </c:catAx>
      <c:valAx>
        <c:axId val="12150976"/>
        <c:scaling>
          <c:orientation val="minMax"/>
          <c:max val="4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089351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8"/>
          <c:y val="0.00475"/>
          <c:w val="0.26725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1875"/>
          <c:w val="0.78425"/>
          <c:h val="0.9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'Indicador 41_CCAA'!$Z$2</c:f>
              <c:strCache>
                <c:ptCount val="1"/>
                <c:pt idx="0">
                  <c:v>Nº de LIG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'Indicador 41_CCAA'!$A$3:$A$21</c:f>
              <c:strCache/>
            </c:strRef>
          </c:cat>
          <c:val>
            <c:numRef>
              <c:f>'Indicador 41_CCAA'!$Z$3:$Z$21</c:f>
              <c:numCache/>
            </c:numRef>
          </c:val>
        </c:ser>
        <c:ser>
          <c:idx val="1"/>
          <c:order val="1"/>
          <c:tx>
            <c:strRef>
              <c:f>'Indicador 41_CCAA'!$AA$2</c:f>
              <c:strCache>
                <c:ptCount val="1"/>
                <c:pt idx="0">
                  <c:v>Nº  de Geosites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'Indicador 41_CCAA'!$A$3:$A$21</c:f>
              <c:strCache/>
            </c:strRef>
          </c:cat>
          <c:val>
            <c:numRef>
              <c:f>'Indicador 41_CCAA'!$AA$3:$AA$21</c:f>
              <c:numCache/>
            </c:numRef>
          </c:val>
        </c:ser>
        <c:axId val="42249921"/>
        <c:axId val="44704970"/>
      </c:barChart>
      <c:catAx>
        <c:axId val="42249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704970"/>
        <c:crosses val="autoZero"/>
        <c:auto val="1"/>
        <c:lblOffset val="100"/>
        <c:tickLblSkip val="1"/>
        <c:noMultiLvlLbl val="0"/>
      </c:catAx>
      <c:valAx>
        <c:axId val="447049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49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75"/>
          <c:y val="0"/>
          <c:w val="0.14425"/>
          <c:h val="0.2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12"/>
          <c:w val="0.99175"/>
          <c:h val="0.99125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'Indicador 41_Tipologías'!$B$2</c:f>
              <c:strCache>
                <c:ptCount val="1"/>
                <c:pt idx="0">
                  <c:v>Nº de LIG 2021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'Indicador 41_Tipologías'!$A$3:$A$14</c:f>
              <c:strCache/>
            </c:strRef>
          </c:cat>
          <c:val>
            <c:numRef>
              <c:f>'Indicador 41_Tipologías'!$B$3:$B$14</c:f>
              <c:numCache/>
            </c:numRef>
          </c:val>
        </c:ser>
        <c:ser>
          <c:idx val="3"/>
          <c:order val="1"/>
          <c:tx>
            <c:v>Nº de LIG 2020</c:v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'Indicador 41_Tipologías'!$A$3:$A$14</c:f>
              <c:strCache/>
            </c:strRef>
          </c:cat>
          <c:val>
            <c:numRef>
              <c:f>'Indicador 41_Tipologías'!$C$3:$C$13</c:f>
              <c:numCache/>
            </c:numRef>
          </c:val>
        </c:ser>
        <c:ser>
          <c:idx val="2"/>
          <c:order val="2"/>
          <c:tx>
            <c:strRef>
              <c:f>'Indicador 41_Tipologías'!$D$2</c:f>
              <c:strCache>
                <c:ptCount val="1"/>
                <c:pt idx="0">
                  <c:v>Nº de LIG 2019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'Indicador 41_Tipologías'!$A$3:$A$14</c:f>
              <c:strCache/>
            </c:strRef>
          </c:cat>
          <c:val>
            <c:numRef>
              <c:f>'Indicador 41_Tipologías'!$D$3:$D$13</c:f>
              <c:numCache/>
            </c:numRef>
          </c:val>
        </c:ser>
        <c:ser>
          <c:idx val="0"/>
          <c:order val="3"/>
          <c:tx>
            <c:strRef>
              <c:f>'Indicador 41_Tipologías'!$E$2</c:f>
              <c:strCache>
                <c:ptCount val="1"/>
                <c:pt idx="0">
                  <c:v>Nº de LIG 2018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'Indicador 41_Tipologías'!$A$3:$A$14</c:f>
              <c:strCache/>
            </c:strRef>
          </c:cat>
          <c:val>
            <c:numRef>
              <c:f>'Indicador 41_Tipologías'!$E$3:$E$13</c:f>
              <c:numCache/>
            </c:numRef>
          </c:val>
        </c:ser>
        <c:ser>
          <c:idx val="1"/>
          <c:order val="4"/>
          <c:tx>
            <c:strRef>
              <c:f>'Indicador 41_Tipologías'!$F$2</c:f>
              <c:strCache>
                <c:ptCount val="1"/>
                <c:pt idx="0">
                  <c:v>Nº de LIG 2009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'Indicador 41_Tipologías'!$A$3:$A$14</c:f>
              <c:strCache/>
            </c:strRef>
          </c:cat>
          <c:val>
            <c:numRef>
              <c:f>'Indicador 41_Tipologías'!$F$3:$F$13</c:f>
              <c:numCache/>
            </c:numRef>
          </c:val>
        </c:ser>
        <c:axId val="66800411"/>
        <c:axId val="64332788"/>
      </c:barChart>
      <c:catAx>
        <c:axId val="66800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64332788"/>
        <c:crosses val="autoZero"/>
        <c:auto val="1"/>
        <c:lblOffset val="100"/>
        <c:tickLblSkip val="1"/>
        <c:noMultiLvlLbl val="0"/>
      </c:catAx>
      <c:valAx>
        <c:axId val="643327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800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55"/>
          <c:y val="0.05825"/>
          <c:w val="0.64325"/>
          <c:h val="0.759"/>
        </c:manualLayout>
      </c:layout>
      <c:barChart>
        <c:barDir val="bar"/>
        <c:grouping val="clustered"/>
        <c:varyColors val="0"/>
        <c:ser>
          <c:idx val="3"/>
          <c:order val="0"/>
          <c:tx>
            <c:v>Nº LIG 2020</c:v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'Indicad 41_Unidad geológica'!$C$3:$C$10</c:f>
              <c:numCache/>
            </c:numRef>
          </c:val>
        </c:ser>
        <c:ser>
          <c:idx val="2"/>
          <c:order val="1"/>
          <c:tx>
            <c:strRef>
              <c:f>'Indicad 41_Unidad geológica'!$D$2</c:f>
              <c:strCache>
                <c:ptCount val="1"/>
                <c:pt idx="0">
                  <c:v>Nº LIG 2019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'Indicad 41_Unidad geológica'!$A$3:$A$10</c:f>
              <c:strCache/>
            </c:strRef>
          </c:cat>
          <c:val>
            <c:numRef>
              <c:f>'Indicad 41_Unidad geológica'!$D$3:$D$10</c:f>
              <c:numCache/>
            </c:numRef>
          </c:val>
        </c:ser>
        <c:ser>
          <c:idx val="0"/>
          <c:order val="2"/>
          <c:tx>
            <c:strRef>
              <c:f>'Indicad 41_Unidad geológica'!$E$2</c:f>
              <c:strCache>
                <c:ptCount val="1"/>
                <c:pt idx="0">
                  <c:v>Nº LIG 2018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'Indicad 41_Unidad geológica'!$A$3:$A$10</c:f>
              <c:strCache/>
            </c:strRef>
          </c:cat>
          <c:val>
            <c:numRef>
              <c:f>'Indicad 41_Unidad geológica'!$E$3:$E$10</c:f>
              <c:numCache/>
            </c:numRef>
          </c:val>
        </c:ser>
        <c:ser>
          <c:idx val="1"/>
          <c:order val="3"/>
          <c:tx>
            <c:strRef>
              <c:f>'Indicad 41_Unidad geológica'!$F$2</c:f>
              <c:strCache>
                <c:ptCount val="1"/>
                <c:pt idx="0">
                  <c:v>Nº LIG 2009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'Indicad 41_Unidad geológica'!$A$3:$A$10</c:f>
              <c:strCache/>
            </c:strRef>
          </c:cat>
          <c:val>
            <c:numRef>
              <c:f>'Indicad 41_Unidad geológica'!$F$3:$F$10</c:f>
              <c:numCache/>
            </c:numRef>
          </c:val>
        </c:ser>
        <c:ser>
          <c:idx val="4"/>
          <c:order val="4"/>
          <c:tx>
            <c:strRef>
              <c:f>'Indicad 41_Unidad geológica'!$B$2</c:f>
              <c:strCache>
                <c:ptCount val="1"/>
                <c:pt idx="0">
                  <c:v>Nº LIG 2021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'Indicad 41_Unidad geológica'!$B$3:$B$10</c:f>
              <c:numCache/>
            </c:numRef>
          </c:val>
        </c:ser>
        <c:axId val="42124181"/>
        <c:axId val="43573310"/>
      </c:barChart>
      <c:catAx>
        <c:axId val="42124181"/>
        <c:scaling>
          <c:orientation val="minMax"/>
        </c:scaling>
        <c:axPos val="l"/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573310"/>
        <c:crosses val="autoZero"/>
        <c:auto val="0"/>
        <c:lblOffset val="10"/>
        <c:tickLblSkip val="1"/>
        <c:noMultiLvlLbl val="0"/>
      </c:catAx>
      <c:valAx>
        <c:axId val="435733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2124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"/>
          <c:y val="0.11175"/>
          <c:w val="0.1175"/>
          <c:h val="0.2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Estado de conservación de LIG (%)</a:t>
            </a:r>
          </a:p>
        </c:rich>
      </c:tx>
      <c:layout>
        <c:manualLayout>
          <c:xMode val="factor"/>
          <c:yMode val="factor"/>
          <c:x val="-0.30475"/>
          <c:y val="-0.006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675"/>
          <c:y val="0.20775"/>
          <c:w val="0.8485"/>
          <c:h val="0.56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6"/>
            <c:spPr>
              <a:solidFill>
                <a:srgbClr val="70AD4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26"/>
            <c:spPr>
              <a:solidFill>
                <a:srgbClr val="BDD7E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8CBAD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'Indicador 41_EstadoConservación'!$A$4:$A$8</c:f>
              <c:strCache/>
            </c:strRef>
          </c:cat>
          <c:val>
            <c:numRef>
              <c:f>'Indicador 41_EstadoConservación'!$T$4:$T$8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5"/>
          <c:y val="0.71475"/>
          <c:w val="0.29675"/>
          <c:h val="0.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75"/>
          <c:w val="0.961"/>
          <c:h val="0.9065"/>
        </c:manualLayout>
      </c:layout>
      <c:barChart>
        <c:barDir val="bar"/>
        <c:grouping val="clustered"/>
        <c:varyColors val="0"/>
        <c:ser>
          <c:idx val="0"/>
          <c:order val="0"/>
          <c:tx>
            <c:v>LIG revisados en 2020</c:v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'Indicador 41_EstadoConservación'!$R$4:$R$8</c:f>
              <c:numCache/>
            </c:numRef>
          </c:val>
        </c:ser>
        <c:ser>
          <c:idx val="2"/>
          <c:order val="1"/>
          <c:tx>
            <c:strRef>
              <c:f>'Indicador 41_EstadoConservación'!$O$3</c:f>
              <c:strCache>
                <c:ptCount val="1"/>
                <c:pt idx="0">
                  <c:v>LIG revisados en 2019</c:v>
                </c:pt>
              </c:strCache>
            </c:strRef>
          </c:tx>
          <c:spPr>
            <a:solidFill>
              <a:srgbClr val="AFAB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'Indicador 41_EstadoConservación'!$A$4:$A$8</c:f>
              <c:strCache/>
            </c:strRef>
          </c:cat>
          <c:val>
            <c:numRef>
              <c:f>'Indicador 41_EstadoConservación'!$O$4:$O$8</c:f>
              <c:numCache/>
            </c:numRef>
          </c:val>
        </c:ser>
        <c:ser>
          <c:idx val="1"/>
          <c:order val="2"/>
          <c:tx>
            <c:v>LIG revisados en 2018</c:v>
          </c:tx>
          <c:spPr>
            <a:solidFill>
              <a:srgbClr val="BDD7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'Indicador 41_EstadoConservación'!$L$4:$L$8</c:f>
              <c:numCache/>
            </c:numRef>
          </c:val>
        </c:ser>
        <c:ser>
          <c:idx val="3"/>
          <c:order val="3"/>
          <c:tx>
            <c:strRef>
              <c:f>'Indicador 41_EstadoConservación'!$U$3</c:f>
              <c:strCache>
                <c:ptCount val="1"/>
                <c:pt idx="0">
                  <c:v>LIG revisados en 2021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'Indicador 41_EstadoConservación'!$U$4:$U$8</c:f>
              <c:numCache/>
            </c:numRef>
          </c:val>
        </c:ser>
        <c:axId val="56615471"/>
        <c:axId val="39777192"/>
      </c:barChart>
      <c:catAx>
        <c:axId val="566154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777192"/>
        <c:crosses val="autoZero"/>
        <c:auto val="1"/>
        <c:lblOffset val="100"/>
        <c:tickLblSkip val="1"/>
        <c:noMultiLvlLbl val="0"/>
      </c:catAx>
      <c:valAx>
        <c:axId val="397771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6154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25"/>
          <c:y val="0.159"/>
          <c:w val="0.15975"/>
          <c:h val="0.2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Evolución del número de padrinos y madrinas, apadrinamientos y LIG apadrinados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85"/>
          <c:w val="0.73325"/>
          <c:h val="0.91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'Apadrina una Roca'!$A$5</c:f>
              <c:strCache>
                <c:ptCount val="1"/>
                <c:pt idx="0">
                  <c:v>Nº LIG Apadrinados</c:v>
                </c:pt>
              </c:strCache>
            </c:strRef>
          </c:tx>
          <c:spPr>
            <a:solidFill>
              <a:srgbClr val="BDD7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'Apadrina una Roca'!$B$3:$F$3</c:f>
              <c:strCache/>
            </c:strRef>
          </c:cat>
          <c:val>
            <c:numRef>
              <c:f>'Apadrina una Roca'!$B$5:$F$5</c:f>
              <c:numCache/>
            </c:numRef>
          </c:val>
        </c:ser>
        <c:ser>
          <c:idx val="0"/>
          <c:order val="1"/>
          <c:tx>
            <c:strRef>
              <c:f>'Apadrina una Roca'!$A$4</c:f>
              <c:strCache>
                <c:ptCount val="1"/>
                <c:pt idx="0">
                  <c:v>Nº Apadrinamientos</c:v>
                </c:pt>
              </c:strCache>
            </c:strRef>
          </c:tx>
          <c:spPr>
            <a:solidFill>
              <a:srgbClr val="ADB9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'Apadrina una Roca'!$B$3:$F$3</c:f>
              <c:strCache/>
            </c:strRef>
          </c:cat>
          <c:val>
            <c:numRef>
              <c:f>'Apadrina una Roca'!$B$4:$F$4</c:f>
              <c:numCache/>
            </c:numRef>
          </c:val>
        </c:ser>
        <c:axId val="22450409"/>
        <c:axId val="727090"/>
      </c:barChart>
      <c:lineChart>
        <c:grouping val="standard"/>
        <c:varyColors val="0"/>
        <c:ser>
          <c:idx val="2"/>
          <c:order val="2"/>
          <c:tx>
            <c:strRef>
              <c:f>'Apadrina una Roca'!$A$6</c:f>
              <c:strCache>
                <c:ptCount val="1"/>
                <c:pt idx="0">
                  <c:v>Nuevos padrinos y madrinas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'Apadrina una Roca'!$B$6:$F$6</c:f>
              <c:numCache/>
            </c:numRef>
          </c:val>
          <c:smooth val="0"/>
        </c:ser>
        <c:axId val="6543811"/>
        <c:axId val="58894300"/>
      </c:lineChart>
      <c:catAx>
        <c:axId val="224504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27090"/>
        <c:crosses val="autoZero"/>
        <c:auto val="1"/>
        <c:lblOffset val="100"/>
        <c:tickLblSkip val="1"/>
        <c:noMultiLvlLbl val="0"/>
      </c:catAx>
      <c:valAx>
        <c:axId val="7270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450409"/>
        <c:crossesAt val="1"/>
        <c:crossBetween val="between"/>
        <c:dispUnits/>
      </c:valAx>
      <c:catAx>
        <c:axId val="6543811"/>
        <c:scaling>
          <c:orientation val="minMax"/>
        </c:scaling>
        <c:axPos val="b"/>
        <c:delete val="1"/>
        <c:majorTickMark val="out"/>
        <c:minorTickMark val="none"/>
        <c:tickLblPos val="nextTo"/>
        <c:crossAx val="58894300"/>
        <c:crosses val="autoZero"/>
        <c:auto val="1"/>
        <c:lblOffset val="100"/>
        <c:tickLblSkip val="1"/>
        <c:noMultiLvlLbl val="0"/>
      </c:catAx>
      <c:valAx>
        <c:axId val="588943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4381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"/>
          <c:y val="0.451"/>
          <c:w val="0.237"/>
          <c:h val="0.4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67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9</xdr:row>
      <xdr:rowOff>38100</xdr:rowOff>
    </xdr:from>
    <xdr:to>
      <xdr:col>15</xdr:col>
      <xdr:colOff>542925</xdr:colOff>
      <xdr:row>30</xdr:row>
      <xdr:rowOff>47625</xdr:rowOff>
    </xdr:to>
    <xdr:graphicFrame>
      <xdr:nvGraphicFramePr>
        <xdr:cNvPr id="1" name="1 Gráfico"/>
        <xdr:cNvGraphicFramePr/>
      </xdr:nvGraphicFramePr>
      <xdr:xfrm>
        <a:off x="1285875" y="1543050"/>
        <a:ext cx="97821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19050</xdr:rowOff>
    </xdr:from>
    <xdr:to>
      <xdr:col>12</xdr:col>
      <xdr:colOff>438150</xdr:colOff>
      <xdr:row>46</xdr:row>
      <xdr:rowOff>0</xdr:rowOff>
    </xdr:to>
    <xdr:graphicFrame>
      <xdr:nvGraphicFramePr>
        <xdr:cNvPr id="1" name="1 Gráfico"/>
        <xdr:cNvGraphicFramePr/>
      </xdr:nvGraphicFramePr>
      <xdr:xfrm>
        <a:off x="57150" y="4895850"/>
        <a:ext cx="82772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1</xdr:row>
      <xdr:rowOff>200025</xdr:rowOff>
    </xdr:from>
    <xdr:to>
      <xdr:col>22</xdr:col>
      <xdr:colOff>361950</xdr:colOff>
      <xdr:row>30</xdr:row>
      <xdr:rowOff>66675</xdr:rowOff>
    </xdr:to>
    <xdr:graphicFrame>
      <xdr:nvGraphicFramePr>
        <xdr:cNvPr id="1" name="5 Gráfico"/>
        <xdr:cNvGraphicFramePr/>
      </xdr:nvGraphicFramePr>
      <xdr:xfrm>
        <a:off x="7134225" y="400050"/>
        <a:ext cx="750570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95250</xdr:rowOff>
    </xdr:from>
    <xdr:to>
      <xdr:col>25</xdr:col>
      <xdr:colOff>409575</xdr:colOff>
      <xdr:row>19</xdr:row>
      <xdr:rowOff>0</xdr:rowOff>
    </xdr:to>
    <xdr:graphicFrame>
      <xdr:nvGraphicFramePr>
        <xdr:cNvPr id="1" name="4 Gráfico"/>
        <xdr:cNvGraphicFramePr/>
      </xdr:nvGraphicFramePr>
      <xdr:xfrm>
        <a:off x="7715250" y="95250"/>
        <a:ext cx="11439525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0.901</cdr:y>
    </cdr:from>
    <cdr:to>
      <cdr:x>0.426</cdr:x>
      <cdr:y>1</cdr:y>
    </cdr:to>
    <cdr:sp>
      <cdr:nvSpPr>
        <cdr:cNvPr id="1" name="CuadroTexto 1"/>
        <cdr:cNvSpPr txBox="1">
          <a:spLocks noChangeArrowheads="1"/>
        </cdr:cNvSpPr>
      </cdr:nvSpPr>
      <cdr:spPr>
        <a:xfrm>
          <a:off x="419100" y="4343400"/>
          <a:ext cx="37338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Resultados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programa Apadrina una Roca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361950</xdr:colOff>
      <xdr:row>9</xdr:row>
      <xdr:rowOff>133350</xdr:rowOff>
    </xdr:from>
    <xdr:to>
      <xdr:col>28</xdr:col>
      <xdr:colOff>438150</xdr:colOff>
      <xdr:row>25</xdr:row>
      <xdr:rowOff>85725</xdr:rowOff>
    </xdr:to>
    <xdr:graphicFrame>
      <xdr:nvGraphicFramePr>
        <xdr:cNvPr id="1" name="Gráfico 1"/>
        <xdr:cNvGraphicFramePr/>
      </xdr:nvGraphicFramePr>
      <xdr:xfrm>
        <a:off x="10401300" y="2924175"/>
        <a:ext cx="9744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9</xdr:row>
      <xdr:rowOff>95250</xdr:rowOff>
    </xdr:from>
    <xdr:to>
      <xdr:col>12</xdr:col>
      <xdr:colOff>180975</xdr:colOff>
      <xdr:row>25</xdr:row>
      <xdr:rowOff>95250</xdr:rowOff>
    </xdr:to>
    <xdr:graphicFrame>
      <xdr:nvGraphicFramePr>
        <xdr:cNvPr id="2" name="Gráfico 1"/>
        <xdr:cNvGraphicFramePr/>
      </xdr:nvGraphicFramePr>
      <xdr:xfrm>
        <a:off x="161925" y="2886075"/>
        <a:ext cx="9324975" cy="487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1190625</xdr:colOff>
      <xdr:row>14</xdr:row>
      <xdr:rowOff>95250</xdr:rowOff>
    </xdr:from>
    <xdr:to>
      <xdr:col>13</xdr:col>
      <xdr:colOff>428625</xdr:colOff>
      <xdr:row>47</xdr:row>
      <xdr:rowOff>0</xdr:rowOff>
    </xdr:to>
    <xdr:graphicFrame>
      <xdr:nvGraphicFramePr>
        <xdr:cNvPr id="1" name="Gráfico 2"/>
        <xdr:cNvGraphicFramePr/>
      </xdr:nvGraphicFramePr>
      <xdr:xfrm>
        <a:off x="1190625" y="2076450"/>
        <a:ext cx="80867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4"/>
  <sheetViews>
    <sheetView showGridLines="0" tabSelected="1" zoomScalePageLayoutView="0" workbookViewId="0" topLeftCell="A1">
      <selection activeCell="B22" sqref="B22"/>
    </sheetView>
  </sheetViews>
  <sheetFormatPr defaultColWidth="12" defaultRowHeight="9"/>
  <cols>
    <col min="1" max="1" width="43" style="5" customWidth="1"/>
    <col min="2" max="2" width="134.3984375" style="5" bestFit="1" customWidth="1"/>
    <col min="3" max="16384" width="12" style="5" customWidth="1"/>
  </cols>
  <sheetData>
    <row r="1" ht="15.75"/>
    <row r="2" ht="21.75" customHeight="1"/>
    <row r="3" ht="15.75"/>
    <row r="4" spans="1:2" ht="31.5">
      <c r="A4" s="2" t="s">
        <v>70</v>
      </c>
      <c r="B4" s="3" t="s">
        <v>88</v>
      </c>
    </row>
    <row r="5" spans="1:2" ht="15.75">
      <c r="A5" s="2" t="s">
        <v>71</v>
      </c>
      <c r="B5" s="5" t="s">
        <v>115</v>
      </c>
    </row>
    <row r="6" spans="1:2" ht="15.75">
      <c r="A6" s="2" t="s">
        <v>72</v>
      </c>
      <c r="B6" s="3" t="s">
        <v>131</v>
      </c>
    </row>
    <row r="7" spans="1:2" ht="15.75">
      <c r="A7" s="2" t="s">
        <v>73</v>
      </c>
      <c r="B7" s="5" t="s">
        <v>124</v>
      </c>
    </row>
    <row r="8" spans="1:2" ht="15.75">
      <c r="A8" s="2" t="s">
        <v>74</v>
      </c>
      <c r="B8" s="5" t="s">
        <v>100</v>
      </c>
    </row>
    <row r="9" spans="1:2" ht="15.75">
      <c r="A9" s="2" t="s">
        <v>75</v>
      </c>
      <c r="B9" s="5" t="s">
        <v>46</v>
      </c>
    </row>
    <row r="10" spans="1:2" ht="33" customHeight="1">
      <c r="A10" s="2" t="s">
        <v>76</v>
      </c>
      <c r="B10" s="6" t="s">
        <v>47</v>
      </c>
    </row>
    <row r="11" spans="1:2" ht="15.75">
      <c r="A11" s="2" t="s">
        <v>77</v>
      </c>
      <c r="B11" s="4" t="s">
        <v>123</v>
      </c>
    </row>
    <row r="12" spans="1:2" ht="15.75">
      <c r="A12" s="2" t="s">
        <v>78</v>
      </c>
      <c r="B12" s="3" t="s">
        <v>131</v>
      </c>
    </row>
    <row r="13" spans="1:2" ht="15.75">
      <c r="A13" s="2" t="s">
        <v>79</v>
      </c>
      <c r="B13" s="7" t="s">
        <v>48</v>
      </c>
    </row>
    <row r="14" spans="1:2" ht="15.75">
      <c r="A14" s="2" t="s">
        <v>80</v>
      </c>
      <c r="B14" s="7" t="s">
        <v>49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showGridLines="0" zoomScale="90" zoomScaleNormal="90" zoomScalePageLayoutView="0" workbookViewId="0" topLeftCell="A1">
      <selection activeCell="G7" sqref="G7"/>
    </sheetView>
  </sheetViews>
  <sheetFormatPr defaultColWidth="11.19921875" defaultRowHeight="9"/>
  <cols>
    <col min="1" max="1" width="13" style="1" customWidth="1"/>
    <col min="2" max="8" width="15.59765625" style="1" customWidth="1"/>
    <col min="9" max="13" width="12.59765625" style="1" bestFit="1" customWidth="1"/>
    <col min="14" max="14" width="11.19921875" style="1" customWidth="1"/>
    <col min="15" max="15" width="24.59765625" style="1" bestFit="1" customWidth="1"/>
    <col min="16" max="21" width="12.59765625" style="1" bestFit="1" customWidth="1"/>
    <col min="22" max="16384" width="11.19921875" style="1" customWidth="1"/>
  </cols>
  <sheetData>
    <row r="1" spans="1:2" ht="15">
      <c r="A1" s="9" t="s">
        <v>50</v>
      </c>
      <c r="B1" s="9"/>
    </row>
    <row r="2" spans="1:21" ht="15" customHeight="1">
      <c r="A2" s="114" t="s">
        <v>24</v>
      </c>
      <c r="B2" s="114"/>
      <c r="C2" s="114"/>
      <c r="D2" s="114"/>
      <c r="E2" s="114"/>
      <c r="F2" s="114"/>
      <c r="G2" s="114" t="s">
        <v>64</v>
      </c>
      <c r="H2" s="114"/>
      <c r="I2" s="114"/>
      <c r="J2" s="114"/>
      <c r="K2" s="114"/>
      <c r="L2" s="114"/>
      <c r="O2" s="14" t="s">
        <v>81</v>
      </c>
      <c r="P2" s="77" t="s">
        <v>25</v>
      </c>
      <c r="Q2" s="14" t="s">
        <v>65</v>
      </c>
      <c r="R2" s="83" t="s">
        <v>89</v>
      </c>
      <c r="S2" s="83" t="s">
        <v>101</v>
      </c>
      <c r="T2" s="83" t="s">
        <v>109</v>
      </c>
      <c r="U2" s="83" t="s">
        <v>125</v>
      </c>
    </row>
    <row r="3" spans="1:21" ht="15" customHeight="1">
      <c r="A3" s="93" t="s">
        <v>25</v>
      </c>
      <c r="B3" s="93" t="s">
        <v>65</v>
      </c>
      <c r="C3" s="93" t="s">
        <v>89</v>
      </c>
      <c r="D3" s="93" t="s">
        <v>101</v>
      </c>
      <c r="E3" s="93" t="s">
        <v>109</v>
      </c>
      <c r="F3" s="93" t="s">
        <v>125</v>
      </c>
      <c r="G3" s="93" t="s">
        <v>25</v>
      </c>
      <c r="H3" s="93" t="s">
        <v>65</v>
      </c>
      <c r="I3" s="14" t="s">
        <v>89</v>
      </c>
      <c r="J3" s="14" t="s">
        <v>101</v>
      </c>
      <c r="K3" s="14" t="s">
        <v>109</v>
      </c>
      <c r="L3" s="14" t="s">
        <v>125</v>
      </c>
      <c r="O3" s="12" t="s">
        <v>27</v>
      </c>
      <c r="P3" s="78">
        <f>+A4</f>
        <v>1437</v>
      </c>
      <c r="Q3" s="78">
        <v>3222</v>
      </c>
      <c r="R3" s="78">
        <v>3522</v>
      </c>
      <c r="S3" s="82">
        <v>4050</v>
      </c>
      <c r="T3" s="82">
        <v>4089</v>
      </c>
      <c r="U3" s="82">
        <v>4314</v>
      </c>
    </row>
    <row r="4" spans="1:21" ht="15">
      <c r="A4" s="115">
        <v>1437</v>
      </c>
      <c r="B4" s="115">
        <v>3222</v>
      </c>
      <c r="C4" s="115">
        <v>3522</v>
      </c>
      <c r="D4" s="116">
        <v>4050</v>
      </c>
      <c r="E4" s="116">
        <v>4089</v>
      </c>
      <c r="F4" s="116">
        <v>4314</v>
      </c>
      <c r="G4" s="117">
        <v>222</v>
      </c>
      <c r="H4" s="117">
        <v>277</v>
      </c>
      <c r="I4" s="118">
        <v>274</v>
      </c>
      <c r="J4" s="118">
        <v>281</v>
      </c>
      <c r="K4" s="118">
        <v>283</v>
      </c>
      <c r="L4" s="118">
        <v>262</v>
      </c>
      <c r="O4" s="12" t="s">
        <v>92</v>
      </c>
      <c r="P4" s="79">
        <f>+G4</f>
        <v>222</v>
      </c>
      <c r="Q4" s="12">
        <v>277</v>
      </c>
      <c r="R4" s="80">
        <v>274</v>
      </c>
      <c r="S4" s="80">
        <v>281</v>
      </c>
      <c r="T4" s="80">
        <v>283</v>
      </c>
      <c r="U4" s="80">
        <v>262</v>
      </c>
    </row>
    <row r="5" spans="3:4" ht="15">
      <c r="C5" s="10"/>
      <c r="D5" s="10"/>
    </row>
    <row r="6" spans="5:6" ht="15">
      <c r="E6" s="11"/>
      <c r="F6" s="11"/>
    </row>
    <row r="15" spans="3:4" ht="15">
      <c r="C15" s="65"/>
      <c r="D15" s="65"/>
    </row>
    <row r="16" spans="3:4" ht="15">
      <c r="C16" s="65"/>
      <c r="D16" s="65"/>
    </row>
  </sheetData>
  <sheetProtection/>
  <mergeCells count="2">
    <mergeCell ref="G2:L2"/>
    <mergeCell ref="A2:F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"/>
  <sheetViews>
    <sheetView showGridLines="0" zoomScalePageLayoutView="0" workbookViewId="0" topLeftCell="A1">
      <selection activeCell="A1" sqref="A1"/>
    </sheetView>
  </sheetViews>
  <sheetFormatPr defaultColWidth="11" defaultRowHeight="9"/>
  <cols>
    <col min="1" max="1" width="37.3984375" style="27" bestFit="1" customWidth="1"/>
    <col min="2" max="2" width="9.59765625" style="27" bestFit="1" customWidth="1"/>
    <col min="3" max="3" width="13.3984375" style="27" customWidth="1"/>
    <col min="4" max="4" width="9.59765625" style="28" bestFit="1" customWidth="1"/>
    <col min="5" max="5" width="13.59765625" style="28" customWidth="1"/>
    <col min="6" max="6" width="9.59765625" style="28" bestFit="1" customWidth="1"/>
    <col min="7" max="7" width="12.796875" style="28" customWidth="1"/>
    <col min="8" max="8" width="10.796875" style="28" bestFit="1" customWidth="1"/>
    <col min="9" max="9" width="13.3984375" style="28" customWidth="1"/>
    <col min="10" max="10" width="10.796875" style="28" bestFit="1" customWidth="1"/>
    <col min="11" max="11" width="14" style="28" customWidth="1"/>
    <col min="12" max="12" width="10.796875" style="27" bestFit="1" customWidth="1"/>
    <col min="13" max="13" width="15" style="27" bestFit="1" customWidth="1"/>
    <col min="14" max="14" width="20.3984375" style="27" bestFit="1" customWidth="1"/>
    <col min="15" max="15" width="10.796875" style="27" bestFit="1" customWidth="1"/>
    <col min="16" max="16" width="12.19921875" style="27" bestFit="1" customWidth="1"/>
    <col min="17" max="17" width="20.3984375" style="27" bestFit="1" customWidth="1"/>
    <col min="18" max="18" width="9.3984375" style="27" customWidth="1"/>
    <col min="19" max="19" width="12.3984375" style="27" customWidth="1"/>
    <col min="20" max="20" width="11" style="27" customWidth="1"/>
    <col min="21" max="21" width="13" style="27" customWidth="1"/>
    <col min="22" max="22" width="18.19921875" style="27" bestFit="1" customWidth="1"/>
    <col min="23" max="23" width="14.3984375" style="27" customWidth="1"/>
    <col min="24" max="24" width="11" style="27" customWidth="1"/>
    <col min="25" max="25" width="12.59765625" style="27" customWidth="1"/>
    <col min="26" max="26" width="11" style="27" customWidth="1"/>
    <col min="27" max="27" width="16.796875" style="27" customWidth="1"/>
    <col min="28" max="16384" width="11" style="27" customWidth="1"/>
  </cols>
  <sheetData>
    <row r="1" spans="2:27" s="16" customFormat="1" ht="15">
      <c r="B1" s="101" t="s">
        <v>25</v>
      </c>
      <c r="C1" s="102"/>
      <c r="D1" s="99" t="s">
        <v>45</v>
      </c>
      <c r="E1" s="100"/>
      <c r="F1" s="99" t="s">
        <v>44</v>
      </c>
      <c r="G1" s="103"/>
      <c r="H1" s="98" t="s">
        <v>26</v>
      </c>
      <c r="I1" s="98"/>
      <c r="J1" s="98" t="s">
        <v>42</v>
      </c>
      <c r="K1" s="98"/>
      <c r="L1" s="104" t="s">
        <v>51</v>
      </c>
      <c r="M1" s="105"/>
      <c r="N1" s="106"/>
      <c r="O1" s="96" t="s">
        <v>63</v>
      </c>
      <c r="P1" s="97"/>
      <c r="Q1" s="97"/>
      <c r="R1" s="98" t="s">
        <v>65</v>
      </c>
      <c r="S1" s="98"/>
      <c r="T1" s="98" t="s">
        <v>89</v>
      </c>
      <c r="U1" s="98"/>
      <c r="V1" s="98" t="s">
        <v>101</v>
      </c>
      <c r="W1" s="98"/>
      <c r="X1" s="119" t="s">
        <v>109</v>
      </c>
      <c r="Y1" s="119"/>
      <c r="Z1" s="119" t="s">
        <v>125</v>
      </c>
      <c r="AA1" s="119"/>
    </row>
    <row r="2" spans="1:27" s="20" customFormat="1" ht="45">
      <c r="A2" s="17" t="s">
        <v>8</v>
      </c>
      <c r="B2" s="18" t="s">
        <v>27</v>
      </c>
      <c r="C2" s="18" t="s">
        <v>83</v>
      </c>
      <c r="D2" s="18" t="s">
        <v>27</v>
      </c>
      <c r="E2" s="18" t="s">
        <v>83</v>
      </c>
      <c r="F2" s="18" t="s">
        <v>27</v>
      </c>
      <c r="G2" s="18" t="s">
        <v>83</v>
      </c>
      <c r="H2" s="18" t="s">
        <v>27</v>
      </c>
      <c r="I2" s="18" t="s">
        <v>83</v>
      </c>
      <c r="J2" s="18" t="s">
        <v>27</v>
      </c>
      <c r="K2" s="18" t="s">
        <v>83</v>
      </c>
      <c r="L2" s="18" t="s">
        <v>27</v>
      </c>
      <c r="M2" s="18" t="s">
        <v>83</v>
      </c>
      <c r="N2" s="19" t="s">
        <v>52</v>
      </c>
      <c r="O2" s="18" t="s">
        <v>27</v>
      </c>
      <c r="P2" s="18" t="s">
        <v>83</v>
      </c>
      <c r="Q2" s="19" t="s">
        <v>52</v>
      </c>
      <c r="R2" s="18" t="s">
        <v>27</v>
      </c>
      <c r="S2" s="18" t="s">
        <v>83</v>
      </c>
      <c r="T2" s="18" t="s">
        <v>93</v>
      </c>
      <c r="U2" s="18" t="s">
        <v>96</v>
      </c>
      <c r="V2" s="18" t="s">
        <v>93</v>
      </c>
      <c r="W2" s="18" t="s">
        <v>96</v>
      </c>
      <c r="X2" s="120" t="s">
        <v>93</v>
      </c>
      <c r="Y2" s="120" t="s">
        <v>114</v>
      </c>
      <c r="Z2" s="120" t="s">
        <v>93</v>
      </c>
      <c r="AA2" s="120" t="s">
        <v>114</v>
      </c>
    </row>
    <row r="3" spans="1:27" ht="15">
      <c r="A3" s="21" t="s">
        <v>9</v>
      </c>
      <c r="B3" s="22">
        <v>590</v>
      </c>
      <c r="C3" s="23">
        <v>68</v>
      </c>
      <c r="D3" s="22">
        <v>664</v>
      </c>
      <c r="E3" s="23">
        <v>66</v>
      </c>
      <c r="F3" s="22">
        <v>672</v>
      </c>
      <c r="G3" s="22">
        <v>67</v>
      </c>
      <c r="H3" s="24">
        <v>664</v>
      </c>
      <c r="I3" s="25">
        <v>67</v>
      </c>
      <c r="J3" s="24">
        <v>608</v>
      </c>
      <c r="K3" s="25">
        <v>80</v>
      </c>
      <c r="L3" s="24">
        <v>644</v>
      </c>
      <c r="M3" s="25">
        <v>94</v>
      </c>
      <c r="N3" s="25">
        <v>250290.231446651</v>
      </c>
      <c r="O3" s="24">
        <v>648</v>
      </c>
      <c r="P3" s="25">
        <v>94</v>
      </c>
      <c r="Q3" s="25">
        <v>250606</v>
      </c>
      <c r="R3" s="26">
        <v>660</v>
      </c>
      <c r="S3" s="26">
        <v>94</v>
      </c>
      <c r="T3" s="26">
        <v>665</v>
      </c>
      <c r="U3" s="26">
        <v>94</v>
      </c>
      <c r="V3" s="26">
        <v>758</v>
      </c>
      <c r="W3" s="26">
        <v>96</v>
      </c>
      <c r="X3" s="121">
        <v>757</v>
      </c>
      <c r="Y3" s="121">
        <v>96</v>
      </c>
      <c r="Z3" s="121">
        <v>757</v>
      </c>
      <c r="AA3" s="121">
        <v>96</v>
      </c>
    </row>
    <row r="4" spans="1:27" ht="15">
      <c r="A4" s="21" t="s">
        <v>10</v>
      </c>
      <c r="B4" s="22">
        <v>198</v>
      </c>
      <c r="C4" s="23">
        <v>13</v>
      </c>
      <c r="D4" s="22">
        <v>198</v>
      </c>
      <c r="E4" s="23">
        <v>10</v>
      </c>
      <c r="F4" s="22">
        <v>311</v>
      </c>
      <c r="G4" s="22">
        <v>10</v>
      </c>
      <c r="H4" s="24">
        <v>311</v>
      </c>
      <c r="I4" s="25">
        <v>10</v>
      </c>
      <c r="J4" s="24">
        <v>238</v>
      </c>
      <c r="K4" s="25">
        <v>10</v>
      </c>
      <c r="L4" s="24">
        <v>511</v>
      </c>
      <c r="M4" s="25">
        <v>11</v>
      </c>
      <c r="N4" s="25">
        <v>83086.0209124963</v>
      </c>
      <c r="O4" s="24">
        <v>511</v>
      </c>
      <c r="P4" s="25">
        <v>11</v>
      </c>
      <c r="Q4" s="25">
        <v>83086</v>
      </c>
      <c r="R4" s="26">
        <v>508</v>
      </c>
      <c r="S4" s="26">
        <v>11</v>
      </c>
      <c r="T4" s="26">
        <v>508</v>
      </c>
      <c r="U4" s="26">
        <v>11</v>
      </c>
      <c r="V4" s="26">
        <v>520</v>
      </c>
      <c r="W4" s="26">
        <v>15</v>
      </c>
      <c r="X4" s="121">
        <v>520</v>
      </c>
      <c r="Y4" s="121">
        <v>15</v>
      </c>
      <c r="Z4" s="121">
        <v>521</v>
      </c>
      <c r="AA4" s="121">
        <v>15</v>
      </c>
    </row>
    <row r="5" spans="1:27" ht="15">
      <c r="A5" s="21" t="s">
        <v>0</v>
      </c>
      <c r="B5" s="22">
        <v>14</v>
      </c>
      <c r="C5" s="23">
        <v>6</v>
      </c>
      <c r="D5" s="22">
        <v>14</v>
      </c>
      <c r="E5" s="23">
        <v>14</v>
      </c>
      <c r="F5" s="22">
        <v>14</v>
      </c>
      <c r="G5" s="22">
        <v>14</v>
      </c>
      <c r="H5" s="24">
        <v>14</v>
      </c>
      <c r="I5" s="25">
        <v>14</v>
      </c>
      <c r="J5" s="24">
        <v>0</v>
      </c>
      <c r="K5" s="25">
        <v>14</v>
      </c>
      <c r="L5" s="24">
        <v>11</v>
      </c>
      <c r="M5" s="25">
        <v>36</v>
      </c>
      <c r="N5" s="25">
        <v>70554.3213650346</v>
      </c>
      <c r="O5" s="24">
        <v>11</v>
      </c>
      <c r="P5" s="25">
        <v>36</v>
      </c>
      <c r="Q5" s="25">
        <v>70554</v>
      </c>
      <c r="R5" s="26">
        <v>11</v>
      </c>
      <c r="S5" s="26">
        <v>36</v>
      </c>
      <c r="T5" s="26">
        <v>11</v>
      </c>
      <c r="U5" s="26">
        <v>36</v>
      </c>
      <c r="V5" s="26">
        <v>47</v>
      </c>
      <c r="W5" s="26">
        <v>36</v>
      </c>
      <c r="X5" s="121">
        <v>47</v>
      </c>
      <c r="Y5" s="121">
        <v>36</v>
      </c>
      <c r="Z5" s="121">
        <v>188</v>
      </c>
      <c r="AA5" s="121">
        <v>14</v>
      </c>
    </row>
    <row r="6" spans="1:27" ht="15">
      <c r="A6" s="21" t="s">
        <v>1</v>
      </c>
      <c r="B6" s="22">
        <v>28</v>
      </c>
      <c r="C6" s="23">
        <v>7</v>
      </c>
      <c r="D6" s="22">
        <v>28</v>
      </c>
      <c r="E6" s="23">
        <v>7</v>
      </c>
      <c r="F6" s="22">
        <v>28</v>
      </c>
      <c r="G6" s="22">
        <v>7</v>
      </c>
      <c r="H6" s="24">
        <v>31</v>
      </c>
      <c r="I6" s="25">
        <v>7</v>
      </c>
      <c r="J6" s="24">
        <v>22</v>
      </c>
      <c r="K6" s="25">
        <v>7</v>
      </c>
      <c r="L6" s="24">
        <v>33</v>
      </c>
      <c r="M6" s="25">
        <v>6</v>
      </c>
      <c r="N6" s="25">
        <v>10639.2337813424</v>
      </c>
      <c r="O6" s="24">
        <v>29</v>
      </c>
      <c r="P6" s="25">
        <v>7</v>
      </c>
      <c r="Q6" s="25">
        <v>12574</v>
      </c>
      <c r="R6" s="26">
        <v>33</v>
      </c>
      <c r="S6" s="26">
        <v>6</v>
      </c>
      <c r="T6" s="26">
        <v>34</v>
      </c>
      <c r="U6" s="26">
        <v>6</v>
      </c>
      <c r="V6" s="26">
        <v>40</v>
      </c>
      <c r="W6" s="26">
        <v>6</v>
      </c>
      <c r="X6" s="121">
        <v>41</v>
      </c>
      <c r="Y6" s="121">
        <v>7</v>
      </c>
      <c r="Z6" s="121">
        <v>41</v>
      </c>
      <c r="AA6" s="121">
        <v>7</v>
      </c>
    </row>
    <row r="7" spans="1:27" ht="15">
      <c r="A7" s="21" t="s">
        <v>11</v>
      </c>
      <c r="B7" s="22">
        <v>237</v>
      </c>
      <c r="C7" s="23">
        <v>19</v>
      </c>
      <c r="D7" s="22">
        <v>237</v>
      </c>
      <c r="E7" s="23">
        <v>16</v>
      </c>
      <c r="F7" s="22">
        <v>270</v>
      </c>
      <c r="G7" s="22">
        <v>16</v>
      </c>
      <c r="H7" s="24">
        <v>271</v>
      </c>
      <c r="I7" s="25">
        <v>16</v>
      </c>
      <c r="J7" s="24">
        <v>241</v>
      </c>
      <c r="K7" s="25">
        <v>16</v>
      </c>
      <c r="L7" s="24">
        <v>313</v>
      </c>
      <c r="M7" s="25">
        <v>15</v>
      </c>
      <c r="N7" s="25">
        <v>144442.322699087</v>
      </c>
      <c r="O7" s="24">
        <v>335</v>
      </c>
      <c r="P7" s="25">
        <v>14</v>
      </c>
      <c r="Q7" s="25">
        <v>237122</v>
      </c>
      <c r="R7" s="26">
        <v>407</v>
      </c>
      <c r="S7" s="26">
        <v>18</v>
      </c>
      <c r="T7" s="26">
        <v>477</v>
      </c>
      <c r="U7" s="26">
        <v>16</v>
      </c>
      <c r="V7" s="26">
        <v>617</v>
      </c>
      <c r="W7" s="26">
        <v>18</v>
      </c>
      <c r="X7" s="121">
        <v>618</v>
      </c>
      <c r="Y7" s="121">
        <v>17</v>
      </c>
      <c r="Z7" s="121">
        <v>618</v>
      </c>
      <c r="AA7" s="121">
        <v>17</v>
      </c>
    </row>
    <row r="8" spans="1:27" ht="15">
      <c r="A8" s="21" t="s">
        <v>90</v>
      </c>
      <c r="B8" s="22">
        <v>177</v>
      </c>
      <c r="C8" s="23">
        <v>23</v>
      </c>
      <c r="D8" s="22">
        <v>177</v>
      </c>
      <c r="E8" s="23">
        <v>23</v>
      </c>
      <c r="F8" s="22">
        <v>262</v>
      </c>
      <c r="G8" s="22">
        <v>25</v>
      </c>
      <c r="H8" s="24">
        <v>262</v>
      </c>
      <c r="I8" s="25">
        <v>25</v>
      </c>
      <c r="J8" s="24">
        <v>183</v>
      </c>
      <c r="K8" s="25">
        <v>26</v>
      </c>
      <c r="L8" s="24">
        <v>250</v>
      </c>
      <c r="M8" s="25">
        <v>25</v>
      </c>
      <c r="N8" s="25">
        <v>128873.963693814</v>
      </c>
      <c r="O8" s="24">
        <v>278</v>
      </c>
      <c r="P8" s="25">
        <v>24</v>
      </c>
      <c r="Q8" s="25">
        <v>137193</v>
      </c>
      <c r="R8" s="26">
        <v>385</v>
      </c>
      <c r="S8" s="26">
        <v>24</v>
      </c>
      <c r="T8" s="26">
        <v>435</v>
      </c>
      <c r="U8" s="26">
        <v>22</v>
      </c>
      <c r="V8" s="26">
        <v>523</v>
      </c>
      <c r="W8" s="26">
        <v>22</v>
      </c>
      <c r="X8" s="121">
        <v>546</v>
      </c>
      <c r="Y8" s="121">
        <v>23</v>
      </c>
      <c r="Z8" s="121">
        <v>552</v>
      </c>
      <c r="AA8" s="121">
        <v>24</v>
      </c>
    </row>
    <row r="9" spans="1:27" ht="15">
      <c r="A9" s="21" t="s">
        <v>12</v>
      </c>
      <c r="B9" s="22">
        <v>92</v>
      </c>
      <c r="C9" s="23">
        <v>9</v>
      </c>
      <c r="D9" s="22">
        <v>92</v>
      </c>
      <c r="E9" s="23">
        <v>7</v>
      </c>
      <c r="F9" s="22">
        <v>92</v>
      </c>
      <c r="G9" s="22">
        <v>7</v>
      </c>
      <c r="H9" s="24">
        <v>92</v>
      </c>
      <c r="I9" s="25">
        <v>7</v>
      </c>
      <c r="J9" s="24">
        <v>306</v>
      </c>
      <c r="K9" s="25">
        <v>11</v>
      </c>
      <c r="L9" s="24">
        <v>365</v>
      </c>
      <c r="M9" s="25">
        <v>11</v>
      </c>
      <c r="N9" s="25">
        <v>154910.543802859</v>
      </c>
      <c r="O9" s="24">
        <v>364</v>
      </c>
      <c r="P9" s="25">
        <v>11</v>
      </c>
      <c r="Q9" s="25">
        <v>154911</v>
      </c>
      <c r="R9" s="26">
        <v>364</v>
      </c>
      <c r="S9" s="26">
        <v>11</v>
      </c>
      <c r="T9" s="26">
        <v>364</v>
      </c>
      <c r="U9" s="26">
        <v>11</v>
      </c>
      <c r="V9" s="26">
        <v>375</v>
      </c>
      <c r="W9" s="26">
        <v>11</v>
      </c>
      <c r="X9" s="121">
        <v>375</v>
      </c>
      <c r="Y9" s="121">
        <v>11</v>
      </c>
      <c r="Z9" s="121">
        <v>422</v>
      </c>
      <c r="AA9" s="121">
        <v>11</v>
      </c>
    </row>
    <row r="10" spans="1:27" ht="15">
      <c r="A10" s="21" t="s">
        <v>66</v>
      </c>
      <c r="B10" s="22">
        <v>6</v>
      </c>
      <c r="C10" s="26"/>
      <c r="D10" s="22">
        <v>6</v>
      </c>
      <c r="E10" s="23">
        <v>0</v>
      </c>
      <c r="F10" s="26">
        <v>0</v>
      </c>
      <c r="G10" s="26"/>
      <c r="H10" s="24">
        <v>6</v>
      </c>
      <c r="I10" s="25">
        <v>0</v>
      </c>
      <c r="J10" s="24">
        <v>6</v>
      </c>
      <c r="K10" s="25">
        <v>0</v>
      </c>
      <c r="L10" s="24">
        <v>6</v>
      </c>
      <c r="M10" s="25">
        <v>0</v>
      </c>
      <c r="N10" s="25">
        <v>0</v>
      </c>
      <c r="O10" s="24">
        <v>6</v>
      </c>
      <c r="P10" s="25">
        <v>0</v>
      </c>
      <c r="Q10" s="25">
        <v>0</v>
      </c>
      <c r="R10" s="26">
        <v>6</v>
      </c>
      <c r="S10" s="26"/>
      <c r="T10" s="26">
        <v>6</v>
      </c>
      <c r="U10" s="26"/>
      <c r="V10" s="26">
        <v>6</v>
      </c>
      <c r="W10" s="26">
        <v>0</v>
      </c>
      <c r="X10" s="121">
        <v>6</v>
      </c>
      <c r="Y10" s="121">
        <v>0</v>
      </c>
      <c r="Z10" s="121">
        <v>6</v>
      </c>
      <c r="AA10" s="121">
        <v>0</v>
      </c>
    </row>
    <row r="11" spans="1:27" ht="15">
      <c r="A11" s="21" t="s">
        <v>67</v>
      </c>
      <c r="B11" s="22">
        <v>6</v>
      </c>
      <c r="C11" s="26"/>
      <c r="D11" s="22">
        <v>6</v>
      </c>
      <c r="E11" s="23">
        <v>0</v>
      </c>
      <c r="F11" s="22">
        <v>6</v>
      </c>
      <c r="G11" s="26"/>
      <c r="H11" s="24">
        <v>6</v>
      </c>
      <c r="I11" s="25">
        <v>0</v>
      </c>
      <c r="J11" s="24">
        <v>6</v>
      </c>
      <c r="K11" s="24">
        <v>0</v>
      </c>
      <c r="L11" s="24">
        <v>6</v>
      </c>
      <c r="M11" s="25">
        <v>0</v>
      </c>
      <c r="N11" s="25">
        <v>0</v>
      </c>
      <c r="O11" s="24">
        <v>6</v>
      </c>
      <c r="P11" s="25">
        <v>0</v>
      </c>
      <c r="Q11" s="25">
        <v>0</v>
      </c>
      <c r="R11" s="26">
        <v>6</v>
      </c>
      <c r="S11" s="26"/>
      <c r="T11" s="26">
        <v>6</v>
      </c>
      <c r="U11" s="26"/>
      <c r="V11" s="26">
        <v>6</v>
      </c>
      <c r="W11" s="26">
        <v>0</v>
      </c>
      <c r="X11" s="121">
        <v>6</v>
      </c>
      <c r="Y11" s="121">
        <v>0</v>
      </c>
      <c r="Z11" s="121">
        <v>6</v>
      </c>
      <c r="AA11" s="121">
        <v>0</v>
      </c>
    </row>
    <row r="12" spans="1:27" ht="15">
      <c r="A12" s="21" t="s">
        <v>3</v>
      </c>
      <c r="B12" s="22">
        <v>3</v>
      </c>
      <c r="C12" s="23">
        <v>1</v>
      </c>
      <c r="D12" s="22">
        <v>3</v>
      </c>
      <c r="E12" s="23">
        <v>1</v>
      </c>
      <c r="F12" s="22">
        <v>3</v>
      </c>
      <c r="G12" s="22">
        <v>1</v>
      </c>
      <c r="H12" s="24">
        <v>3</v>
      </c>
      <c r="I12" s="25">
        <v>1</v>
      </c>
      <c r="J12" s="24">
        <v>2</v>
      </c>
      <c r="K12" s="24">
        <v>1</v>
      </c>
      <c r="L12" s="24">
        <v>2</v>
      </c>
      <c r="M12" s="25">
        <v>1</v>
      </c>
      <c r="N12" s="25">
        <v>78.301564703425</v>
      </c>
      <c r="O12" s="24">
        <v>2</v>
      </c>
      <c r="P12" s="25">
        <v>1</v>
      </c>
      <c r="Q12" s="25">
        <v>78</v>
      </c>
      <c r="R12" s="26">
        <v>2</v>
      </c>
      <c r="S12" s="26">
        <v>1</v>
      </c>
      <c r="T12" s="26">
        <v>2</v>
      </c>
      <c r="U12" s="26">
        <v>1</v>
      </c>
      <c r="V12" s="26">
        <v>3</v>
      </c>
      <c r="W12" s="26">
        <v>1</v>
      </c>
      <c r="X12" s="121">
        <v>3</v>
      </c>
      <c r="Y12" s="121">
        <v>1</v>
      </c>
      <c r="Z12" s="121">
        <v>96</v>
      </c>
      <c r="AA12" s="121">
        <v>2</v>
      </c>
    </row>
    <row r="13" spans="1:27" ht="15">
      <c r="A13" s="21" t="s">
        <v>2</v>
      </c>
      <c r="B13" s="22">
        <v>28</v>
      </c>
      <c r="C13" s="23">
        <v>2</v>
      </c>
      <c r="D13" s="22">
        <v>28</v>
      </c>
      <c r="E13" s="23">
        <v>2</v>
      </c>
      <c r="F13" s="22">
        <v>28</v>
      </c>
      <c r="G13" s="22">
        <v>2</v>
      </c>
      <c r="H13" s="24">
        <v>28</v>
      </c>
      <c r="I13" s="25">
        <v>2</v>
      </c>
      <c r="J13" s="24">
        <v>29</v>
      </c>
      <c r="K13" s="24">
        <v>2</v>
      </c>
      <c r="L13" s="24">
        <v>42</v>
      </c>
      <c r="M13" s="25">
        <v>2</v>
      </c>
      <c r="N13" s="25">
        <v>212.664974063833</v>
      </c>
      <c r="O13" s="24">
        <v>42</v>
      </c>
      <c r="P13" s="25">
        <v>2</v>
      </c>
      <c r="Q13" s="25">
        <v>896</v>
      </c>
      <c r="R13" s="26">
        <v>58</v>
      </c>
      <c r="S13" s="26">
        <v>2</v>
      </c>
      <c r="T13" s="26">
        <v>63</v>
      </c>
      <c r="U13" s="26">
        <v>2</v>
      </c>
      <c r="V13" s="26">
        <v>90</v>
      </c>
      <c r="W13" s="26">
        <v>2</v>
      </c>
      <c r="X13" s="121">
        <v>95</v>
      </c>
      <c r="Y13" s="121">
        <v>2</v>
      </c>
      <c r="Z13" s="121">
        <v>3</v>
      </c>
      <c r="AA13" s="121">
        <v>1</v>
      </c>
    </row>
    <row r="14" spans="1:27" ht="15">
      <c r="A14" s="21" t="s">
        <v>68</v>
      </c>
      <c r="B14" s="22">
        <v>72</v>
      </c>
      <c r="C14" s="23">
        <v>9</v>
      </c>
      <c r="D14" s="22">
        <v>72</v>
      </c>
      <c r="E14" s="23">
        <v>9</v>
      </c>
      <c r="F14" s="22">
        <v>97</v>
      </c>
      <c r="G14" s="22">
        <v>9</v>
      </c>
      <c r="H14" s="24">
        <v>97</v>
      </c>
      <c r="I14" s="25">
        <v>9</v>
      </c>
      <c r="J14" s="24">
        <v>57</v>
      </c>
      <c r="K14" s="24">
        <v>9</v>
      </c>
      <c r="L14" s="24">
        <v>90</v>
      </c>
      <c r="M14" s="25">
        <v>9</v>
      </c>
      <c r="N14" s="25">
        <v>14327.1102917458</v>
      </c>
      <c r="O14" s="24">
        <v>87</v>
      </c>
      <c r="P14" s="25">
        <v>9</v>
      </c>
      <c r="Q14" s="25">
        <v>14327</v>
      </c>
      <c r="R14" s="26">
        <v>100</v>
      </c>
      <c r="S14" s="26">
        <v>9</v>
      </c>
      <c r="T14" s="26">
        <v>107</v>
      </c>
      <c r="U14" s="26">
        <v>9</v>
      </c>
      <c r="V14" s="26">
        <v>126</v>
      </c>
      <c r="W14" s="26">
        <v>9</v>
      </c>
      <c r="X14" s="121">
        <v>127</v>
      </c>
      <c r="Y14" s="121">
        <v>9</v>
      </c>
      <c r="Z14" s="121">
        <v>127</v>
      </c>
      <c r="AA14" s="121">
        <v>9</v>
      </c>
    </row>
    <row r="15" spans="1:27" ht="15">
      <c r="A15" s="21" t="s">
        <v>4</v>
      </c>
      <c r="B15" s="22">
        <v>69</v>
      </c>
      <c r="C15" s="23">
        <v>1</v>
      </c>
      <c r="D15" s="22">
        <v>69</v>
      </c>
      <c r="E15" s="23">
        <v>1</v>
      </c>
      <c r="F15" s="22">
        <v>69</v>
      </c>
      <c r="G15" s="22">
        <v>1</v>
      </c>
      <c r="H15" s="24">
        <v>69</v>
      </c>
      <c r="I15" s="25">
        <v>1</v>
      </c>
      <c r="J15" s="24">
        <v>69</v>
      </c>
      <c r="K15" s="24">
        <v>1</v>
      </c>
      <c r="L15" s="24">
        <v>76</v>
      </c>
      <c r="M15" s="25">
        <v>1</v>
      </c>
      <c r="N15" s="25">
        <v>70.395114153102</v>
      </c>
      <c r="O15" s="24">
        <v>99</v>
      </c>
      <c r="P15" s="25">
        <v>1</v>
      </c>
      <c r="Q15" s="25">
        <v>35013</v>
      </c>
      <c r="R15" s="26">
        <v>146</v>
      </c>
      <c r="S15" s="26">
        <v>1</v>
      </c>
      <c r="T15" s="26">
        <v>150</v>
      </c>
      <c r="U15" s="26">
        <v>1</v>
      </c>
      <c r="V15" s="26">
        <v>152</v>
      </c>
      <c r="W15" s="26">
        <v>1</v>
      </c>
      <c r="X15" s="121">
        <v>153</v>
      </c>
      <c r="Y15" s="121">
        <v>2</v>
      </c>
      <c r="Z15" s="121">
        <v>154</v>
      </c>
      <c r="AA15" s="121">
        <v>2</v>
      </c>
    </row>
    <row r="16" spans="1:27" ht="15">
      <c r="A16" s="21" t="s">
        <v>5</v>
      </c>
      <c r="B16" s="22">
        <v>56</v>
      </c>
      <c r="C16" s="23">
        <v>16</v>
      </c>
      <c r="D16" s="22">
        <v>56</v>
      </c>
      <c r="E16" s="23">
        <v>16</v>
      </c>
      <c r="F16" s="22">
        <v>57</v>
      </c>
      <c r="G16" s="22">
        <v>16</v>
      </c>
      <c r="H16" s="24">
        <v>57</v>
      </c>
      <c r="I16" s="25">
        <v>16</v>
      </c>
      <c r="J16" s="24">
        <v>40</v>
      </c>
      <c r="K16" s="24">
        <v>17</v>
      </c>
      <c r="L16" s="24">
        <v>62</v>
      </c>
      <c r="M16" s="25">
        <v>16</v>
      </c>
      <c r="N16" s="25">
        <v>6454.65000387599</v>
      </c>
      <c r="O16" s="24">
        <v>61</v>
      </c>
      <c r="P16" s="25">
        <v>16</v>
      </c>
      <c r="Q16" s="25">
        <v>6455</v>
      </c>
      <c r="R16" s="26">
        <v>62</v>
      </c>
      <c r="S16" s="26">
        <v>16</v>
      </c>
      <c r="T16" s="26">
        <v>159</v>
      </c>
      <c r="U16" s="26">
        <v>17</v>
      </c>
      <c r="V16" s="26">
        <v>177</v>
      </c>
      <c r="W16" s="26">
        <v>17</v>
      </c>
      <c r="X16" s="121">
        <v>178</v>
      </c>
      <c r="Y16" s="121">
        <v>17</v>
      </c>
      <c r="Z16" s="121">
        <v>178</v>
      </c>
      <c r="AA16" s="121">
        <v>17</v>
      </c>
    </row>
    <row r="17" spans="1:27" ht="15">
      <c r="A17" s="21" t="s">
        <v>69</v>
      </c>
      <c r="B17" s="22">
        <v>111</v>
      </c>
      <c r="C17" s="23">
        <v>3</v>
      </c>
      <c r="D17" s="22">
        <v>111</v>
      </c>
      <c r="E17" s="23">
        <v>3</v>
      </c>
      <c r="F17" s="22">
        <v>112</v>
      </c>
      <c r="G17" s="22">
        <v>3</v>
      </c>
      <c r="H17" s="24">
        <v>112</v>
      </c>
      <c r="I17" s="25">
        <v>3</v>
      </c>
      <c r="J17" s="24">
        <v>108</v>
      </c>
      <c r="K17" s="24">
        <v>3</v>
      </c>
      <c r="L17" s="24">
        <v>108</v>
      </c>
      <c r="M17" s="25">
        <v>3</v>
      </c>
      <c r="N17" s="25">
        <v>1949.11533242073</v>
      </c>
      <c r="O17" s="24">
        <v>108</v>
      </c>
      <c r="P17" s="25">
        <v>3</v>
      </c>
      <c r="Q17" s="25">
        <v>1949</v>
      </c>
      <c r="R17" s="26">
        <v>108</v>
      </c>
      <c r="S17" s="26">
        <v>3</v>
      </c>
      <c r="T17" s="26">
        <v>108</v>
      </c>
      <c r="U17" s="26">
        <v>3</v>
      </c>
      <c r="V17" s="26">
        <v>111</v>
      </c>
      <c r="W17" s="26">
        <v>3</v>
      </c>
      <c r="X17" s="121">
        <v>116</v>
      </c>
      <c r="Y17" s="121">
        <v>3</v>
      </c>
      <c r="Z17" s="121">
        <v>116</v>
      </c>
      <c r="AA17" s="121">
        <v>3</v>
      </c>
    </row>
    <row r="18" spans="1:27" ht="15">
      <c r="A18" s="21" t="s">
        <v>6</v>
      </c>
      <c r="B18" s="22">
        <v>52</v>
      </c>
      <c r="C18" s="23">
        <v>24</v>
      </c>
      <c r="D18" s="22">
        <v>52</v>
      </c>
      <c r="E18" s="23">
        <v>18</v>
      </c>
      <c r="F18" s="22">
        <v>71</v>
      </c>
      <c r="G18" s="22">
        <v>18</v>
      </c>
      <c r="H18" s="24">
        <v>71</v>
      </c>
      <c r="I18" s="25">
        <v>18</v>
      </c>
      <c r="J18" s="24">
        <v>34</v>
      </c>
      <c r="K18" s="24">
        <v>18</v>
      </c>
      <c r="L18" s="24">
        <v>30</v>
      </c>
      <c r="M18" s="25">
        <v>18</v>
      </c>
      <c r="N18" s="25">
        <v>4418.92137683732</v>
      </c>
      <c r="O18" s="24">
        <v>25</v>
      </c>
      <c r="P18" s="25">
        <v>18</v>
      </c>
      <c r="Q18" s="25">
        <v>4419</v>
      </c>
      <c r="R18" s="26">
        <v>28</v>
      </c>
      <c r="S18" s="26">
        <v>18</v>
      </c>
      <c r="T18" s="26">
        <v>28</v>
      </c>
      <c r="U18" s="26">
        <v>18</v>
      </c>
      <c r="V18" s="26">
        <v>46</v>
      </c>
      <c r="W18" s="26">
        <v>18</v>
      </c>
      <c r="X18" s="121">
        <v>46</v>
      </c>
      <c r="Y18" s="121">
        <v>18</v>
      </c>
      <c r="Z18" s="121">
        <v>73</v>
      </c>
      <c r="AA18" s="121">
        <v>18</v>
      </c>
    </row>
    <row r="19" spans="1:27" ht="15">
      <c r="A19" s="21" t="s">
        <v>13</v>
      </c>
      <c r="B19" s="22">
        <v>69</v>
      </c>
      <c r="C19" s="23">
        <v>5</v>
      </c>
      <c r="D19" s="22">
        <v>69</v>
      </c>
      <c r="E19" s="23">
        <v>5</v>
      </c>
      <c r="F19" s="22">
        <v>69</v>
      </c>
      <c r="G19" s="22">
        <v>5</v>
      </c>
      <c r="H19" s="24">
        <v>145</v>
      </c>
      <c r="I19" s="25">
        <v>5</v>
      </c>
      <c r="J19" s="24">
        <v>146</v>
      </c>
      <c r="K19" s="24">
        <v>5</v>
      </c>
      <c r="L19" s="24">
        <v>162</v>
      </c>
      <c r="M19" s="25">
        <v>9</v>
      </c>
      <c r="N19" s="25">
        <v>43258.8048808631</v>
      </c>
      <c r="O19" s="24">
        <v>157</v>
      </c>
      <c r="P19" s="25">
        <v>9</v>
      </c>
      <c r="Q19" s="25">
        <v>43288</v>
      </c>
      <c r="R19" s="26">
        <v>158</v>
      </c>
      <c r="S19" s="26">
        <v>9</v>
      </c>
      <c r="T19" s="26">
        <v>158</v>
      </c>
      <c r="U19" s="26">
        <v>9</v>
      </c>
      <c r="V19" s="26">
        <v>77</v>
      </c>
      <c r="W19" s="26">
        <v>9</v>
      </c>
      <c r="X19" s="121">
        <v>166</v>
      </c>
      <c r="Y19" s="121">
        <v>8</v>
      </c>
      <c r="Z19" s="121">
        <v>167</v>
      </c>
      <c r="AA19" s="121">
        <v>8</v>
      </c>
    </row>
    <row r="20" spans="1:27" ht="15">
      <c r="A20" s="21" t="s">
        <v>7</v>
      </c>
      <c r="B20" s="22">
        <v>63</v>
      </c>
      <c r="C20" s="23">
        <v>8</v>
      </c>
      <c r="D20" s="22">
        <v>63</v>
      </c>
      <c r="E20" s="23">
        <v>8</v>
      </c>
      <c r="F20" s="22">
        <v>63</v>
      </c>
      <c r="G20" s="22">
        <v>8</v>
      </c>
      <c r="H20" s="24">
        <v>63</v>
      </c>
      <c r="I20" s="25">
        <v>8</v>
      </c>
      <c r="J20" s="24">
        <v>57</v>
      </c>
      <c r="K20" s="24">
        <v>8</v>
      </c>
      <c r="L20" s="24">
        <v>86</v>
      </c>
      <c r="M20" s="25">
        <v>11</v>
      </c>
      <c r="N20" s="25">
        <v>31522.4405910528</v>
      </c>
      <c r="O20" s="24">
        <v>86</v>
      </c>
      <c r="P20" s="25">
        <v>11</v>
      </c>
      <c r="Q20" s="25">
        <v>33239</v>
      </c>
      <c r="R20" s="26">
        <v>151</v>
      </c>
      <c r="S20" s="26">
        <v>10</v>
      </c>
      <c r="T20" s="26">
        <v>196</v>
      </c>
      <c r="U20" s="26">
        <v>10</v>
      </c>
      <c r="V20" s="26">
        <v>166</v>
      </c>
      <c r="W20" s="26">
        <v>9</v>
      </c>
      <c r="X20" s="121">
        <v>212</v>
      </c>
      <c r="Y20" s="121">
        <v>10</v>
      </c>
      <c r="Z20" s="121">
        <v>212</v>
      </c>
      <c r="AA20" s="121">
        <v>10</v>
      </c>
    </row>
    <row r="21" spans="1:27" ht="15">
      <c r="A21" s="29" t="s">
        <v>14</v>
      </c>
      <c r="B21" s="22">
        <v>34</v>
      </c>
      <c r="C21" s="23">
        <v>8</v>
      </c>
      <c r="D21" s="22">
        <v>34</v>
      </c>
      <c r="E21" s="23">
        <v>8</v>
      </c>
      <c r="F21" s="22">
        <v>32</v>
      </c>
      <c r="G21" s="22">
        <v>8</v>
      </c>
      <c r="H21" s="24">
        <v>34</v>
      </c>
      <c r="I21" s="25">
        <v>8</v>
      </c>
      <c r="J21" s="24">
        <v>108</v>
      </c>
      <c r="K21" s="24">
        <v>8</v>
      </c>
      <c r="L21" s="24">
        <v>26</v>
      </c>
      <c r="M21" s="25">
        <v>8</v>
      </c>
      <c r="N21" s="25">
        <v>855.490042908931</v>
      </c>
      <c r="O21" s="24">
        <v>26</v>
      </c>
      <c r="P21" s="25">
        <v>8</v>
      </c>
      <c r="Q21" s="25">
        <v>855</v>
      </c>
      <c r="R21" s="26">
        <v>29</v>
      </c>
      <c r="S21" s="26">
        <v>8</v>
      </c>
      <c r="T21" s="26">
        <v>45</v>
      </c>
      <c r="U21" s="26">
        <v>8</v>
      </c>
      <c r="V21" s="26">
        <v>210</v>
      </c>
      <c r="W21" s="26">
        <v>8</v>
      </c>
      <c r="X21" s="121">
        <v>77</v>
      </c>
      <c r="Y21" s="121">
        <v>8</v>
      </c>
      <c r="Z21" s="121">
        <v>77</v>
      </c>
      <c r="AA21" s="121">
        <v>8</v>
      </c>
    </row>
    <row r="22" spans="1:27" s="33" customFormat="1" ht="15">
      <c r="A22" s="34" t="s">
        <v>82</v>
      </c>
      <c r="B22" s="30">
        <f aca="true" t="shared" si="0" ref="B22:I22">SUM(B3:B21)</f>
        <v>1905</v>
      </c>
      <c r="C22" s="30">
        <f t="shared" si="0"/>
        <v>222</v>
      </c>
      <c r="D22" s="30">
        <f t="shared" si="0"/>
        <v>1979</v>
      </c>
      <c r="E22" s="30">
        <f t="shared" si="0"/>
        <v>214</v>
      </c>
      <c r="F22" s="30">
        <f t="shared" si="0"/>
        <v>2256</v>
      </c>
      <c r="G22" s="30">
        <f t="shared" si="0"/>
        <v>217</v>
      </c>
      <c r="H22" s="30">
        <f t="shared" si="0"/>
        <v>2336</v>
      </c>
      <c r="I22" s="30">
        <f t="shared" si="0"/>
        <v>217</v>
      </c>
      <c r="J22" s="31">
        <f aca="true" t="shared" si="1" ref="J22:P22">SUM(J3:J21)</f>
        <v>2260</v>
      </c>
      <c r="K22" s="31">
        <f t="shared" si="1"/>
        <v>236</v>
      </c>
      <c r="L22" s="31">
        <f t="shared" si="1"/>
        <v>2823</v>
      </c>
      <c r="M22" s="30">
        <f t="shared" si="1"/>
        <v>276</v>
      </c>
      <c r="N22" s="30">
        <f t="shared" si="1"/>
        <v>945944.5318739093</v>
      </c>
      <c r="O22" s="31">
        <f>SUM(O3:O21)</f>
        <v>2881</v>
      </c>
      <c r="P22" s="30">
        <f t="shared" si="1"/>
        <v>275</v>
      </c>
      <c r="Q22" s="30">
        <f>SUM(Q3:Q21)</f>
        <v>1086565</v>
      </c>
      <c r="R22" s="30">
        <v>3222</v>
      </c>
      <c r="S22" s="32">
        <v>277</v>
      </c>
      <c r="T22" s="30">
        <f aca="true" t="shared" si="2" ref="T22:Y22">SUM(T3:T21)</f>
        <v>3522</v>
      </c>
      <c r="U22" s="32">
        <f t="shared" si="2"/>
        <v>274</v>
      </c>
      <c r="V22" s="30">
        <f t="shared" si="2"/>
        <v>4050</v>
      </c>
      <c r="W22" s="32">
        <f t="shared" si="2"/>
        <v>281</v>
      </c>
      <c r="X22" s="122">
        <f t="shared" si="2"/>
        <v>4089</v>
      </c>
      <c r="Y22" s="122">
        <f t="shared" si="2"/>
        <v>283</v>
      </c>
      <c r="Z22" s="122">
        <f>SUM(Z3:Z21)</f>
        <v>4314</v>
      </c>
      <c r="AA22" s="122">
        <f>SUM(AA3:AA21)</f>
        <v>262</v>
      </c>
    </row>
    <row r="23" ht="15">
      <c r="T23" s="28"/>
    </row>
  </sheetData>
  <sheetProtection/>
  <mergeCells count="12">
    <mergeCell ref="V1:W1"/>
    <mergeCell ref="T1:U1"/>
    <mergeCell ref="O1:Q1"/>
    <mergeCell ref="R1:S1"/>
    <mergeCell ref="D1:E1"/>
    <mergeCell ref="Z1:AA1"/>
    <mergeCell ref="B1:C1"/>
    <mergeCell ref="F1:G1"/>
    <mergeCell ref="H1:I1"/>
    <mergeCell ref="J1:K1"/>
    <mergeCell ref="L1:N1"/>
    <mergeCell ref="X1:Y1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showGridLines="0" zoomScalePageLayoutView="0" workbookViewId="0" topLeftCell="A1">
      <selection activeCell="A1" sqref="A1"/>
    </sheetView>
  </sheetViews>
  <sheetFormatPr defaultColWidth="11.19921875" defaultRowHeight="9"/>
  <cols>
    <col min="1" max="1" width="72" style="123" customWidth="1"/>
    <col min="2" max="2" width="22.3984375" style="123" customWidth="1"/>
    <col min="3" max="16384" width="11.19921875" style="123" customWidth="1"/>
  </cols>
  <sheetData>
    <row r="1" ht="21" customHeight="1">
      <c r="A1" s="38" t="s">
        <v>155</v>
      </c>
    </row>
    <row r="2" ht="15.75">
      <c r="A2" s="38"/>
    </row>
    <row r="3" spans="1:2" ht="15">
      <c r="A3" s="95" t="s">
        <v>134</v>
      </c>
      <c r="B3" s="36" t="s">
        <v>126</v>
      </c>
    </row>
    <row r="4" spans="1:2" ht="15">
      <c r="A4" s="40" t="s">
        <v>135</v>
      </c>
      <c r="B4" s="94">
        <v>116</v>
      </c>
    </row>
    <row r="5" spans="1:2" ht="15">
      <c r="A5" s="40" t="s">
        <v>0</v>
      </c>
      <c r="B5" s="94">
        <v>188</v>
      </c>
    </row>
    <row r="6" spans="1:2" ht="15">
      <c r="A6" s="40" t="s">
        <v>136</v>
      </c>
      <c r="B6" s="94">
        <v>98</v>
      </c>
    </row>
    <row r="7" spans="1:2" ht="15">
      <c r="A7" s="40" t="s">
        <v>137</v>
      </c>
      <c r="B7" s="94">
        <v>477</v>
      </c>
    </row>
    <row r="8" spans="1:2" ht="15">
      <c r="A8" s="40" t="s">
        <v>138</v>
      </c>
      <c r="B8" s="94">
        <v>214</v>
      </c>
    </row>
    <row r="9" spans="1:2" ht="15">
      <c r="A9" s="40" t="s">
        <v>139</v>
      </c>
      <c r="B9" s="94">
        <v>300</v>
      </c>
    </row>
    <row r="10" spans="1:2" ht="15">
      <c r="A10" s="40" t="s">
        <v>140</v>
      </c>
      <c r="B10" s="94">
        <v>265</v>
      </c>
    </row>
    <row r="11" spans="1:2" ht="15">
      <c r="A11" s="40" t="s">
        <v>141</v>
      </c>
      <c r="B11" s="94">
        <v>280</v>
      </c>
    </row>
    <row r="12" spans="1:2" ht="15">
      <c r="A12" s="40" t="s">
        <v>142</v>
      </c>
      <c r="B12" s="94">
        <v>4</v>
      </c>
    </row>
    <row r="13" spans="1:2" ht="15">
      <c r="A13" s="40" t="s">
        <v>143</v>
      </c>
      <c r="B13" s="94">
        <v>3</v>
      </c>
    </row>
    <row r="14" spans="1:2" ht="15">
      <c r="A14" s="40" t="s">
        <v>144</v>
      </c>
      <c r="B14" s="94">
        <v>363</v>
      </c>
    </row>
    <row r="15" spans="1:2" ht="15">
      <c r="A15" s="40" t="s">
        <v>145</v>
      </c>
      <c r="B15" s="94">
        <v>243</v>
      </c>
    </row>
    <row r="16" spans="1:2" ht="15">
      <c r="A16" s="40" t="s">
        <v>146</v>
      </c>
      <c r="B16" s="94">
        <v>210</v>
      </c>
    </row>
    <row r="17" spans="1:2" ht="15">
      <c r="A17" s="40" t="s">
        <v>147</v>
      </c>
      <c r="B17" s="94">
        <v>137</v>
      </c>
    </row>
    <row r="18" spans="1:2" ht="15">
      <c r="A18" s="40" t="s">
        <v>148</v>
      </c>
      <c r="B18" s="94">
        <v>146</v>
      </c>
    </row>
    <row r="19" spans="1:2" ht="15">
      <c r="A19" s="40" t="s">
        <v>149</v>
      </c>
      <c r="B19" s="94">
        <v>295</v>
      </c>
    </row>
    <row r="20" spans="1:2" ht="15">
      <c r="A20" s="40" t="s">
        <v>150</v>
      </c>
      <c r="B20" s="94">
        <v>545</v>
      </c>
    </row>
    <row r="21" spans="1:2" ht="15">
      <c r="A21" s="40" t="s">
        <v>151</v>
      </c>
      <c r="B21" s="94">
        <v>61</v>
      </c>
    </row>
    <row r="22" spans="1:2" ht="15">
      <c r="A22" s="40" t="s">
        <v>152</v>
      </c>
      <c r="B22" s="94">
        <v>111</v>
      </c>
    </row>
    <row r="23" spans="1:2" ht="15">
      <c r="A23" s="40" t="s">
        <v>153</v>
      </c>
      <c r="B23" s="94">
        <v>36</v>
      </c>
    </row>
    <row r="24" spans="1:2" ht="15">
      <c r="A24" s="40" t="s">
        <v>154</v>
      </c>
      <c r="B24" s="94">
        <v>222</v>
      </c>
    </row>
    <row r="25" spans="1:2" ht="15">
      <c r="A25" s="95" t="s">
        <v>156</v>
      </c>
      <c r="B25" s="124">
        <v>4314</v>
      </c>
    </row>
    <row r="26" spans="1:2" ht="15">
      <c r="A26" s="95" t="s">
        <v>64</v>
      </c>
      <c r="B26" s="36">
        <v>262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A1" sqref="A1"/>
    </sheetView>
  </sheetViews>
  <sheetFormatPr defaultColWidth="11.19921875" defaultRowHeight="22.5" customHeight="1"/>
  <cols>
    <col min="1" max="1" width="42.19921875" style="27" customWidth="1"/>
    <col min="2" max="2" width="16" style="27" customWidth="1"/>
    <col min="3" max="3" width="16.796875" style="27" customWidth="1"/>
    <col min="4" max="4" width="14.59765625" style="27" customWidth="1"/>
    <col min="5" max="5" width="16" style="27" bestFit="1" customWidth="1"/>
    <col min="6" max="6" width="15" style="37" customWidth="1"/>
    <col min="7" max="8" width="11.19921875" style="37" customWidth="1"/>
    <col min="9" max="16384" width="11.19921875" style="27" customWidth="1"/>
  </cols>
  <sheetData>
    <row r="1" spans="1:8" s="39" customFormat="1" ht="15.75">
      <c r="A1" s="38" t="s">
        <v>84</v>
      </c>
      <c r="B1" s="38"/>
      <c r="C1" s="38"/>
      <c r="F1" s="62"/>
      <c r="G1" s="62"/>
      <c r="H1" s="62"/>
    </row>
    <row r="2" spans="1:8" ht="33.75" customHeight="1">
      <c r="A2" s="67" t="s">
        <v>15</v>
      </c>
      <c r="B2" s="36" t="s">
        <v>126</v>
      </c>
      <c r="C2" s="36" t="s">
        <v>110</v>
      </c>
      <c r="D2" s="36" t="s">
        <v>102</v>
      </c>
      <c r="E2" s="36" t="s">
        <v>98</v>
      </c>
      <c r="F2" s="36" t="s">
        <v>99</v>
      </c>
      <c r="G2" s="63"/>
      <c r="H2" s="63"/>
    </row>
    <row r="3" spans="1:8" ht="15" customHeight="1">
      <c r="A3" s="40" t="s">
        <v>103</v>
      </c>
      <c r="B3" s="25">
        <v>3</v>
      </c>
      <c r="C3" s="86">
        <v>2</v>
      </c>
      <c r="D3" s="86">
        <v>2</v>
      </c>
      <c r="E3" s="86"/>
      <c r="F3" s="86"/>
      <c r="G3" s="63"/>
      <c r="H3" s="63"/>
    </row>
    <row r="4" spans="1:8" ht="15" customHeight="1">
      <c r="A4" s="40" t="s">
        <v>16</v>
      </c>
      <c r="B4" s="25">
        <v>690</v>
      </c>
      <c r="C4" s="41">
        <v>677</v>
      </c>
      <c r="D4" s="41">
        <v>671</v>
      </c>
      <c r="E4" s="41">
        <v>586</v>
      </c>
      <c r="F4" s="41">
        <v>383</v>
      </c>
      <c r="G4" s="64"/>
      <c r="H4" s="64"/>
    </row>
    <row r="5" spans="1:8" ht="15" customHeight="1">
      <c r="A5" s="40" t="s">
        <v>17</v>
      </c>
      <c r="B5" s="25">
        <v>1440</v>
      </c>
      <c r="C5" s="41">
        <v>1395</v>
      </c>
      <c r="D5" s="41">
        <v>1391</v>
      </c>
      <c r="E5" s="41">
        <v>1257</v>
      </c>
      <c r="F5" s="41">
        <v>670</v>
      </c>
      <c r="G5" s="64"/>
      <c r="H5" s="64"/>
    </row>
    <row r="6" spans="1:8" ht="15" customHeight="1">
      <c r="A6" s="40" t="s">
        <v>18</v>
      </c>
      <c r="B6" s="25">
        <v>228</v>
      </c>
      <c r="C6" s="41">
        <v>215</v>
      </c>
      <c r="D6" s="41">
        <v>214</v>
      </c>
      <c r="E6" s="41">
        <v>202</v>
      </c>
      <c r="F6" s="41">
        <v>92</v>
      </c>
      <c r="G6" s="64"/>
      <c r="H6" s="64"/>
    </row>
    <row r="7" spans="1:8" ht="15" customHeight="1">
      <c r="A7" s="40" t="s">
        <v>104</v>
      </c>
      <c r="B7" s="25">
        <v>5</v>
      </c>
      <c r="C7" s="41">
        <v>2</v>
      </c>
      <c r="D7" s="41">
        <v>2</v>
      </c>
      <c r="E7" s="41"/>
      <c r="F7" s="41"/>
      <c r="G7" s="64"/>
      <c r="H7" s="64"/>
    </row>
    <row r="8" spans="1:8" ht="15" customHeight="1">
      <c r="A8" s="40" t="s">
        <v>19</v>
      </c>
      <c r="B8" s="25">
        <v>79</v>
      </c>
      <c r="C8" s="41">
        <v>71</v>
      </c>
      <c r="D8" s="41">
        <v>68</v>
      </c>
      <c r="E8" s="41">
        <v>52</v>
      </c>
      <c r="F8" s="41">
        <v>17</v>
      </c>
      <c r="G8" s="64"/>
      <c r="H8" s="64"/>
    </row>
    <row r="9" spans="1:8" ht="15" customHeight="1">
      <c r="A9" s="40" t="s">
        <v>20</v>
      </c>
      <c r="B9" s="25">
        <v>232</v>
      </c>
      <c r="C9" s="41">
        <v>228</v>
      </c>
      <c r="D9" s="41">
        <v>227</v>
      </c>
      <c r="E9" s="41">
        <v>189</v>
      </c>
      <c r="F9" s="41">
        <v>112</v>
      </c>
      <c r="G9" s="64"/>
      <c r="H9" s="64"/>
    </row>
    <row r="10" spans="1:8" ht="15" customHeight="1">
      <c r="A10" s="40" t="s">
        <v>21</v>
      </c>
      <c r="B10" s="25">
        <v>325</v>
      </c>
      <c r="C10" s="41">
        <v>300</v>
      </c>
      <c r="D10" s="41">
        <v>295</v>
      </c>
      <c r="E10" s="41">
        <v>201</v>
      </c>
      <c r="F10" s="41">
        <v>129</v>
      </c>
      <c r="G10" s="64"/>
      <c r="H10" s="64"/>
    </row>
    <row r="11" spans="1:8" ht="15" customHeight="1">
      <c r="A11" s="40" t="s">
        <v>53</v>
      </c>
      <c r="B11" s="25">
        <v>337</v>
      </c>
      <c r="C11" s="41">
        <v>343</v>
      </c>
      <c r="D11" s="41">
        <v>332</v>
      </c>
      <c r="E11" s="41">
        <v>266</v>
      </c>
      <c r="F11" s="41">
        <v>160</v>
      </c>
      <c r="G11" s="64"/>
      <c r="H11" s="64"/>
    </row>
    <row r="12" spans="1:8" ht="15" customHeight="1">
      <c r="A12" s="40" t="s">
        <v>22</v>
      </c>
      <c r="B12" s="25">
        <v>419</v>
      </c>
      <c r="C12" s="41">
        <v>378</v>
      </c>
      <c r="D12" s="41">
        <v>375</v>
      </c>
      <c r="E12" s="41">
        <v>333</v>
      </c>
      <c r="F12" s="41">
        <v>249</v>
      </c>
      <c r="G12" s="64"/>
      <c r="H12" s="64"/>
    </row>
    <row r="13" spans="1:8" ht="15" customHeight="1">
      <c r="A13" s="40" t="s">
        <v>23</v>
      </c>
      <c r="B13" s="25">
        <v>498</v>
      </c>
      <c r="C13" s="41">
        <v>478</v>
      </c>
      <c r="D13" s="41">
        <v>473</v>
      </c>
      <c r="E13" s="41">
        <v>434</v>
      </c>
      <c r="F13" s="41">
        <v>235</v>
      </c>
      <c r="G13" s="64"/>
      <c r="H13" s="64"/>
    </row>
    <row r="14" spans="1:8" ht="15" customHeight="1">
      <c r="A14" s="40" t="s">
        <v>127</v>
      </c>
      <c r="B14" s="25">
        <v>58</v>
      </c>
      <c r="C14" s="41"/>
      <c r="D14" s="41"/>
      <c r="E14" s="41"/>
      <c r="F14" s="41"/>
      <c r="G14" s="64"/>
      <c r="H14" s="64"/>
    </row>
    <row r="15" spans="6:8" ht="15" customHeight="1">
      <c r="F15" s="64"/>
      <c r="G15" s="64"/>
      <c r="H15" s="64"/>
    </row>
    <row r="16" spans="6:8" ht="15" customHeight="1">
      <c r="F16" s="64"/>
      <c r="G16" s="64"/>
      <c r="H16" s="64"/>
    </row>
    <row r="17" ht="15"/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="80" zoomScaleNormal="80" zoomScalePageLayoutView="0" workbookViewId="0" topLeftCell="A1">
      <selection activeCell="A1" sqref="A1"/>
    </sheetView>
  </sheetViews>
  <sheetFormatPr defaultColWidth="11.19921875" defaultRowHeight="29.25" customHeight="1"/>
  <cols>
    <col min="1" max="1" width="61.19921875" style="70" customWidth="1"/>
    <col min="2" max="2" width="21.19921875" style="70" customWidth="1"/>
    <col min="3" max="3" width="20" style="70" customWidth="1"/>
    <col min="4" max="4" width="21.19921875" style="70" customWidth="1"/>
    <col min="5" max="5" width="16.59765625" style="71" customWidth="1"/>
    <col min="6" max="6" width="16.796875" style="71" customWidth="1"/>
    <col min="7" max="7" width="11.19921875" style="71" customWidth="1"/>
    <col min="8" max="8" width="35" style="71" customWidth="1"/>
    <col min="9" max="16384" width="11.19921875" style="71" customWidth="1"/>
  </cols>
  <sheetData>
    <row r="1" spans="1:4" s="42" customFormat="1" ht="15.75">
      <c r="A1" s="87" t="s">
        <v>85</v>
      </c>
      <c r="B1" s="87"/>
      <c r="C1" s="69"/>
      <c r="D1" s="69"/>
    </row>
    <row r="2" spans="1:6" s="42" customFormat="1" ht="29.25" customHeight="1">
      <c r="A2" s="43"/>
      <c r="B2" s="88" t="s">
        <v>128</v>
      </c>
      <c r="C2" s="85" t="s">
        <v>111</v>
      </c>
      <c r="D2" s="81" t="s">
        <v>105</v>
      </c>
      <c r="E2" s="67" t="s">
        <v>91</v>
      </c>
      <c r="F2" s="66" t="s">
        <v>62</v>
      </c>
    </row>
    <row r="3" spans="1:8" s="42" customFormat="1" ht="30">
      <c r="A3" s="72" t="s">
        <v>55</v>
      </c>
      <c r="B3" s="61">
        <v>751</v>
      </c>
      <c r="C3" s="61">
        <v>745</v>
      </c>
      <c r="D3" s="61">
        <v>741</v>
      </c>
      <c r="E3" s="61">
        <v>677</v>
      </c>
      <c r="F3" s="60">
        <v>279</v>
      </c>
      <c r="H3" s="68"/>
    </row>
    <row r="4" spans="1:8" s="42" customFormat="1" ht="45">
      <c r="A4" s="72" t="s">
        <v>56</v>
      </c>
      <c r="B4" s="61">
        <v>1181</v>
      </c>
      <c r="C4" s="61">
        <v>1125</v>
      </c>
      <c r="D4" s="61">
        <v>1123</v>
      </c>
      <c r="E4" s="61">
        <v>999</v>
      </c>
      <c r="F4" s="60">
        <v>602</v>
      </c>
      <c r="H4" s="68"/>
    </row>
    <row r="5" spans="1:8" s="42" customFormat="1" ht="30">
      <c r="A5" s="72" t="s">
        <v>57</v>
      </c>
      <c r="B5" s="61">
        <v>655</v>
      </c>
      <c r="C5" s="61">
        <v>651</v>
      </c>
      <c r="D5" s="61">
        <v>634</v>
      </c>
      <c r="E5" s="61">
        <v>499</v>
      </c>
      <c r="F5" s="60">
        <v>404</v>
      </c>
      <c r="H5" s="68"/>
    </row>
    <row r="6" spans="1:8" s="42" customFormat="1" ht="18">
      <c r="A6" s="72" t="s">
        <v>58</v>
      </c>
      <c r="B6" s="61">
        <v>239</v>
      </c>
      <c r="C6" s="61">
        <v>128</v>
      </c>
      <c r="D6" s="61">
        <v>119</v>
      </c>
      <c r="E6" s="61">
        <v>54</v>
      </c>
      <c r="F6" s="60">
        <v>51</v>
      </c>
      <c r="H6" s="68"/>
    </row>
    <row r="7" spans="1:8" s="42" customFormat="1" ht="45">
      <c r="A7" s="72" t="s">
        <v>59</v>
      </c>
      <c r="B7" s="61">
        <v>452</v>
      </c>
      <c r="C7" s="61">
        <v>445</v>
      </c>
      <c r="D7" s="61">
        <v>444</v>
      </c>
      <c r="E7" s="61">
        <v>426</v>
      </c>
      <c r="F7" s="60">
        <v>176</v>
      </c>
      <c r="H7" s="68"/>
    </row>
    <row r="8" spans="1:8" s="42" customFormat="1" ht="30">
      <c r="A8" s="72" t="s">
        <v>60</v>
      </c>
      <c r="B8" s="61">
        <v>451</v>
      </c>
      <c r="C8" s="61">
        <v>437</v>
      </c>
      <c r="D8" s="61">
        <v>437</v>
      </c>
      <c r="E8" s="61">
        <v>377</v>
      </c>
      <c r="F8" s="60">
        <v>207</v>
      </c>
      <c r="H8" s="68"/>
    </row>
    <row r="9" spans="1:8" s="42" customFormat="1" ht="30">
      <c r="A9" s="72" t="s">
        <v>61</v>
      </c>
      <c r="B9" s="61">
        <v>225</v>
      </c>
      <c r="C9" s="61">
        <v>209</v>
      </c>
      <c r="D9" s="61">
        <v>206</v>
      </c>
      <c r="E9" s="61">
        <v>193</v>
      </c>
      <c r="F9" s="60">
        <v>150</v>
      </c>
      <c r="H9" s="68"/>
    </row>
    <row r="10" spans="1:8" s="42" customFormat="1" ht="35.25" customHeight="1">
      <c r="A10" s="72" t="s">
        <v>54</v>
      </c>
      <c r="B10" s="61">
        <v>360</v>
      </c>
      <c r="C10" s="61">
        <v>349</v>
      </c>
      <c r="D10" s="61">
        <v>346</v>
      </c>
      <c r="E10" s="61">
        <v>297</v>
      </c>
      <c r="F10" s="60">
        <v>178</v>
      </c>
      <c r="H10" s="68"/>
    </row>
    <row r="11" ht="29.25" customHeight="1">
      <c r="D11" s="8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6"/>
  <sheetViews>
    <sheetView showGridLines="0" zoomScale="80" zoomScaleNormal="80" zoomScalePageLayoutView="0" workbookViewId="0" topLeftCell="A1">
      <selection activeCell="A1" sqref="A1"/>
    </sheetView>
  </sheetViews>
  <sheetFormatPr defaultColWidth="11.19921875" defaultRowHeight="24" customHeight="1"/>
  <cols>
    <col min="1" max="1" width="51.19921875" style="1" customWidth="1"/>
    <col min="2" max="2" width="16.19921875" style="1" customWidth="1"/>
    <col min="3" max="3" width="7.3984375" style="47" bestFit="1" customWidth="1"/>
    <col min="4" max="4" width="15.3984375" style="1" customWidth="1"/>
    <col min="5" max="5" width="7.3984375" style="1" bestFit="1" customWidth="1"/>
    <col min="6" max="6" width="12.796875" style="1" customWidth="1"/>
    <col min="7" max="7" width="11.19921875" style="1" customWidth="1"/>
    <col min="8" max="8" width="17.3984375" style="1" customWidth="1"/>
    <col min="9" max="9" width="10.3984375" style="1" bestFit="1" customWidth="1"/>
    <col min="10" max="10" width="16.19921875" style="1" customWidth="1"/>
    <col min="11" max="11" width="11.19921875" style="1" customWidth="1"/>
    <col min="12" max="12" width="18.59765625" style="1" customWidth="1"/>
    <col min="13" max="13" width="15.3984375" style="1" customWidth="1"/>
    <col min="14" max="14" width="11.19921875" style="1" customWidth="1"/>
    <col min="15" max="15" width="22.796875" style="1" customWidth="1"/>
    <col min="16" max="16" width="13.3984375" style="1" customWidth="1"/>
    <col min="17" max="17" width="11.19921875" style="1" customWidth="1"/>
    <col min="18" max="18" width="19.3984375" style="1" customWidth="1"/>
    <col min="19" max="20" width="11.19921875" style="1" customWidth="1"/>
    <col min="21" max="21" width="24.19921875" style="1" customWidth="1"/>
    <col min="22" max="16384" width="11.19921875" style="1" customWidth="1"/>
  </cols>
  <sheetData>
    <row r="1" ht="15.75">
      <c r="A1" s="8" t="s">
        <v>86</v>
      </c>
    </row>
    <row r="2" spans="1:21" s="42" customFormat="1" ht="15">
      <c r="A2" s="110" t="s">
        <v>28</v>
      </c>
      <c r="B2" s="112">
        <v>2014</v>
      </c>
      <c r="C2" s="112"/>
      <c r="D2" s="113">
        <v>2015</v>
      </c>
      <c r="E2" s="113"/>
      <c r="F2" s="113">
        <v>2016</v>
      </c>
      <c r="G2" s="113"/>
      <c r="H2" s="113">
        <v>2017</v>
      </c>
      <c r="I2" s="113"/>
      <c r="J2" s="107">
        <v>2018</v>
      </c>
      <c r="K2" s="108"/>
      <c r="L2" s="109"/>
      <c r="M2" s="107">
        <v>2019</v>
      </c>
      <c r="N2" s="108"/>
      <c r="O2" s="109"/>
      <c r="P2" s="107">
        <v>2020</v>
      </c>
      <c r="Q2" s="108"/>
      <c r="R2" s="109"/>
      <c r="S2" s="107">
        <v>2021</v>
      </c>
      <c r="T2" s="108"/>
      <c r="U2" s="109"/>
    </row>
    <row r="3" spans="1:21" s="42" customFormat="1" ht="45">
      <c r="A3" s="111"/>
      <c r="B3" s="35" t="s">
        <v>29</v>
      </c>
      <c r="C3" s="48" t="s">
        <v>30</v>
      </c>
      <c r="D3" s="36" t="s">
        <v>29</v>
      </c>
      <c r="E3" s="49" t="s">
        <v>30</v>
      </c>
      <c r="F3" s="36" t="s">
        <v>29</v>
      </c>
      <c r="G3" s="49" t="s">
        <v>30</v>
      </c>
      <c r="H3" s="36" t="s">
        <v>29</v>
      </c>
      <c r="I3" s="49" t="s">
        <v>30</v>
      </c>
      <c r="J3" s="36" t="s">
        <v>29</v>
      </c>
      <c r="K3" s="49" t="s">
        <v>30</v>
      </c>
      <c r="L3" s="36" t="s">
        <v>97</v>
      </c>
      <c r="M3" s="36" t="s">
        <v>29</v>
      </c>
      <c r="N3" s="49" t="s">
        <v>30</v>
      </c>
      <c r="O3" s="36" t="s">
        <v>108</v>
      </c>
      <c r="P3" s="36" t="s">
        <v>29</v>
      </c>
      <c r="Q3" s="49" t="s">
        <v>30</v>
      </c>
      <c r="R3" s="36" t="s">
        <v>130</v>
      </c>
      <c r="S3" s="36" t="s">
        <v>29</v>
      </c>
      <c r="T3" s="49" t="s">
        <v>30</v>
      </c>
      <c r="U3" s="36" t="s">
        <v>129</v>
      </c>
    </row>
    <row r="4" spans="1:21" s="42" customFormat="1" ht="24" customHeight="1">
      <c r="A4" s="50" t="s">
        <v>31</v>
      </c>
      <c r="B4" s="51">
        <v>110</v>
      </c>
      <c r="C4" s="52">
        <f>B4*100/B$9</f>
        <v>60.43956043956044</v>
      </c>
      <c r="D4" s="44">
        <v>145</v>
      </c>
      <c r="E4" s="53">
        <f>D4*100/D$9</f>
        <v>54.30711610486891</v>
      </c>
      <c r="F4" s="44">
        <v>171</v>
      </c>
      <c r="G4" s="53">
        <f>F4*100/F$9</f>
        <v>52.13414634146341</v>
      </c>
      <c r="H4" s="45">
        <v>196</v>
      </c>
      <c r="I4" s="54">
        <f>H4*100/$H$9</f>
        <v>51.174934725848566</v>
      </c>
      <c r="J4" s="45">
        <v>296</v>
      </c>
      <c r="K4" s="54">
        <f>J4*100/$J$9</f>
        <v>48.68421052631579</v>
      </c>
      <c r="L4" s="45">
        <v>97</v>
      </c>
      <c r="M4" s="45">
        <v>349</v>
      </c>
      <c r="N4" s="54">
        <f>M4*100/$M$9</f>
        <v>43.734335839599</v>
      </c>
      <c r="O4" s="45">
        <v>87</v>
      </c>
      <c r="P4" s="45">
        <v>362</v>
      </c>
      <c r="Q4" s="54">
        <f>P4*100/P9</f>
        <v>42.78959810874704</v>
      </c>
      <c r="R4" s="45">
        <v>77</v>
      </c>
      <c r="S4" s="45">
        <v>372</v>
      </c>
      <c r="T4" s="54">
        <f>S4*100/S9</f>
        <v>41.65733482642777</v>
      </c>
      <c r="U4" s="45">
        <v>32</v>
      </c>
    </row>
    <row r="5" spans="1:21" s="42" customFormat="1" ht="24" customHeight="1">
      <c r="A5" s="50" t="s">
        <v>32</v>
      </c>
      <c r="B5" s="51">
        <v>61</v>
      </c>
      <c r="C5" s="52">
        <f>B5*100/B$9</f>
        <v>33.51648351648352</v>
      </c>
      <c r="D5" s="44">
        <v>103</v>
      </c>
      <c r="E5" s="53">
        <f>D5*100/D$9</f>
        <v>38.57677902621723</v>
      </c>
      <c r="F5" s="44">
        <v>129</v>
      </c>
      <c r="G5" s="53">
        <f>F5*100/F$9</f>
        <v>39.329268292682926</v>
      </c>
      <c r="H5" s="45">
        <v>152</v>
      </c>
      <c r="I5" s="54">
        <f>H5*100/$H$9</f>
        <v>39.68668407310705</v>
      </c>
      <c r="J5" s="45">
        <v>237</v>
      </c>
      <c r="K5" s="54">
        <f>J5*100/$J$9</f>
        <v>38.98026315789474</v>
      </c>
      <c r="L5" s="45">
        <v>75</v>
      </c>
      <c r="M5" s="45">
        <v>335</v>
      </c>
      <c r="N5" s="54">
        <f>M5*100/$M$9</f>
        <v>41.97994987468672</v>
      </c>
      <c r="O5" s="45">
        <v>72</v>
      </c>
      <c r="P5" s="45">
        <v>362</v>
      </c>
      <c r="Q5" s="54">
        <f>P5*100/P9</f>
        <v>42.78959810874704</v>
      </c>
      <c r="R5" s="45">
        <f>27+64</f>
        <v>91</v>
      </c>
      <c r="S5" s="45">
        <v>387</v>
      </c>
      <c r="T5" s="54">
        <f>S5*100/S9</f>
        <v>43.33706606942889</v>
      </c>
      <c r="U5" s="45">
        <v>26</v>
      </c>
    </row>
    <row r="6" spans="1:21" s="42" customFormat="1" ht="24" customHeight="1">
      <c r="A6" s="50" t="s">
        <v>33</v>
      </c>
      <c r="B6" s="51">
        <v>11</v>
      </c>
      <c r="C6" s="52">
        <f>B6*100/B$9</f>
        <v>6.043956043956044</v>
      </c>
      <c r="D6" s="44">
        <v>18</v>
      </c>
      <c r="E6" s="53">
        <f>D6*100/D$9</f>
        <v>6.741573033707865</v>
      </c>
      <c r="F6" s="44">
        <v>23</v>
      </c>
      <c r="G6" s="53">
        <f>F6*100/F$9</f>
        <v>7.012195121951219</v>
      </c>
      <c r="H6" s="45">
        <v>28</v>
      </c>
      <c r="I6" s="54">
        <f>H6*100/$H$9</f>
        <v>7.310704960835509</v>
      </c>
      <c r="J6" s="45">
        <v>57</v>
      </c>
      <c r="K6" s="54">
        <f>J6*100/$J$9</f>
        <v>9.375</v>
      </c>
      <c r="L6" s="45">
        <v>21</v>
      </c>
      <c r="M6" s="45">
        <v>81</v>
      </c>
      <c r="N6" s="54">
        <f>M6*100/$M$9</f>
        <v>10.150375939849624</v>
      </c>
      <c r="O6" s="45">
        <v>23</v>
      </c>
      <c r="P6" s="45">
        <v>86</v>
      </c>
      <c r="Q6" s="54">
        <f>P6*100/P9</f>
        <v>10.16548463356974</v>
      </c>
      <c r="R6" s="45">
        <f>5+30</f>
        <v>35</v>
      </c>
      <c r="S6" s="45">
        <v>93</v>
      </c>
      <c r="T6" s="54">
        <f>S6*100/S9</f>
        <v>10.414333706606943</v>
      </c>
      <c r="U6" s="45">
        <v>15</v>
      </c>
    </row>
    <row r="7" spans="1:21" s="42" customFormat="1" ht="24" customHeight="1">
      <c r="A7" s="50" t="s">
        <v>34</v>
      </c>
      <c r="B7" s="51">
        <v>0</v>
      </c>
      <c r="C7" s="52">
        <f>B7*100/B$9</f>
        <v>0</v>
      </c>
      <c r="D7" s="44">
        <v>1</v>
      </c>
      <c r="E7" s="53">
        <f>D7*100/D$9</f>
        <v>0.37453183520599254</v>
      </c>
      <c r="F7" s="44">
        <v>4</v>
      </c>
      <c r="G7" s="53">
        <f>F7*100/F$9</f>
        <v>1.2195121951219512</v>
      </c>
      <c r="H7" s="45">
        <v>6</v>
      </c>
      <c r="I7" s="54">
        <f>H7*100/$H$9</f>
        <v>1.566579634464752</v>
      </c>
      <c r="J7" s="45">
        <v>13</v>
      </c>
      <c r="K7" s="54">
        <f>J7*100/$J$9</f>
        <v>2.138157894736842</v>
      </c>
      <c r="L7" s="45">
        <v>12</v>
      </c>
      <c r="M7" s="45">
        <v>24</v>
      </c>
      <c r="N7" s="54">
        <f>M7*100/$M$9</f>
        <v>3.007518796992481</v>
      </c>
      <c r="O7" s="45">
        <v>10</v>
      </c>
      <c r="P7" s="45">
        <v>27</v>
      </c>
      <c r="Q7" s="54">
        <f>P7*100/P9</f>
        <v>3.1914893617021276</v>
      </c>
      <c r="R7" s="45">
        <f>3+21</f>
        <v>24</v>
      </c>
      <c r="S7" s="45">
        <v>32</v>
      </c>
      <c r="T7" s="54">
        <f>S7*100/S9</f>
        <v>3.5834266517357225</v>
      </c>
      <c r="U7" s="45">
        <v>4</v>
      </c>
    </row>
    <row r="8" spans="1:21" s="42" customFormat="1" ht="24" customHeight="1">
      <c r="A8" s="50" t="s">
        <v>35</v>
      </c>
      <c r="B8" s="51">
        <v>0</v>
      </c>
      <c r="C8" s="52">
        <f>B8*100/B$9</f>
        <v>0</v>
      </c>
      <c r="D8" s="44">
        <v>0</v>
      </c>
      <c r="E8" s="53">
        <f>D8*100/D$9</f>
        <v>0</v>
      </c>
      <c r="F8" s="44">
        <v>1</v>
      </c>
      <c r="G8" s="53">
        <f>F8*100/F$9</f>
        <v>0.3048780487804878</v>
      </c>
      <c r="H8" s="45">
        <v>1</v>
      </c>
      <c r="I8" s="54">
        <f>H8*100/$H$9</f>
        <v>0.26109660574412535</v>
      </c>
      <c r="J8" s="45">
        <v>5</v>
      </c>
      <c r="K8" s="54">
        <f>J8*100/$J$9</f>
        <v>0.8223684210526315</v>
      </c>
      <c r="L8" s="45">
        <v>1</v>
      </c>
      <c r="M8" s="45">
        <v>9</v>
      </c>
      <c r="N8" s="54">
        <f>M8*100/$M$9</f>
        <v>1.1278195488721805</v>
      </c>
      <c r="O8" s="45">
        <v>5</v>
      </c>
      <c r="P8" s="45">
        <v>9</v>
      </c>
      <c r="Q8" s="54">
        <f>P8*100/P9</f>
        <v>1.0638297872340425</v>
      </c>
      <c r="R8" s="45">
        <f>0+7</f>
        <v>7</v>
      </c>
      <c r="S8" s="45">
        <v>9</v>
      </c>
      <c r="T8" s="54">
        <f>S8*100/S9</f>
        <v>1.007838745800672</v>
      </c>
      <c r="U8" s="45">
        <v>0</v>
      </c>
    </row>
    <row r="9" spans="1:21" s="42" customFormat="1" ht="24" customHeight="1">
      <c r="A9" s="45"/>
      <c r="B9" s="45">
        <f aca="true" t="shared" si="0" ref="B9:G9">SUM(B4:B8)</f>
        <v>182</v>
      </c>
      <c r="C9" s="55">
        <f t="shared" si="0"/>
        <v>100</v>
      </c>
      <c r="D9" s="45">
        <f t="shared" si="0"/>
        <v>267</v>
      </c>
      <c r="E9" s="55">
        <f t="shared" si="0"/>
        <v>100</v>
      </c>
      <c r="F9" s="45">
        <f t="shared" si="0"/>
        <v>328</v>
      </c>
      <c r="G9" s="55">
        <f t="shared" si="0"/>
        <v>100.00000000000001</v>
      </c>
      <c r="H9" s="45">
        <f aca="true" t="shared" si="1" ref="H9:O9">SUM(H4:H8)</f>
        <v>383</v>
      </c>
      <c r="I9" s="61">
        <f t="shared" si="1"/>
        <v>100.00000000000001</v>
      </c>
      <c r="J9" s="45">
        <f>SUM(J4:J8)</f>
        <v>608</v>
      </c>
      <c r="K9" s="61">
        <f t="shared" si="1"/>
        <v>99.99999999999999</v>
      </c>
      <c r="L9" s="45">
        <f t="shared" si="1"/>
        <v>206</v>
      </c>
      <c r="M9" s="45">
        <f t="shared" si="1"/>
        <v>798</v>
      </c>
      <c r="N9" s="61">
        <f t="shared" si="1"/>
        <v>100.00000000000001</v>
      </c>
      <c r="O9" s="45">
        <f t="shared" si="1"/>
        <v>197</v>
      </c>
      <c r="P9" s="45">
        <f aca="true" t="shared" si="2" ref="P9:U9">SUM(P4:P8)</f>
        <v>846</v>
      </c>
      <c r="Q9" s="61">
        <f t="shared" si="2"/>
        <v>100</v>
      </c>
      <c r="R9" s="45">
        <f t="shared" si="2"/>
        <v>234</v>
      </c>
      <c r="S9" s="45">
        <f t="shared" si="2"/>
        <v>893</v>
      </c>
      <c r="T9" s="61">
        <f t="shared" si="2"/>
        <v>100</v>
      </c>
      <c r="U9" s="45">
        <f t="shared" si="2"/>
        <v>77</v>
      </c>
    </row>
    <row r="11" ht="24" customHeight="1">
      <c r="C11" s="1"/>
    </row>
    <row r="12" ht="24" customHeight="1">
      <c r="C12" s="1"/>
    </row>
    <row r="13" ht="24" customHeight="1">
      <c r="C13" s="1"/>
    </row>
    <row r="14" ht="24" customHeight="1">
      <c r="C14" s="1"/>
    </row>
    <row r="15" ht="24" customHeight="1">
      <c r="C15" s="1"/>
    </row>
    <row r="16" spans="1:3" ht="24" customHeight="1">
      <c r="A16" s="56"/>
      <c r="B16" s="56"/>
      <c r="C16" s="57"/>
    </row>
  </sheetData>
  <sheetProtection/>
  <mergeCells count="9">
    <mergeCell ref="S2:U2"/>
    <mergeCell ref="P2:R2"/>
    <mergeCell ref="A2:A3"/>
    <mergeCell ref="M2:O2"/>
    <mergeCell ref="J2:L2"/>
    <mergeCell ref="B2:C2"/>
    <mergeCell ref="D2:E2"/>
    <mergeCell ref="F2:G2"/>
    <mergeCell ref="H2:I2"/>
  </mergeCells>
  <printOptions/>
  <pageMargins left="0.75" right="0.75" top="1" bottom="1" header="0" footer="0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PageLayoutView="0" workbookViewId="0" topLeftCell="A1">
      <selection activeCell="A1" sqref="A1"/>
    </sheetView>
  </sheetViews>
  <sheetFormatPr defaultColWidth="11.19921875" defaultRowHeight="9"/>
  <cols>
    <col min="1" max="1" width="55.3984375" style="1" customWidth="1"/>
    <col min="2" max="2" width="32.796875" style="1" customWidth="1"/>
    <col min="3" max="3" width="22.19921875" style="1" customWidth="1"/>
    <col min="4" max="4" width="28" style="1" customWidth="1"/>
    <col min="5" max="5" width="20.796875" style="1" customWidth="1"/>
    <col min="6" max="6" width="30.3984375" style="1" customWidth="1"/>
    <col min="7" max="7" width="26.796875" style="1" customWidth="1"/>
    <col min="8" max="8" width="29.796875" style="27" customWidth="1"/>
    <col min="9" max="9" width="21" style="27" customWidth="1"/>
    <col min="10" max="16384" width="11.19921875" style="1" customWidth="1"/>
  </cols>
  <sheetData>
    <row r="1" spans="1:9" s="92" customFormat="1" ht="30">
      <c r="A1" s="89" t="s">
        <v>36</v>
      </c>
      <c r="B1" s="90" t="s">
        <v>94</v>
      </c>
      <c r="C1" s="91" t="s">
        <v>95</v>
      </c>
      <c r="D1" s="90" t="s">
        <v>116</v>
      </c>
      <c r="E1" s="91" t="s">
        <v>117</v>
      </c>
      <c r="F1" s="90" t="s">
        <v>118</v>
      </c>
      <c r="G1" s="91" t="s">
        <v>119</v>
      </c>
      <c r="H1" s="90" t="s">
        <v>132</v>
      </c>
      <c r="I1" s="91" t="s">
        <v>133</v>
      </c>
    </row>
    <row r="2" spans="1:9" s="73" customFormat="1" ht="30">
      <c r="A2" s="74" t="s">
        <v>120</v>
      </c>
      <c r="B2" s="15">
        <v>1861</v>
      </c>
      <c r="C2" s="15">
        <v>161</v>
      </c>
      <c r="D2" s="15">
        <v>1954</v>
      </c>
      <c r="E2" s="15">
        <v>166</v>
      </c>
      <c r="F2" s="15">
        <v>2276</v>
      </c>
      <c r="G2" s="15">
        <v>187</v>
      </c>
      <c r="H2" s="15">
        <v>2222</v>
      </c>
      <c r="I2" s="15">
        <v>169</v>
      </c>
    </row>
    <row r="3" spans="2:4" ht="15">
      <c r="B3" s="11"/>
      <c r="D3" s="11"/>
    </row>
    <row r="4" spans="2:4" ht="15">
      <c r="B4" s="11"/>
      <c r="D4" s="11"/>
    </row>
    <row r="5" spans="1:5" ht="15.75">
      <c r="A5" s="58" t="s">
        <v>87</v>
      </c>
      <c r="B5" s="59"/>
      <c r="C5" s="59"/>
      <c r="D5" s="59"/>
      <c r="E5" s="59"/>
    </row>
    <row r="6" spans="1:9" ht="30">
      <c r="A6" s="46" t="s">
        <v>36</v>
      </c>
      <c r="B6" s="46" t="s">
        <v>94</v>
      </c>
      <c r="C6" s="46" t="s">
        <v>95</v>
      </c>
      <c r="D6" s="46" t="s">
        <v>116</v>
      </c>
      <c r="E6" s="46" t="s">
        <v>117</v>
      </c>
      <c r="F6" s="46" t="s">
        <v>118</v>
      </c>
      <c r="G6" s="46" t="s">
        <v>119</v>
      </c>
      <c r="H6" s="36" t="s">
        <v>132</v>
      </c>
      <c r="I6" s="36" t="s">
        <v>133</v>
      </c>
    </row>
    <row r="7" spans="1:9" ht="30">
      <c r="A7" s="75" t="s">
        <v>37</v>
      </c>
      <c r="B7" s="76">
        <v>1143</v>
      </c>
      <c r="C7" s="76">
        <v>129</v>
      </c>
      <c r="D7" s="76">
        <v>1172</v>
      </c>
      <c r="E7" s="76">
        <v>133</v>
      </c>
      <c r="F7" s="76">
        <v>1324</v>
      </c>
      <c r="G7" s="76">
        <v>137</v>
      </c>
      <c r="H7" s="36">
        <v>1327</v>
      </c>
      <c r="I7" s="36">
        <v>118</v>
      </c>
    </row>
    <row r="8" spans="1:9" ht="30">
      <c r="A8" s="75" t="s">
        <v>38</v>
      </c>
      <c r="B8" s="76">
        <v>1680</v>
      </c>
      <c r="C8" s="76">
        <v>137</v>
      </c>
      <c r="D8" s="76">
        <v>1746</v>
      </c>
      <c r="E8" s="76">
        <v>143</v>
      </c>
      <c r="F8" s="76">
        <v>1903</v>
      </c>
      <c r="G8" s="76">
        <v>146</v>
      </c>
      <c r="H8" s="36">
        <v>1903</v>
      </c>
      <c r="I8" s="36">
        <v>123</v>
      </c>
    </row>
    <row r="9" spans="1:9" ht="45">
      <c r="A9" s="75" t="s">
        <v>39</v>
      </c>
      <c r="B9" s="76">
        <v>64</v>
      </c>
      <c r="C9" s="76">
        <v>0</v>
      </c>
      <c r="D9" s="76">
        <v>64</v>
      </c>
      <c r="E9" s="76">
        <v>0</v>
      </c>
      <c r="F9" s="76">
        <v>64</v>
      </c>
      <c r="G9" s="76">
        <v>0</v>
      </c>
      <c r="H9" s="36">
        <v>63</v>
      </c>
      <c r="I9" s="36">
        <v>0</v>
      </c>
    </row>
    <row r="10" spans="1:9" ht="45">
      <c r="A10" s="75" t="s">
        <v>40</v>
      </c>
      <c r="B10" s="76">
        <v>59</v>
      </c>
      <c r="C10" s="76">
        <v>22</v>
      </c>
      <c r="D10" s="76">
        <v>62</v>
      </c>
      <c r="E10" s="76">
        <v>22</v>
      </c>
      <c r="F10" s="76">
        <v>83</v>
      </c>
      <c r="G10" s="76">
        <v>22</v>
      </c>
      <c r="H10" s="36">
        <v>83</v>
      </c>
      <c r="I10" s="36">
        <v>21</v>
      </c>
    </row>
    <row r="11" spans="1:9" ht="15">
      <c r="A11" s="75" t="s">
        <v>41</v>
      </c>
      <c r="B11" s="76">
        <v>6</v>
      </c>
      <c r="C11" s="76">
        <v>1</v>
      </c>
      <c r="D11" s="76">
        <v>6</v>
      </c>
      <c r="E11" s="76">
        <v>1</v>
      </c>
      <c r="F11" s="76">
        <v>7</v>
      </c>
      <c r="G11" s="76">
        <v>1</v>
      </c>
      <c r="H11" s="36">
        <v>6</v>
      </c>
      <c r="I11" s="36">
        <v>1</v>
      </c>
    </row>
    <row r="12" spans="1:9" ht="15">
      <c r="A12" s="75" t="s">
        <v>43</v>
      </c>
      <c r="B12" s="76">
        <v>564</v>
      </c>
      <c r="C12" s="76">
        <v>78</v>
      </c>
      <c r="D12" s="76">
        <v>620</v>
      </c>
      <c r="E12" s="76">
        <v>86</v>
      </c>
      <c r="F12" s="76">
        <v>713</v>
      </c>
      <c r="G12" s="76">
        <v>86</v>
      </c>
      <c r="H12" s="36">
        <v>782</v>
      </c>
      <c r="I12" s="36">
        <v>69</v>
      </c>
    </row>
    <row r="13" spans="1:9" ht="30">
      <c r="A13" s="75" t="s">
        <v>121</v>
      </c>
      <c r="B13" s="76" t="s">
        <v>122</v>
      </c>
      <c r="C13" s="76" t="s">
        <v>122</v>
      </c>
      <c r="D13" s="76" t="s">
        <v>122</v>
      </c>
      <c r="E13" s="76" t="s">
        <v>122</v>
      </c>
      <c r="F13" s="76">
        <v>356</v>
      </c>
      <c r="G13" s="76">
        <v>58</v>
      </c>
      <c r="H13" s="36">
        <v>420</v>
      </c>
      <c r="I13" s="36">
        <v>42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showGridLines="0" zoomScalePageLayoutView="0" workbookViewId="0" topLeftCell="A1">
      <selection activeCell="A1" sqref="A1"/>
    </sheetView>
  </sheetViews>
  <sheetFormatPr defaultColWidth="11.19921875" defaultRowHeight="9"/>
  <cols>
    <col min="1" max="1" width="42.3984375" style="0" customWidth="1"/>
    <col min="2" max="5" width="12.59765625" style="0" bestFit="1" customWidth="1"/>
    <col min="6" max="6" width="14.59765625" style="0" customWidth="1"/>
  </cols>
  <sheetData>
    <row r="1" s="1" customFormat="1" ht="15">
      <c r="A1" s="9" t="s">
        <v>112</v>
      </c>
    </row>
    <row r="3" spans="1:6" s="1" customFormat="1" ht="15">
      <c r="A3" s="13" t="s">
        <v>81</v>
      </c>
      <c r="B3" s="14" t="s">
        <v>65</v>
      </c>
      <c r="C3" s="83" t="s">
        <v>89</v>
      </c>
      <c r="D3" s="83" t="s">
        <v>101</v>
      </c>
      <c r="E3" s="83" t="s">
        <v>109</v>
      </c>
      <c r="F3" s="83" t="s">
        <v>125</v>
      </c>
    </row>
    <row r="4" spans="1:6" s="1" customFormat="1" ht="15">
      <c r="A4" s="12" t="s">
        <v>107</v>
      </c>
      <c r="B4" s="78">
        <v>283</v>
      </c>
      <c r="C4" s="78">
        <v>785</v>
      </c>
      <c r="D4" s="82">
        <v>1768</v>
      </c>
      <c r="E4" s="82">
        <v>3066</v>
      </c>
      <c r="F4" s="82">
        <v>4151</v>
      </c>
    </row>
    <row r="5" spans="1:6" s="1" customFormat="1" ht="15">
      <c r="A5" s="12" t="s">
        <v>106</v>
      </c>
      <c r="B5" s="12">
        <v>213</v>
      </c>
      <c r="C5" s="80">
        <v>643</v>
      </c>
      <c r="D5" s="82">
        <v>1426</v>
      </c>
      <c r="E5" s="82">
        <v>2143</v>
      </c>
      <c r="F5" s="82">
        <v>2898</v>
      </c>
    </row>
    <row r="6" spans="1:6" s="1" customFormat="1" ht="15">
      <c r="A6" s="12" t="s">
        <v>113</v>
      </c>
      <c r="B6" s="12">
        <v>206</v>
      </c>
      <c r="C6" s="80">
        <v>361</v>
      </c>
      <c r="D6" s="82">
        <v>658</v>
      </c>
      <c r="E6" s="82">
        <v>1006</v>
      </c>
      <c r="F6" s="82">
        <v>3111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Eptisa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Sánchez López, Maria Luisa (Tragsatec)</cp:lastModifiedBy>
  <cp:lastPrinted>2019-05-27T07:34:02Z</cp:lastPrinted>
  <dcterms:created xsi:type="dcterms:W3CDTF">2010-12-06T17:12:42Z</dcterms:created>
  <dcterms:modified xsi:type="dcterms:W3CDTF">2022-09-06T07:20:11Z</dcterms:modified>
  <cp:category/>
  <cp:version/>
  <cp:contentType/>
  <cp:contentStatus/>
</cp:coreProperties>
</file>