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ajjm\e\TABLAS PARA WEB\72_Extremadura\6. Dinámica Forestal\6.2. Comparaciones Dasométricas y Dendrométricas\"/>
    </mc:Choice>
  </mc:AlternateContent>
  <bookViews>
    <workbookView xWindow="120" yWindow="75" windowWidth="18915" windowHeight="11820"/>
  </bookViews>
  <sheets>
    <sheet name="72_943" sheetId="1" r:id="rId1"/>
  </sheets>
  <definedNames>
    <definedName name="_xlnm._FilterDatabase" localSheetId="0" hidden="1">'72_943'!$A$4:$S$366</definedName>
  </definedNames>
  <calcPr calcId="162913"/>
</workbook>
</file>

<file path=xl/calcChain.xml><?xml version="1.0" encoding="utf-8"?>
<calcChain xmlns="http://schemas.openxmlformats.org/spreadsheetml/2006/main">
  <c r="I52" i="1" l="1"/>
  <c r="H52" i="1"/>
  <c r="G52" i="1"/>
  <c r="F52" i="1"/>
  <c r="E52" i="1"/>
  <c r="I51" i="1"/>
  <c r="H51" i="1"/>
  <c r="G51" i="1"/>
  <c r="F51" i="1"/>
  <c r="E51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6" i="1"/>
  <c r="H46" i="1"/>
  <c r="G46" i="1"/>
  <c r="F46" i="1"/>
  <c r="E46" i="1"/>
  <c r="I45" i="1"/>
  <c r="H45" i="1"/>
  <c r="G45" i="1"/>
  <c r="F45" i="1"/>
  <c r="E45" i="1"/>
  <c r="I44" i="1"/>
  <c r="H44" i="1"/>
  <c r="G44" i="1"/>
  <c r="F44" i="1"/>
  <c r="E44" i="1"/>
  <c r="I43" i="1"/>
  <c r="H43" i="1"/>
  <c r="G43" i="1"/>
  <c r="F43" i="1"/>
  <c r="E43" i="1"/>
  <c r="I42" i="1"/>
  <c r="H42" i="1"/>
  <c r="G42" i="1"/>
  <c r="F42" i="1"/>
  <c r="E42" i="1"/>
  <c r="I41" i="1"/>
  <c r="H41" i="1"/>
  <c r="G41" i="1"/>
  <c r="F41" i="1"/>
  <c r="E41" i="1"/>
  <c r="I40" i="1"/>
  <c r="H40" i="1"/>
  <c r="G40" i="1"/>
  <c r="F40" i="1"/>
  <c r="E40" i="1"/>
  <c r="I39" i="1"/>
  <c r="H39" i="1"/>
  <c r="G39" i="1"/>
  <c r="F39" i="1"/>
  <c r="E39" i="1"/>
  <c r="I38" i="1"/>
  <c r="H38" i="1"/>
  <c r="G38" i="1"/>
  <c r="F38" i="1"/>
  <c r="E38" i="1"/>
  <c r="I37" i="1"/>
  <c r="H37" i="1"/>
  <c r="G37" i="1"/>
  <c r="F37" i="1"/>
  <c r="E37" i="1"/>
  <c r="I36" i="1"/>
  <c r="H36" i="1"/>
  <c r="G36" i="1"/>
  <c r="F36" i="1"/>
  <c r="E36" i="1"/>
  <c r="I35" i="1"/>
  <c r="H35" i="1"/>
  <c r="G35" i="1"/>
  <c r="F35" i="1"/>
  <c r="E35" i="1"/>
  <c r="I34" i="1"/>
  <c r="H34" i="1"/>
  <c r="G34" i="1"/>
  <c r="F34" i="1"/>
  <c r="E34" i="1"/>
  <c r="I33" i="1"/>
  <c r="H33" i="1"/>
  <c r="G33" i="1"/>
  <c r="F33" i="1"/>
  <c r="E33" i="1"/>
  <c r="I32" i="1"/>
  <c r="H32" i="1"/>
  <c r="G32" i="1"/>
  <c r="F32" i="1"/>
  <c r="E32" i="1"/>
  <c r="I31" i="1"/>
  <c r="H31" i="1"/>
  <c r="G31" i="1"/>
  <c r="F31" i="1"/>
  <c r="E31" i="1"/>
  <c r="I30" i="1"/>
  <c r="H30" i="1"/>
  <c r="G30" i="1"/>
  <c r="F30" i="1"/>
  <c r="E30" i="1"/>
  <c r="I29" i="1"/>
  <c r="H29" i="1"/>
  <c r="G29" i="1"/>
  <c r="F29" i="1"/>
  <c r="E29" i="1"/>
  <c r="I28" i="1"/>
  <c r="H28" i="1"/>
  <c r="G28" i="1"/>
  <c r="F28" i="1"/>
  <c r="E28" i="1"/>
  <c r="I27" i="1"/>
  <c r="H27" i="1"/>
  <c r="G27" i="1"/>
  <c r="F27" i="1"/>
  <c r="E27" i="1"/>
  <c r="I26" i="1"/>
  <c r="H26" i="1"/>
  <c r="G26" i="1"/>
  <c r="F26" i="1"/>
  <c r="E26" i="1"/>
  <c r="I25" i="1"/>
  <c r="H25" i="1"/>
  <c r="G25" i="1"/>
  <c r="F25" i="1"/>
  <c r="E25" i="1"/>
  <c r="I24" i="1"/>
  <c r="H24" i="1"/>
  <c r="G24" i="1"/>
  <c r="F24" i="1"/>
  <c r="E24" i="1"/>
  <c r="I23" i="1"/>
  <c r="H23" i="1"/>
  <c r="G23" i="1"/>
  <c r="F23" i="1"/>
  <c r="E23" i="1"/>
  <c r="I22" i="1"/>
  <c r="H22" i="1"/>
  <c r="G22" i="1"/>
  <c r="F22" i="1"/>
  <c r="E22" i="1"/>
  <c r="I21" i="1"/>
  <c r="H21" i="1"/>
  <c r="G21" i="1"/>
  <c r="F21" i="1"/>
  <c r="E21" i="1"/>
  <c r="I20" i="1"/>
  <c r="H20" i="1"/>
  <c r="G20" i="1"/>
  <c r="F20" i="1"/>
  <c r="E20" i="1"/>
  <c r="I19" i="1"/>
  <c r="H19" i="1"/>
  <c r="G19" i="1"/>
  <c r="F19" i="1"/>
  <c r="E19" i="1"/>
  <c r="I18" i="1"/>
  <c r="H18" i="1"/>
  <c r="G18" i="1"/>
  <c r="F18" i="1"/>
  <c r="E18" i="1"/>
  <c r="I17" i="1"/>
  <c r="H17" i="1"/>
  <c r="G17" i="1"/>
  <c r="F17" i="1"/>
  <c r="E17" i="1"/>
  <c r="I16" i="1"/>
  <c r="H16" i="1"/>
  <c r="G16" i="1"/>
  <c r="F16" i="1"/>
  <c r="E16" i="1"/>
  <c r="I15" i="1"/>
  <c r="H15" i="1"/>
  <c r="G15" i="1"/>
  <c r="F15" i="1"/>
  <c r="E15" i="1"/>
  <c r="I14" i="1"/>
  <c r="H14" i="1"/>
  <c r="G14" i="1"/>
  <c r="F14" i="1"/>
  <c r="E14" i="1"/>
  <c r="I13" i="1"/>
  <c r="H13" i="1"/>
  <c r="G13" i="1"/>
  <c r="F13" i="1"/>
  <c r="E13" i="1"/>
  <c r="I12" i="1"/>
  <c r="H12" i="1"/>
  <c r="G12" i="1"/>
  <c r="F12" i="1"/>
  <c r="E12" i="1"/>
  <c r="I11" i="1"/>
  <c r="H11" i="1"/>
  <c r="G11" i="1"/>
  <c r="F11" i="1"/>
  <c r="E11" i="1"/>
  <c r="I10" i="1"/>
  <c r="H10" i="1"/>
  <c r="G10" i="1"/>
  <c r="F10" i="1"/>
  <c r="E10" i="1"/>
  <c r="I9" i="1"/>
  <c r="H9" i="1"/>
  <c r="G9" i="1"/>
  <c r="F9" i="1"/>
  <c r="E9" i="1"/>
  <c r="I8" i="1"/>
  <c r="H8" i="1"/>
  <c r="G8" i="1"/>
  <c r="F8" i="1"/>
  <c r="E8" i="1"/>
  <c r="I7" i="1"/>
  <c r="H7" i="1"/>
  <c r="G7" i="1"/>
  <c r="F7" i="1"/>
  <c r="E7" i="1"/>
  <c r="I6" i="1"/>
  <c r="H6" i="1"/>
  <c r="G6" i="1"/>
  <c r="F6" i="1"/>
  <c r="E6" i="1"/>
  <c r="I5" i="1"/>
  <c r="H5" i="1"/>
  <c r="G5" i="1"/>
  <c r="F5" i="1"/>
  <c r="E5" i="1"/>
</calcChain>
</file>

<file path=xl/sharedStrings.xml><?xml version="1.0" encoding="utf-8"?>
<sst xmlns="http://schemas.openxmlformats.org/spreadsheetml/2006/main" count="788" uniqueCount="85">
  <si>
    <t>943. CAMBIOS POR ESTRATO, ESPECIE Y UNIDAD DE SUPERFICIE DE CANTIDAD DE PIES MAYORES (ESTRATOS IFN4)</t>
  </si>
  <si>
    <t>INCREMENTO CANT P MA /ha</t>
  </si>
  <si>
    <t>COMUNIDAD AUTÓNOMA</t>
  </si>
  <si>
    <t>FORMACIÓN ARBOLADA AUTONÓMICA</t>
  </si>
  <si>
    <t>CÓD ESPECIE</t>
  </si>
  <si>
    <t>ESTRATO</t>
  </si>
  <si>
    <t>CANT P MA IFN4 /ha</t>
  </si>
  <si>
    <t>NETO</t>
  </si>
  <si>
    <t>s</t>
  </si>
  <si>
    <t>i</t>
  </si>
  <si>
    <t>c</t>
  </si>
  <si>
    <t>Dehesas de Quercus ilex</t>
  </si>
  <si>
    <t>Todas</t>
  </si>
  <si>
    <t>01</t>
  </si>
  <si>
    <t>s = supervivientes y neófitos</t>
  </si>
  <si>
    <t>02</t>
  </si>
  <si>
    <t>i = incorporados</t>
  </si>
  <si>
    <t>03</t>
  </si>
  <si>
    <t>c = caídos (extraídos + muertos)</t>
  </si>
  <si>
    <t>04</t>
  </si>
  <si>
    <t>Dehesas de Quercus suber</t>
  </si>
  <si>
    <t>05</t>
  </si>
  <si>
    <t>06</t>
  </si>
  <si>
    <t>Dehesas de Quercus ilex  y Q. suber</t>
  </si>
  <si>
    <t>07</t>
  </si>
  <si>
    <t>Dehesas de Quercus pyrenaica o de otras especies</t>
  </si>
  <si>
    <t>08</t>
  </si>
  <si>
    <t>Encinares (Quercus ilex)</t>
  </si>
  <si>
    <t>09</t>
  </si>
  <si>
    <t>10</t>
  </si>
  <si>
    <t>Mezclas de otras frondosas</t>
  </si>
  <si>
    <t>25</t>
  </si>
  <si>
    <t>11</t>
  </si>
  <si>
    <t>12</t>
  </si>
  <si>
    <t>13</t>
  </si>
  <si>
    <t>14</t>
  </si>
  <si>
    <t>Pinar de pino pináster</t>
  </si>
  <si>
    <t>15</t>
  </si>
  <si>
    <t>16</t>
  </si>
  <si>
    <t>17</t>
  </si>
  <si>
    <t>18</t>
  </si>
  <si>
    <t>19</t>
  </si>
  <si>
    <t>20</t>
  </si>
  <si>
    <t>Mezcla de Quercus ilex y Q. suber</t>
  </si>
  <si>
    <t>21</t>
  </si>
  <si>
    <t>22</t>
  </si>
  <si>
    <t>Mezclas de Quercus ilex y otras frondosas</t>
  </si>
  <si>
    <t>23</t>
  </si>
  <si>
    <t>24</t>
  </si>
  <si>
    <t>Melojares (Quercus pyrenaica) y quejigares (Quercus faginea)</t>
  </si>
  <si>
    <t>26</t>
  </si>
  <si>
    <t>27</t>
  </si>
  <si>
    <t>28</t>
  </si>
  <si>
    <t>Eucaliptales (Eucalyptus spp.)</t>
  </si>
  <si>
    <t>29</t>
  </si>
  <si>
    <t>30</t>
  </si>
  <si>
    <t>31</t>
  </si>
  <si>
    <t>32</t>
  </si>
  <si>
    <t>33</t>
  </si>
  <si>
    <t>34</t>
  </si>
  <si>
    <t>Alcornocales (Quercus suber)</t>
  </si>
  <si>
    <t>35</t>
  </si>
  <si>
    <t>36</t>
  </si>
  <si>
    <t>Pinar de pino piñonero (Pinus pinea)</t>
  </si>
  <si>
    <t>37</t>
  </si>
  <si>
    <t>38</t>
  </si>
  <si>
    <t>39</t>
  </si>
  <si>
    <t>40</t>
  </si>
  <si>
    <t>Mezclas de Pinus pinaster y otras frondosas</t>
  </si>
  <si>
    <t>41</t>
  </si>
  <si>
    <t>Mezclas de Pinus pinea, Juniperus spp., P. sylvestris y P. halepensis con otras frondosas</t>
  </si>
  <si>
    <t>42</t>
  </si>
  <si>
    <t>Bosques ribereños</t>
  </si>
  <si>
    <t>43</t>
  </si>
  <si>
    <t>44</t>
  </si>
  <si>
    <t>Madroñales (Arbutus unedo)</t>
  </si>
  <si>
    <t>45</t>
  </si>
  <si>
    <t>Mezclas de Eucalyptus spp. con otras especies; y choperas y plataneras de producción</t>
  </si>
  <si>
    <t>46</t>
  </si>
  <si>
    <t>Castañares (Castanea sativa)</t>
  </si>
  <si>
    <t>47</t>
  </si>
  <si>
    <t>Mezclas de Pinus pinea y P. pinaster, pinar de pino albar (Pinus sylvestris), y otras coníferas autóctonas puras o en mezcla</t>
  </si>
  <si>
    <t>48</t>
  </si>
  <si>
    <t>INC NETO = C CANT P MA = INC CANT P MAs + INC CANT P MAi - INC CANT P Mac</t>
  </si>
  <si>
    <t>C = cambio entre el IFN3 y el IFN4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</si>
</sst>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#,##0.000000"/>
    <numFmt numFmtId="166" formatCode="0.000"/>
  </numFmts>
  <fonts count="6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165" fontId="3" fillId="0" borderId="0" xfId="0" applyNumberFormat="1" applyFont="1"/>
    <xf numFmtId="0" fontId="1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3" fillId="0" borderId="0" xfId="0" applyNumberFormat="1" applyFont="1" applyBorder="1"/>
    <xf numFmtId="0" fontId="2" fillId="0" borderId="0" xfId="1" applyFont="1" applyFill="1" applyBorder="1" applyAlignment="1"/>
    <xf numFmtId="0" fontId="2" fillId="0" borderId="0" xfId="2" applyFont="1" applyFill="1" applyBorder="1" applyAlignment="1">
      <alignment horizontal="center"/>
    </xf>
    <xf numFmtId="164" fontId="5" fillId="0" borderId="0" xfId="0" applyNumberFormat="1" applyFont="1" applyBorder="1" applyAlignment="1"/>
    <xf numFmtId="0" fontId="5" fillId="0" borderId="0" xfId="0" applyFont="1" applyBorder="1" applyAlignment="1"/>
    <xf numFmtId="165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166" fontId="1" fillId="0" borderId="0" xfId="1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/>
    <xf numFmtId="0" fontId="1" fillId="0" borderId="0" xfId="0" applyFont="1" applyFill="1" applyBorder="1"/>
    <xf numFmtId="0" fontId="0" fillId="0" borderId="0" xfId="0" applyFont="1" applyFill="1" applyBorder="1"/>
    <xf numFmtId="165" fontId="2" fillId="0" borderId="1" xfId="0" applyNumberFormat="1" applyFont="1" applyBorder="1" applyAlignment="1">
      <alignment horizontal="center"/>
    </xf>
  </cellXfs>
  <cellStyles count="3">
    <cellStyle name="Normal" xfId="0" builtinId="0"/>
    <cellStyle name="Normal_926" xfId="2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6"/>
  <sheetViews>
    <sheetView tabSelected="1" topLeftCell="E1" workbookViewId="0">
      <selection activeCell="M23" sqref="M23"/>
    </sheetView>
  </sheetViews>
  <sheetFormatPr baseColWidth="10" defaultRowHeight="12.75" x14ac:dyDescent="0.2"/>
  <cols>
    <col min="1" max="1" width="11.42578125" style="20"/>
    <col min="2" max="2" width="63" style="6" customWidth="1"/>
    <col min="3" max="3" width="14.28515625" style="25" customWidth="1"/>
    <col min="4" max="4" width="11.42578125" style="26"/>
    <col min="5" max="5" width="21.85546875" style="6" customWidth="1"/>
    <col min="6" max="16384" width="11.42578125" style="6"/>
  </cols>
  <sheetData>
    <row r="1" spans="1:19" x14ac:dyDescent="0.2">
      <c r="A1" s="1" t="s">
        <v>0</v>
      </c>
      <c r="B1" s="2"/>
      <c r="C1" s="3"/>
      <c r="D1" s="4"/>
      <c r="E1" s="5"/>
      <c r="F1" s="5"/>
      <c r="G1" s="5"/>
      <c r="H1" s="5"/>
      <c r="I1" s="5"/>
    </row>
    <row r="2" spans="1:19" x14ac:dyDescent="0.2">
      <c r="A2" s="7"/>
      <c r="B2" s="8"/>
      <c r="C2" s="9"/>
      <c r="D2" s="4"/>
      <c r="E2" s="5"/>
      <c r="F2" s="5"/>
      <c r="G2" s="5"/>
      <c r="H2" s="5"/>
      <c r="I2" s="5"/>
    </row>
    <row r="3" spans="1:19" x14ac:dyDescent="0.2">
      <c r="A3" s="10"/>
      <c r="B3" s="11"/>
      <c r="C3" s="12"/>
      <c r="D3" s="13"/>
      <c r="E3" s="14"/>
      <c r="F3" s="32" t="s">
        <v>1</v>
      </c>
      <c r="G3" s="32"/>
      <c r="H3" s="32"/>
      <c r="I3" s="32"/>
    </row>
    <row r="4" spans="1:19" x14ac:dyDescent="0.2">
      <c r="A4" s="15" t="s">
        <v>2</v>
      </c>
      <c r="B4" s="16" t="s">
        <v>3</v>
      </c>
      <c r="C4" s="17" t="s">
        <v>4</v>
      </c>
      <c r="D4" s="18" t="s">
        <v>5</v>
      </c>
      <c r="E4" s="19" t="s">
        <v>6</v>
      </c>
      <c r="F4" s="19" t="s">
        <v>7</v>
      </c>
      <c r="G4" s="19" t="s">
        <v>8</v>
      </c>
      <c r="H4" s="19" t="s">
        <v>9</v>
      </c>
      <c r="I4" s="19" t="s">
        <v>10</v>
      </c>
    </row>
    <row r="5" spans="1:19" x14ac:dyDescent="0.2">
      <c r="A5" s="20">
        <v>72</v>
      </c>
      <c r="B5" s="21" t="s">
        <v>11</v>
      </c>
      <c r="C5" s="22" t="s">
        <v>12</v>
      </c>
      <c r="D5" s="23" t="s">
        <v>13</v>
      </c>
      <c r="E5" s="24">
        <f>E53+E126+E167+E286</f>
        <v>89.451815999999994</v>
      </c>
      <c r="F5" s="24">
        <f>F53+F126+F167+F286</f>
        <v>11.076846999999999</v>
      </c>
      <c r="G5" s="24">
        <f>G53+G126+G167+G286</f>
        <v>-0.240838</v>
      </c>
      <c r="H5" s="24">
        <f>H53+H126+H167+H286</f>
        <v>16.483905</v>
      </c>
      <c r="I5" s="24">
        <f>I53+I126+I167+I286</f>
        <v>5.1662199999999991</v>
      </c>
      <c r="K5" s="21" t="s">
        <v>14</v>
      </c>
    </row>
    <row r="6" spans="1:19" x14ac:dyDescent="0.2">
      <c r="A6" s="20">
        <v>72</v>
      </c>
      <c r="B6" s="21" t="s">
        <v>11</v>
      </c>
      <c r="C6" s="22" t="s">
        <v>12</v>
      </c>
      <c r="D6" s="23" t="s">
        <v>15</v>
      </c>
      <c r="E6" s="24">
        <f>E54+E127+E204+E266+E287</f>
        <v>52.769874999999999</v>
      </c>
      <c r="F6" s="24">
        <f>F54+F127+F204+F266+F287</f>
        <v>-8.7513310000000004</v>
      </c>
      <c r="G6" s="24">
        <f>G54+G127+G204+G266+G287</f>
        <v>0.15082399999999996</v>
      </c>
      <c r="H6" s="24">
        <f>H54+H127+H204+H266+H287</f>
        <v>12.101037</v>
      </c>
      <c r="I6" s="24">
        <f>I54+I127+I204+I266+I287</f>
        <v>21.003191999999999</v>
      </c>
      <c r="K6" s="21" t="s">
        <v>16</v>
      </c>
    </row>
    <row r="7" spans="1:19" x14ac:dyDescent="0.2">
      <c r="A7" s="20">
        <v>72</v>
      </c>
      <c r="B7" s="21" t="s">
        <v>11</v>
      </c>
      <c r="C7" s="22" t="s">
        <v>12</v>
      </c>
      <c r="D7" s="23" t="s">
        <v>17</v>
      </c>
      <c r="E7" s="24">
        <f>E55+E128+E267+E288</f>
        <v>115.97902500000001</v>
      </c>
      <c r="F7" s="24">
        <f>F55+F128+F267+F288</f>
        <v>26.193106</v>
      </c>
      <c r="G7" s="24">
        <f>G55+G128+G267+G288</f>
        <v>-0.68429999999999991</v>
      </c>
      <c r="H7" s="24">
        <f>H55+H128+H267+H288</f>
        <v>31.359418999999999</v>
      </c>
      <c r="I7" s="24">
        <f>I55+I128+I267+I288</f>
        <v>4.4820130000000002</v>
      </c>
      <c r="K7" s="21" t="s">
        <v>18</v>
      </c>
    </row>
    <row r="8" spans="1:19" x14ac:dyDescent="0.2">
      <c r="A8" s="20">
        <v>72</v>
      </c>
      <c r="B8" s="21" t="s">
        <v>11</v>
      </c>
      <c r="C8" s="22" t="s">
        <v>12</v>
      </c>
      <c r="D8" s="23" t="s">
        <v>19</v>
      </c>
      <c r="E8" s="24">
        <f>E56+E129+E168</f>
        <v>42.420098000000003</v>
      </c>
      <c r="F8" s="24">
        <f>F56+F129+F168</f>
        <v>-5.9358909999999998</v>
      </c>
      <c r="G8" s="24">
        <f>G56+G129+G168</f>
        <v>-7.5073980000000002</v>
      </c>
      <c r="H8" s="24">
        <f>H56+H129+H168</f>
        <v>6.631456</v>
      </c>
      <c r="I8" s="24">
        <f>I56+I129+I168</f>
        <v>5.0599480000000003</v>
      </c>
      <c r="K8" s="21" t="s">
        <v>83</v>
      </c>
    </row>
    <row r="9" spans="1:19" x14ac:dyDescent="0.2">
      <c r="A9" s="20">
        <v>72</v>
      </c>
      <c r="B9" s="21" t="s">
        <v>20</v>
      </c>
      <c r="C9" s="22" t="s">
        <v>12</v>
      </c>
      <c r="D9" s="23" t="s">
        <v>21</v>
      </c>
      <c r="E9" s="24">
        <f>E57+E130</f>
        <v>68.639991999999992</v>
      </c>
      <c r="F9" s="24">
        <f>+F57+F130</f>
        <v>-9.2928800000000003</v>
      </c>
      <c r="G9" s="24">
        <f>G57+G130</f>
        <v>-1.7949139999999999</v>
      </c>
      <c r="H9" s="24">
        <f>+H57+H130</f>
        <v>0</v>
      </c>
      <c r="I9" s="24">
        <f>I57+I130</f>
        <v>7.4979659999999999</v>
      </c>
      <c r="K9" s="31" t="s">
        <v>84</v>
      </c>
    </row>
    <row r="10" spans="1:19" x14ac:dyDescent="0.2">
      <c r="A10" s="20">
        <v>72</v>
      </c>
      <c r="B10" s="21" t="s">
        <v>20</v>
      </c>
      <c r="C10" s="22" t="s">
        <v>12</v>
      </c>
      <c r="D10" s="23" t="s">
        <v>22</v>
      </c>
      <c r="E10" s="24">
        <f>+E58+E131</f>
        <v>65.809436000000005</v>
      </c>
      <c r="F10" s="24">
        <f>+F58+F131</f>
        <v>-32.447657999999997</v>
      </c>
      <c r="G10" s="24">
        <f>+G58+G131</f>
        <v>-11.364841999999999</v>
      </c>
      <c r="H10" s="24">
        <f>+H58+H131</f>
        <v>0.81617899999999999</v>
      </c>
      <c r="I10" s="24">
        <f>+I58+I131</f>
        <v>21.898995000000003</v>
      </c>
    </row>
    <row r="11" spans="1:19" x14ac:dyDescent="0.2">
      <c r="A11" s="20">
        <v>72</v>
      </c>
      <c r="B11" s="21" t="s">
        <v>23</v>
      </c>
      <c r="C11" s="22" t="s">
        <v>12</v>
      </c>
      <c r="D11" s="23" t="s">
        <v>24</v>
      </c>
      <c r="E11" s="24">
        <f>+E59+E132</f>
        <v>86.402141999999998</v>
      </c>
      <c r="F11" s="24">
        <f>+F59+F132</f>
        <v>18.532709000000001</v>
      </c>
      <c r="G11" s="24">
        <f>+G59+G132</f>
        <v>-5.0248429999999997</v>
      </c>
      <c r="H11" s="24">
        <f>+H59+H132</f>
        <v>34.188839999999999</v>
      </c>
      <c r="I11" s="24">
        <f>+I59+I132</f>
        <v>10.631288999999999</v>
      </c>
    </row>
    <row r="12" spans="1:19" x14ac:dyDescent="0.2">
      <c r="A12" s="20">
        <v>72</v>
      </c>
      <c r="B12" s="21" t="s">
        <v>25</v>
      </c>
      <c r="C12" s="22" t="s">
        <v>12</v>
      </c>
      <c r="D12" s="23" t="s">
        <v>26</v>
      </c>
      <c r="E12" s="24">
        <f>+E60+E133+E169+E231+E268+E289</f>
        <v>109.937163</v>
      </c>
      <c r="F12" s="24">
        <f>+F60+F133+F169+F231+F268+F289</f>
        <v>-69.207643999999988</v>
      </c>
      <c r="G12" s="24">
        <f>+G60+G133+G169+G231+G268+G289</f>
        <v>-2.4828169999999998</v>
      </c>
      <c r="H12" s="24">
        <f>+H60+H133+H169+H231+H268+H289</f>
        <v>9.5492969999999993</v>
      </c>
      <c r="I12" s="24">
        <f>+I60+I133+I169+I231+I268+I289</f>
        <v>76.274124</v>
      </c>
    </row>
    <row r="13" spans="1:19" x14ac:dyDescent="0.2">
      <c r="A13" s="20">
        <v>72</v>
      </c>
      <c r="B13" s="21" t="s">
        <v>27</v>
      </c>
      <c r="C13" s="22" t="s">
        <v>12</v>
      </c>
      <c r="D13" s="23" t="s">
        <v>28</v>
      </c>
      <c r="E13" s="24">
        <f>+E61+E134+E185+E242+E269+E290+E334</f>
        <v>170.43093399999998</v>
      </c>
      <c r="F13" s="24">
        <f>+F61+F134+F185+F242+F269+F290+F334</f>
        <v>82.535707000000002</v>
      </c>
      <c r="G13" s="24">
        <f>+G61+G134+G185+G242+G269+G290+G334</f>
        <v>3.2538339999999994</v>
      </c>
      <c r="H13" s="24">
        <f>+H61+H134+H185+H242+H269+H290+H334</f>
        <v>84.100824000000003</v>
      </c>
      <c r="I13" s="24">
        <f>+I61+I134+I185+I242+I269+I290+I334</f>
        <v>4.8189510000000002</v>
      </c>
    </row>
    <row r="14" spans="1:19" x14ac:dyDescent="0.2">
      <c r="A14" s="20">
        <v>72</v>
      </c>
      <c r="B14" s="21" t="s">
        <v>27</v>
      </c>
      <c r="C14" s="22" t="s">
        <v>12</v>
      </c>
      <c r="D14" s="23" t="s">
        <v>29</v>
      </c>
      <c r="E14" s="24">
        <f>+E62+E135+E205</f>
        <v>23.762976999999999</v>
      </c>
      <c r="F14" s="24">
        <f>+F62+F135+F205</f>
        <v>-57.974008999999995</v>
      </c>
      <c r="G14" s="24">
        <f>+G62+G135+G205</f>
        <v>-0.104023</v>
      </c>
      <c r="H14" s="24">
        <f>+H62+H135+H205</f>
        <v>15.915495</v>
      </c>
      <c r="I14" s="24">
        <f>+I62+I135+I205</f>
        <v>73.78548099999999</v>
      </c>
      <c r="K14" s="27"/>
      <c r="L14" s="28"/>
      <c r="M14" s="29"/>
      <c r="N14" s="30"/>
      <c r="O14" s="24"/>
      <c r="P14" s="24"/>
      <c r="Q14" s="24"/>
      <c r="R14" s="24"/>
      <c r="S14" s="24"/>
    </row>
    <row r="15" spans="1:19" x14ac:dyDescent="0.2">
      <c r="A15" s="20">
        <v>72</v>
      </c>
      <c r="B15" s="21" t="s">
        <v>27</v>
      </c>
      <c r="C15" s="22" t="s">
        <v>12</v>
      </c>
      <c r="D15" s="23" t="s">
        <v>32</v>
      </c>
      <c r="E15" s="24">
        <f>+E63+E136+E170+E291</f>
        <v>310.55518199999995</v>
      </c>
      <c r="F15" s="24">
        <f>+F63+F136+F170+F291</f>
        <v>117.91875099999999</v>
      </c>
      <c r="G15" s="24">
        <f>+G63+G136+G170+G291</f>
        <v>5.2658670000000001</v>
      </c>
      <c r="H15" s="24">
        <f>+H63+H136+H170+H291</f>
        <v>120.25040300000001</v>
      </c>
      <c r="I15" s="24">
        <f>+I63+I136+I170+I291</f>
        <v>7.5975200000000003</v>
      </c>
    </row>
    <row r="16" spans="1:19" x14ac:dyDescent="0.2">
      <c r="A16" s="20">
        <v>72</v>
      </c>
      <c r="B16" s="21" t="s">
        <v>27</v>
      </c>
      <c r="C16" s="22" t="s">
        <v>12</v>
      </c>
      <c r="D16" s="23" t="s">
        <v>33</v>
      </c>
      <c r="E16" s="24">
        <f>+E64+E98+E137+E171+E206+E243+E270+E292+E301+E358</f>
        <v>155.41067699999999</v>
      </c>
      <c r="F16" s="24">
        <f>+F64+F98+F137+F171+F206+F243+F270+F292+F301+F358</f>
        <v>64.743445999999992</v>
      </c>
      <c r="G16" s="24">
        <f>+G64+G98+G137+G171+G206+G243+G270+G292+G301+G358</f>
        <v>4.6968389999999998</v>
      </c>
      <c r="H16" s="24">
        <f>+H64+H98+H137+H171+H206+H243+H270+H292+H301+H358</f>
        <v>68.967142999999993</v>
      </c>
      <c r="I16" s="24">
        <f>+I64+I98+I137+I171+I206+I243+I270+I292+I301+I358</f>
        <v>8.9205369999999995</v>
      </c>
    </row>
    <row r="17" spans="1:9" x14ac:dyDescent="0.2">
      <c r="A17" s="20">
        <v>72</v>
      </c>
      <c r="B17" s="21" t="s">
        <v>27</v>
      </c>
      <c r="C17" s="22" t="s">
        <v>12</v>
      </c>
      <c r="D17" s="23" t="s">
        <v>34</v>
      </c>
      <c r="E17" s="24">
        <f>+E65+E99+E138+E207</f>
        <v>40.909740999999997</v>
      </c>
      <c r="F17" s="24">
        <f>+F65+F99+F138+F207</f>
        <v>13.472044000000004</v>
      </c>
      <c r="G17" s="24">
        <f>+G65+G99+G138+G207</f>
        <v>1.0717970000000001</v>
      </c>
      <c r="H17" s="24">
        <f>+H65+H99+H138+H207</f>
        <v>15.915495</v>
      </c>
      <c r="I17" s="24">
        <f>+I65+I99+I138+I207</f>
        <v>3.5152479999999997</v>
      </c>
    </row>
    <row r="18" spans="1:9" x14ac:dyDescent="0.2">
      <c r="A18" s="20">
        <v>72</v>
      </c>
      <c r="B18" s="21" t="s">
        <v>27</v>
      </c>
      <c r="C18" s="22" t="s">
        <v>12</v>
      </c>
      <c r="D18" s="23" t="s">
        <v>35</v>
      </c>
      <c r="E18" s="24">
        <f>+E66+E100+E208+E320</f>
        <v>15.235346</v>
      </c>
      <c r="F18" s="24">
        <f>+F66+F100+F208+F320</f>
        <v>-21.280512000000002</v>
      </c>
      <c r="G18" s="24">
        <f>+G66+G100+G208+G320</f>
        <v>2.108463</v>
      </c>
      <c r="H18" s="24">
        <f>+H66+H100+H208+H320</f>
        <v>10.406285</v>
      </c>
      <c r="I18" s="24">
        <f>+I66+I100+I208+I320</f>
        <v>33.795260999999996</v>
      </c>
    </row>
    <row r="19" spans="1:9" x14ac:dyDescent="0.2">
      <c r="A19" s="20">
        <v>72</v>
      </c>
      <c r="B19" s="21" t="s">
        <v>36</v>
      </c>
      <c r="C19" s="22" t="s">
        <v>12</v>
      </c>
      <c r="D19" s="23" t="s">
        <v>37</v>
      </c>
      <c r="E19" s="24">
        <f>+E67+E101+E139+E186+E209+E244+E271</f>
        <v>423.96613899999994</v>
      </c>
      <c r="F19" s="24">
        <f>+F67+F101+F139+F186+F209+F244+F271</f>
        <v>-52.825295000000004</v>
      </c>
      <c r="G19" s="24">
        <f>+G67+G101+G139+G186+G209+G244+G271</f>
        <v>-6.4312740000000002</v>
      </c>
      <c r="H19" s="24">
        <f>+H67+H101+H139+H186+H209+H244+H271</f>
        <v>64.581541000000001</v>
      </c>
      <c r="I19" s="24">
        <f>+I67+I101+I139+I186+I209+I244+I271</f>
        <v>110.97556</v>
      </c>
    </row>
    <row r="20" spans="1:9" x14ac:dyDescent="0.2">
      <c r="A20" s="20">
        <v>72</v>
      </c>
      <c r="B20" s="21" t="s">
        <v>36</v>
      </c>
      <c r="C20" s="22" t="s">
        <v>12</v>
      </c>
      <c r="D20" s="23" t="s">
        <v>38</v>
      </c>
      <c r="E20" s="24">
        <f>+E68+E102+E140+E187+E210+E232+E245</f>
        <v>168.85315899999998</v>
      </c>
      <c r="F20" s="24">
        <f>+F68+F102+F140+F187+F210+F232+F245</f>
        <v>-16.336182999999998</v>
      </c>
      <c r="G20" s="24">
        <f>+G68+G102+G140+G187+G210+G232+G245</f>
        <v>41.67812</v>
      </c>
      <c r="H20" s="24">
        <f>+H68+H102+H140+H187+H210+H232+H245</f>
        <v>17.125443999999998</v>
      </c>
      <c r="I20" s="24">
        <f>+I68+I102+I140+I187+I210+I232+I245</f>
        <v>75.139748999999995</v>
      </c>
    </row>
    <row r="21" spans="1:9" x14ac:dyDescent="0.2">
      <c r="A21" s="20">
        <v>72</v>
      </c>
      <c r="B21" s="21" t="s">
        <v>36</v>
      </c>
      <c r="C21" s="22" t="s">
        <v>12</v>
      </c>
      <c r="D21" s="23" t="s">
        <v>39</v>
      </c>
      <c r="E21" s="24">
        <f>+E69+E103+E141+E172+E188+E211+E233+E246+E272+E318+E356</f>
        <v>637.36008499999991</v>
      </c>
      <c r="F21" s="24">
        <f>+F69+F103+F141+F172+F188+F211+F233+F246+F272+F318+F356</f>
        <v>55.932426</v>
      </c>
      <c r="G21" s="24">
        <f>+G69+G103+G141+G172+G188+G211+G233+G246+G272+G318+G356</f>
        <v>74.539744999999982</v>
      </c>
      <c r="H21" s="24">
        <f>+H69+H103+H141+H172+H188+H211+H233+H246+H272+H318+H356</f>
        <v>199.39183700000004</v>
      </c>
      <c r="I21" s="24">
        <f>+I69+I103+I141+I172+I188+I211+I233+I246+I272+I318+I356</f>
        <v>217.999155</v>
      </c>
    </row>
    <row r="22" spans="1:9" x14ac:dyDescent="0.2">
      <c r="A22" s="20">
        <v>72</v>
      </c>
      <c r="B22" s="21" t="s">
        <v>36</v>
      </c>
      <c r="C22" s="22" t="s">
        <v>12</v>
      </c>
      <c r="D22" s="23" t="s">
        <v>40</v>
      </c>
      <c r="E22" s="24">
        <f>+E70+E104+E142+E189+E234+E247+E293+E307+E314</f>
        <v>343.90986599999985</v>
      </c>
      <c r="F22" s="24">
        <f>+F70+F104+F142+F189+F234+F247+F293+F307+F314</f>
        <v>116.26248999999999</v>
      </c>
      <c r="G22" s="24">
        <f>+G70+G104+G142+G189+G234+G247+G293+G307+G314</f>
        <v>73.513080000000002</v>
      </c>
      <c r="H22" s="24">
        <f>+H70+H104+H142+H189+H234+H247+H293+H307+H314</f>
        <v>170.19754799999998</v>
      </c>
      <c r="I22" s="24">
        <f>+I70+I104+I142+I189+I234+I247+I293+I307+I314</f>
        <v>127.44813600000001</v>
      </c>
    </row>
    <row r="23" spans="1:9" x14ac:dyDescent="0.2">
      <c r="A23" s="20">
        <v>72</v>
      </c>
      <c r="B23" s="21" t="s">
        <v>36</v>
      </c>
      <c r="C23" s="22" t="s">
        <v>12</v>
      </c>
      <c r="D23" s="23" t="s">
        <v>41</v>
      </c>
      <c r="E23" s="24">
        <f>+E71+E105+E235+E248</f>
        <v>177.26324199999999</v>
      </c>
      <c r="F23" s="24">
        <f>+F71+F105+F235+F248</f>
        <v>80.894358999999994</v>
      </c>
      <c r="G23" s="24">
        <f>+G71+G105+G235+G248</f>
        <v>32.080821</v>
      </c>
      <c r="H23" s="24">
        <f>+H71+H105+H235+H248</f>
        <v>123.56142800000001</v>
      </c>
      <c r="I23" s="24">
        <f>+I71+I105+I235+I248</f>
        <v>74.747891999999993</v>
      </c>
    </row>
    <row r="24" spans="1:9" x14ac:dyDescent="0.2">
      <c r="A24" s="20">
        <v>72</v>
      </c>
      <c r="B24" s="21" t="s">
        <v>36</v>
      </c>
      <c r="C24" s="22" t="s">
        <v>12</v>
      </c>
      <c r="D24" s="23" t="s">
        <v>42</v>
      </c>
      <c r="E24" s="24">
        <f>+E106+E212</f>
        <v>215.38969299999999</v>
      </c>
      <c r="F24" s="24">
        <f>+F106+F212</f>
        <v>-219.16697100000002</v>
      </c>
      <c r="G24" s="24">
        <f>+G106+G212</f>
        <v>5.3935839999999997</v>
      </c>
      <c r="H24" s="24">
        <f>+H106+H212</f>
        <v>206.10565499999998</v>
      </c>
      <c r="I24" s="24">
        <f>+I106+I212</f>
        <v>430.66621000000004</v>
      </c>
    </row>
    <row r="25" spans="1:9" x14ac:dyDescent="0.2">
      <c r="A25" s="20">
        <v>72</v>
      </c>
      <c r="B25" s="21" t="s">
        <v>43</v>
      </c>
      <c r="C25" s="22" t="s">
        <v>12</v>
      </c>
      <c r="D25" s="23" t="s">
        <v>44</v>
      </c>
      <c r="E25" s="24">
        <f>+E72+E143+E190+E213+E249</f>
        <v>174.41024100000001</v>
      </c>
      <c r="F25" s="24">
        <f>+F72+F143+F190+F213+F249</f>
        <v>-5.2580079999999993</v>
      </c>
      <c r="G25" s="24">
        <f>+G72+G143+G190+G213+G249</f>
        <v>-19.847211000000001</v>
      </c>
      <c r="H25" s="24">
        <f>+H72+H143+H190+H213+H249</f>
        <v>58.356814</v>
      </c>
      <c r="I25" s="24">
        <f>+I72+I143+I190+I213+I249</f>
        <v>43.767609999999998</v>
      </c>
    </row>
    <row r="26" spans="1:9" x14ac:dyDescent="0.2">
      <c r="A26" s="20">
        <v>72</v>
      </c>
      <c r="B26" s="21" t="s">
        <v>43</v>
      </c>
      <c r="C26" s="22" t="s">
        <v>12</v>
      </c>
      <c r="D26" s="23" t="s">
        <v>45</v>
      </c>
      <c r="E26" s="24">
        <f>+E73+E144</f>
        <v>137.61597699999999</v>
      </c>
      <c r="F26" s="24">
        <f>+F73+F144</f>
        <v>87.914160999999993</v>
      </c>
      <c r="G26" s="24">
        <f>+G73+G144</f>
        <v>6.340935</v>
      </c>
      <c r="H26" s="24">
        <f>+H73+H144</f>
        <v>84.124756999999988</v>
      </c>
      <c r="I26" s="24">
        <f>+I73+I144</f>
        <v>2.5515319999999999</v>
      </c>
    </row>
    <row r="27" spans="1:9" x14ac:dyDescent="0.2">
      <c r="A27" s="20">
        <v>72</v>
      </c>
      <c r="B27" s="21" t="s">
        <v>46</v>
      </c>
      <c r="C27" s="22" t="s">
        <v>12</v>
      </c>
      <c r="D27" s="23" t="s">
        <v>47</v>
      </c>
      <c r="E27" s="24">
        <f>+E74+E107+E145+E191+E214+E250+E273+E294+E335+E357</f>
        <v>247.663284</v>
      </c>
      <c r="F27" s="24">
        <f>+F74+F107+F145+F191+F214+F250+F273+F294+F335+F357</f>
        <v>91.091196000000011</v>
      </c>
      <c r="G27" s="24">
        <f>+G74+G107+G145+G191+G214+G250+G273+G294+G335+G357</f>
        <v>-6.580426000000001</v>
      </c>
      <c r="H27" s="24">
        <f>+H74+H107+H145+H191+H214+H250+H273+H294+H335+H357</f>
        <v>115.50101800000002</v>
      </c>
      <c r="I27" s="24">
        <f>+I74+I107+I145+I191+I214+I250+I273+I294+I335+I357</f>
        <v>17.829394999999998</v>
      </c>
    </row>
    <row r="28" spans="1:9" x14ac:dyDescent="0.2">
      <c r="A28" s="20">
        <v>72</v>
      </c>
      <c r="B28" s="21" t="s">
        <v>46</v>
      </c>
      <c r="C28" s="22" t="s">
        <v>12</v>
      </c>
      <c r="D28" s="23" t="s">
        <v>48</v>
      </c>
      <c r="E28" s="24">
        <f>+E75+E108+E146+E173+E236+E251+E274+E295+E308+E326</f>
        <v>300.44630100000001</v>
      </c>
      <c r="F28" s="24">
        <f>+F75+F108+F146+F173+F236+F251+F274+F295+F308+F326</f>
        <v>103.350347</v>
      </c>
      <c r="G28" s="24">
        <f>+G75+G108+G146+G173+G236+G251+G274+G295+G308+G326</f>
        <v>21.186247999999999</v>
      </c>
      <c r="H28" s="24">
        <f>+H75+H108+H146+H173+H236+H251+H274+H295+H308+H326</f>
        <v>97.213560999999999</v>
      </c>
      <c r="I28" s="24">
        <f>+I75+I108+I146+I173+I236+I251+I274+I295+I308+I326</f>
        <v>15.049462</v>
      </c>
    </row>
    <row r="29" spans="1:9" x14ac:dyDescent="0.2">
      <c r="A29" s="20">
        <v>72</v>
      </c>
      <c r="B29" s="21" t="s">
        <v>30</v>
      </c>
      <c r="C29" s="22" t="s">
        <v>12</v>
      </c>
      <c r="D29" s="23" t="s">
        <v>31</v>
      </c>
      <c r="E29" s="24">
        <f>+E76+E147+E174+E192+E215+E237+E252+E275+E296+E302+E309+E330+E346+E349+E360+E361</f>
        <v>265.324817</v>
      </c>
      <c r="F29" s="24">
        <f>+F76+F147+F174+F192+F215+F237+F252+F275+F296+F302+F309+F330+F346+F349+F360+F361</f>
        <v>12.905074000000004</v>
      </c>
      <c r="G29" s="24">
        <f>+G76+G147+G174+G192+G215+G237+G252+G275+G296+G302+G309+G330+G346+G349+G360+G361</f>
        <v>-4.3523160000000018</v>
      </c>
      <c r="H29" s="24">
        <f>+H76+H147+H174+H192+H215+H237+H252+H275+H296+H302+H309+H330+H346+H349+H360+H361</f>
        <v>103.91881699999999</v>
      </c>
      <c r="I29" s="24">
        <f>+I76+I147+I174+I192+I215+I237+I252+I275+I296+I302+I309+I330+I346+I349+I360+I361</f>
        <v>86.661428000000001</v>
      </c>
    </row>
    <row r="30" spans="1:9" x14ac:dyDescent="0.2">
      <c r="A30" s="20">
        <v>72</v>
      </c>
      <c r="B30" s="21" t="s">
        <v>49</v>
      </c>
      <c r="C30" s="22" t="s">
        <v>12</v>
      </c>
      <c r="D30" s="23" t="s">
        <v>50</v>
      </c>
      <c r="E30" s="24">
        <f>+E77+E109+E175+E238+E303+E310+E316+E331+E336+E341+E359</f>
        <v>808.4550740000002</v>
      </c>
      <c r="F30" s="24">
        <f>+F77+F109+F175+F238+F303+F310+F316+F331+F336+F341+F359</f>
        <v>175.89657899999997</v>
      </c>
      <c r="G30" s="24">
        <f>+G77+G109+G175+G238+G303+G310+G316+G331+G336+G341+G359</f>
        <v>-19.783259999999999</v>
      </c>
      <c r="H30" s="24">
        <f>+H77+H109+H175+H238+H303+H310+H316+H331+H336+H341+H359</f>
        <v>294.586795</v>
      </c>
      <c r="I30" s="24">
        <f>+I77+I109+I175+I238+I303+I310+I316+I331+I336+I341+I359</f>
        <v>98.906957999999989</v>
      </c>
    </row>
    <row r="31" spans="1:9" x14ac:dyDescent="0.2">
      <c r="A31" s="20">
        <v>72</v>
      </c>
      <c r="B31" s="21" t="s">
        <v>49</v>
      </c>
      <c r="C31" s="22" t="s">
        <v>12</v>
      </c>
      <c r="D31" s="23" t="s">
        <v>51</v>
      </c>
      <c r="E31" s="24">
        <f>+E78+E148+E176+E216+E239+E253+E276+E304+E311+E337+E347</f>
        <v>268.68274000000002</v>
      </c>
      <c r="F31" s="24">
        <f>+F78+F148+F176+F216+F239+F253+F276+F304+F311+F337+F347</f>
        <v>48.120370999999984</v>
      </c>
      <c r="G31" s="24">
        <f>+G78+G148+G176+G216+G239+G253+G276+G304+G311+G337+G347</f>
        <v>-1.2889570000000004</v>
      </c>
      <c r="H31" s="24">
        <f>+H78+H148+H176+H216+H239+H253+H276+H304+H311+H337+H347</f>
        <v>77.303831000000017</v>
      </c>
      <c r="I31" s="24">
        <f>+I78+I148+I176+I216+I239+I253+I276+I304+I311+I337+I347</f>
        <v>27.894499999999997</v>
      </c>
    </row>
    <row r="32" spans="1:9" x14ac:dyDescent="0.2">
      <c r="A32" s="20">
        <v>72</v>
      </c>
      <c r="B32" s="21" t="s">
        <v>49</v>
      </c>
      <c r="C32" s="22" t="s">
        <v>12</v>
      </c>
      <c r="D32" s="23" t="s">
        <v>52</v>
      </c>
      <c r="E32" s="24">
        <f>+E79+E177+E277+E353+E354</f>
        <v>120.72359899999999</v>
      </c>
      <c r="F32" s="24">
        <f>+F79+F177+F277+F353+F354</f>
        <v>11.322564</v>
      </c>
      <c r="G32" s="24">
        <f>+G79+G177+G277+G353+G354</f>
        <v>-13.259253000000001</v>
      </c>
      <c r="H32" s="24">
        <f>+H79+H177+H277+H353+H354</f>
        <v>39.514330999999999</v>
      </c>
      <c r="I32" s="24">
        <f>+I79+I177+I277+I353+I354</f>
        <v>14.932514000000001</v>
      </c>
    </row>
    <row r="33" spans="1:9" x14ac:dyDescent="0.2">
      <c r="A33" s="20">
        <v>72</v>
      </c>
      <c r="B33" s="21" t="s">
        <v>53</v>
      </c>
      <c r="C33" s="22" t="s">
        <v>12</v>
      </c>
      <c r="D33" s="23" t="s">
        <v>54</v>
      </c>
      <c r="E33" s="24">
        <f>+E80+E193+E217</f>
        <v>465.35579799999999</v>
      </c>
      <c r="F33" s="24">
        <f>+F80+F193+F217</f>
        <v>93.55216200000001</v>
      </c>
      <c r="G33" s="24">
        <f>+G80+G193+G217</f>
        <v>23.369250999999998</v>
      </c>
      <c r="H33" s="24">
        <f>+H80+H193+H217</f>
        <v>180.04403199999999</v>
      </c>
      <c r="I33" s="24">
        <f>+I80+I193+I217</f>
        <v>109.86112199999999</v>
      </c>
    </row>
    <row r="34" spans="1:9" x14ac:dyDescent="0.2">
      <c r="A34" s="20">
        <v>72</v>
      </c>
      <c r="B34" s="21" t="s">
        <v>53</v>
      </c>
      <c r="C34" s="22" t="s">
        <v>12</v>
      </c>
      <c r="D34" s="23" t="s">
        <v>55</v>
      </c>
      <c r="E34" s="24">
        <f>+E81+E110+E149+E218+E254+E344</f>
        <v>263.485997</v>
      </c>
      <c r="F34" s="24">
        <f>+F81+F110+F149+F218+F254+F344</f>
        <v>47.057133999999998</v>
      </c>
      <c r="G34" s="24">
        <f>+G81+G110+G149+G218+G254+G344</f>
        <v>14.482778</v>
      </c>
      <c r="H34" s="24">
        <f>+H81+H110+H149+H218+H254+H344</f>
        <v>112.27658099999999</v>
      </c>
      <c r="I34" s="24">
        <f>+I81+I110+I149+I218+I254+I344</f>
        <v>79.702224999999999</v>
      </c>
    </row>
    <row r="35" spans="1:9" x14ac:dyDescent="0.2">
      <c r="A35" s="20">
        <v>72</v>
      </c>
      <c r="B35" s="21" t="s">
        <v>53</v>
      </c>
      <c r="C35" s="22" t="s">
        <v>12</v>
      </c>
      <c r="D35" s="23" t="s">
        <v>56</v>
      </c>
      <c r="E35" s="24">
        <f>+E82+E150+E194+E219+E297+E321</f>
        <v>52.346539</v>
      </c>
      <c r="F35" s="24">
        <f>+F82+F150+F194+F219+F297+F321</f>
        <v>-248.02347499999996</v>
      </c>
      <c r="G35" s="24">
        <f>+G82+G150+G194+G219+G297+G321</f>
        <v>0.50525399999999998</v>
      </c>
      <c r="H35" s="24">
        <f>+H82+H150+H194+H219+H297+H321</f>
        <v>49.009617999999996</v>
      </c>
      <c r="I35" s="24">
        <f>+I82+I150+I194+I219+I297+I321</f>
        <v>297.53834700000004</v>
      </c>
    </row>
    <row r="36" spans="1:9" x14ac:dyDescent="0.2">
      <c r="A36" s="20">
        <v>72</v>
      </c>
      <c r="B36" s="21" t="s">
        <v>53</v>
      </c>
      <c r="C36" s="22" t="s">
        <v>12</v>
      </c>
      <c r="D36" s="23" t="s">
        <v>57</v>
      </c>
      <c r="E36" s="24">
        <f>+E83+E111+E151+E220+E322</f>
        <v>392.50203299999993</v>
      </c>
      <c r="F36" s="24">
        <f>+F83+F111+F151+F220+F322</f>
        <v>21.574337</v>
      </c>
      <c r="G36" s="24">
        <f>+G83+G111+G151+G220+G322</f>
        <v>7.8186340000000003</v>
      </c>
      <c r="H36" s="24">
        <f>+H83+H111+H151+H220+H322</f>
        <v>126.262924</v>
      </c>
      <c r="I36" s="24">
        <f>+I83+I111+I151+I220+I322</f>
        <v>112.507221</v>
      </c>
    </row>
    <row r="37" spans="1:9" x14ac:dyDescent="0.2">
      <c r="A37" s="20">
        <v>72</v>
      </c>
      <c r="B37" s="21" t="s">
        <v>53</v>
      </c>
      <c r="C37" s="22" t="s">
        <v>12</v>
      </c>
      <c r="D37" s="23" t="s">
        <v>58</v>
      </c>
      <c r="E37" s="24">
        <f>+E84+E112+E152+E221+E255+E278+E305+E323+E345+E362</f>
        <v>302.98017600000003</v>
      </c>
      <c r="F37" s="24">
        <f>+F84+F112+F152+F221+F255+F278+F305+F323+F345+F362</f>
        <v>-56.166224</v>
      </c>
      <c r="G37" s="24">
        <f>+G84+G112+G152+G221+G255+G278+G305+G323+G345+G362</f>
        <v>13.678483</v>
      </c>
      <c r="H37" s="24">
        <f>+H84+H112+H152+H221+H255+H278+H305+H323+H345+H362</f>
        <v>131.30283100000003</v>
      </c>
      <c r="I37" s="24">
        <f>+I84+I112+I152+I221+I255+I278+I305+I323+I345+I362</f>
        <v>201.147537</v>
      </c>
    </row>
    <row r="38" spans="1:9" x14ac:dyDescent="0.2">
      <c r="A38" s="20">
        <v>72</v>
      </c>
      <c r="B38" s="21" t="s">
        <v>53</v>
      </c>
      <c r="C38" s="22" t="s">
        <v>12</v>
      </c>
      <c r="D38" s="23" t="s">
        <v>59</v>
      </c>
      <c r="E38" s="24">
        <f>+E85+E113+E153+E222+E324</f>
        <v>103.59660700000001</v>
      </c>
      <c r="F38" s="24">
        <f>+F85+F113+F153+F222+F324</f>
        <v>-138.61069499999999</v>
      </c>
      <c r="G38" s="24">
        <f>+G85+G113+G153+G222+G324</f>
        <v>15.460134</v>
      </c>
      <c r="H38" s="24">
        <f>+H85+H113+H153+H222+H324</f>
        <v>58.688386000000001</v>
      </c>
      <c r="I38" s="24">
        <f>+I85+I113+I153+I222+I324</f>
        <v>212.75921600000001</v>
      </c>
    </row>
    <row r="39" spans="1:9" x14ac:dyDescent="0.2">
      <c r="A39" s="20">
        <v>72</v>
      </c>
      <c r="B39" s="21" t="s">
        <v>60</v>
      </c>
      <c r="C39" s="22" t="s">
        <v>12</v>
      </c>
      <c r="D39" s="23" t="s">
        <v>61</v>
      </c>
      <c r="E39" s="24">
        <f>+E86+E154+E195+E256+E279+E298</f>
        <v>41.205449999999999</v>
      </c>
      <c r="F39" s="24">
        <f>+F86+F154+F195+F256+F279+F298</f>
        <v>11.424456999999999</v>
      </c>
      <c r="G39" s="24">
        <f>+G86+G154+G195+G256+G279+G298</f>
        <v>2.5411410000000001</v>
      </c>
      <c r="H39" s="24">
        <f>+H86+H154+H195+H256+H279+H298</f>
        <v>9.609356</v>
      </c>
      <c r="I39" s="24">
        <f>+I86+I154+I195+I256+I279+I298</f>
        <v>0.72604000000000002</v>
      </c>
    </row>
    <row r="40" spans="1:9" x14ac:dyDescent="0.2">
      <c r="A40" s="20">
        <v>72</v>
      </c>
      <c r="B40" s="21" t="s">
        <v>60</v>
      </c>
      <c r="C40" s="22" t="s">
        <v>12</v>
      </c>
      <c r="D40" s="23" t="s">
        <v>62</v>
      </c>
      <c r="E40" s="24">
        <f>+E87+E114+E155+E178+E223+E257+E280+E299+E338</f>
        <v>158.261909</v>
      </c>
      <c r="F40" s="24">
        <f>+F87+F114+F155+F178+F223+F257+F280+F299+F338</f>
        <v>24.145866999999999</v>
      </c>
      <c r="G40" s="24">
        <f>+G87+G114+G155+G178+G223+G257+G280+G299+G338</f>
        <v>5.7222100000000005</v>
      </c>
      <c r="H40" s="24">
        <f>+H87+H114+H155+H178+H223+H257+H280+H299+H338</f>
        <v>45.425473999999994</v>
      </c>
      <c r="I40" s="24">
        <f>+I87+I114+I155+I178+I223+I257+I280+I299+I338</f>
        <v>27.001815000000004</v>
      </c>
    </row>
    <row r="41" spans="1:9" x14ac:dyDescent="0.2">
      <c r="A41" s="20">
        <v>72</v>
      </c>
      <c r="B41" s="21" t="s">
        <v>63</v>
      </c>
      <c r="C41" s="22" t="s">
        <v>12</v>
      </c>
      <c r="D41" s="23" t="s">
        <v>64</v>
      </c>
      <c r="E41" s="24">
        <f>+E88+E115+E156+E179+E196+E224+E258+E281</f>
        <v>456.93201899999997</v>
      </c>
      <c r="F41" s="24">
        <f>+F88+F115+F156+F179+F196+F224+F258+F281</f>
        <v>-30.950454000000001</v>
      </c>
      <c r="G41" s="24">
        <f>+G88+G115+G156+G179+G196+G224+G258+G281</f>
        <v>17.981460999999999</v>
      </c>
      <c r="H41" s="24">
        <f>+H88+H115+H156+H179+H196+H224+H258+H281</f>
        <v>51.039344999999997</v>
      </c>
      <c r="I41" s="24">
        <f>+I88+I115+I156+I179+I196+I224+I258+I281</f>
        <v>99.971259000000003</v>
      </c>
    </row>
    <row r="42" spans="1:9" x14ac:dyDescent="0.2">
      <c r="A42" s="20">
        <v>72</v>
      </c>
      <c r="B42" s="21" t="s">
        <v>63</v>
      </c>
      <c r="C42" s="22" t="s">
        <v>12</v>
      </c>
      <c r="D42" s="23" t="s">
        <v>65</v>
      </c>
      <c r="E42" s="24">
        <f>+E89+E116+E157+E197+E225+E259+E282</f>
        <v>252.47040599999997</v>
      </c>
      <c r="F42" s="24">
        <f>+F89+F116+F157+F197+F225+F259+F282</f>
        <v>48.608692999999995</v>
      </c>
      <c r="G42" s="24">
        <f>+G89+G116+G157+G197+G225+G259+G282</f>
        <v>21.599192000000002</v>
      </c>
      <c r="H42" s="24">
        <f>+H89+H116+H157+H197+H225+H259+H282</f>
        <v>67.867874999999998</v>
      </c>
      <c r="I42" s="24">
        <f>+I89+I116+I157+I197+I225+I259+I282</f>
        <v>40.858371999999996</v>
      </c>
    </row>
    <row r="43" spans="1:9" x14ac:dyDescent="0.2">
      <c r="A43" s="20">
        <v>72</v>
      </c>
      <c r="B43" s="21" t="s">
        <v>63</v>
      </c>
      <c r="C43" s="22" t="s">
        <v>12</v>
      </c>
      <c r="D43" s="23" t="s">
        <v>66</v>
      </c>
      <c r="E43" s="24">
        <f>+E90+E117+E158+E198+E226+E260</f>
        <v>108.402202</v>
      </c>
      <c r="F43" s="24">
        <f>+F90+F117+F158+F198+F226+F260</f>
        <v>-7.0205009999999994</v>
      </c>
      <c r="G43" s="24">
        <f>+G90+G117+G158+G198+G226+G260</f>
        <v>-15.482239999999999</v>
      </c>
      <c r="H43" s="24">
        <f>+H90+H117+H158+H198+H226+H260</f>
        <v>54.709512999999994</v>
      </c>
      <c r="I43" s="24">
        <f>+I90+I117+I158+I198+I226+I260</f>
        <v>46.247774999999997</v>
      </c>
    </row>
    <row r="44" spans="1:9" x14ac:dyDescent="0.2">
      <c r="A44" s="20">
        <v>72</v>
      </c>
      <c r="B44" s="21" t="s">
        <v>63</v>
      </c>
      <c r="C44" s="22" t="s">
        <v>12</v>
      </c>
      <c r="D44" s="23" t="s">
        <v>67</v>
      </c>
      <c r="E44" s="24">
        <f>+E91+E118+E159+E199+E227+E339</f>
        <v>259.48365200000001</v>
      </c>
      <c r="F44" s="24">
        <f>+F91+F118+F159+F199+F227+F339</f>
        <v>-98.558173000000011</v>
      </c>
      <c r="G44" s="24">
        <f>+G91+G118+G159+G199+G227+G339</f>
        <v>21.310687000000001</v>
      </c>
      <c r="H44" s="24">
        <f>+H91+H118+H159+H199+H227+H339</f>
        <v>19.291508999999998</v>
      </c>
      <c r="I44" s="24">
        <f>+I91+I118+I159+I199+I227+I339</f>
        <v>139.160369</v>
      </c>
    </row>
    <row r="45" spans="1:9" x14ac:dyDescent="0.2">
      <c r="A45" s="20">
        <v>72</v>
      </c>
      <c r="B45" s="21" t="s">
        <v>68</v>
      </c>
      <c r="C45" s="22" t="s">
        <v>12</v>
      </c>
      <c r="D45" s="23" t="s">
        <v>69</v>
      </c>
      <c r="E45" s="24">
        <f>+E92+E119+E160+E180+E200+E228+E240+E261+E283+E332+E351+E364</f>
        <v>201.48069600000002</v>
      </c>
      <c r="F45" s="24">
        <f>+F92+F119+F160+F180+F200+F228+F240+F261+F283+F332+F351+F364</f>
        <v>36.031285999999994</v>
      </c>
      <c r="G45" s="24">
        <f>+G92+G119+G160+G180+G200+G228+G240+G261+G283+G332+G351+G364</f>
        <v>20.879932999999998</v>
      </c>
      <c r="H45" s="24">
        <f>+H92+H119+H160+H180+H200+H228+H240+H261+H283+H332+H351+H364</f>
        <v>70.558194</v>
      </c>
      <c r="I45" s="24">
        <f>+I92+I119+I160+I180+I200+I228+I240+I261+I283+I332+I351+I364</f>
        <v>55.406842000000005</v>
      </c>
    </row>
    <row r="46" spans="1:9" x14ac:dyDescent="0.2">
      <c r="A46" s="20">
        <v>72</v>
      </c>
      <c r="B46" s="21" t="s">
        <v>70</v>
      </c>
      <c r="C46" s="22" t="s">
        <v>12</v>
      </c>
      <c r="D46" s="23" t="s">
        <v>71</v>
      </c>
      <c r="E46" s="24">
        <f>+E93+E120+E161+E181+E201+E262+E284+E340+E355</f>
        <v>132.49649199999999</v>
      </c>
      <c r="F46" s="24">
        <f>+F93+F120+F161+F181+F201+F262+F284+F340+F355</f>
        <v>60.611507999999994</v>
      </c>
      <c r="G46" s="24">
        <f>+G93+G120+G161+G181+G201+G262+G284+G340+G355</f>
        <v>2.855947</v>
      </c>
      <c r="H46" s="24">
        <f>+H93+H120+H161+H181+H201+H262+H284+H340+H355</f>
        <v>59.683104999999998</v>
      </c>
      <c r="I46" s="24">
        <f>+I93+I120+I161+I181+I201+I262+I284+I340+I355</f>
        <v>1.927543</v>
      </c>
    </row>
    <row r="47" spans="1:9" x14ac:dyDescent="0.2">
      <c r="A47" s="20">
        <v>72</v>
      </c>
      <c r="B47" s="21" t="s">
        <v>72</v>
      </c>
      <c r="C47" s="22" t="s">
        <v>12</v>
      </c>
      <c r="D47" s="23" t="s">
        <v>73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</row>
    <row r="48" spans="1:9" x14ac:dyDescent="0.2">
      <c r="A48" s="20">
        <v>72</v>
      </c>
      <c r="B48" s="21" t="s">
        <v>72</v>
      </c>
      <c r="C48" s="22" t="s">
        <v>12</v>
      </c>
      <c r="D48" s="23" t="s">
        <v>74</v>
      </c>
      <c r="E48" s="24">
        <f>E94+E121+E162+E182+E306+E312+E317+E327+E350+E352+E366</f>
        <v>95.251823000000016</v>
      </c>
      <c r="F48" s="24">
        <f>+F94+F121+F162+F182+F306+F312+F317+F327+F350+F352+F366</f>
        <v>10.375617</v>
      </c>
      <c r="G48" s="24">
        <f>G94+G121+G162+G182+G306+G312+G317+G327+G350+G352+G366</f>
        <v>-6.2279419999999988</v>
      </c>
      <c r="H48" s="24">
        <f>+H94+H121+H162+H182+H306+H312+H317+H327+H350+H352+H366</f>
        <v>41.959032000000008</v>
      </c>
      <c r="I48" s="24">
        <f>I94+I121+I162+I182+I306+I312+I317+I327+I350+I352+I366</f>
        <v>25.355471999999999</v>
      </c>
    </row>
    <row r="49" spans="1:11" x14ac:dyDescent="0.2">
      <c r="A49" s="20">
        <v>72</v>
      </c>
      <c r="B49" s="21" t="s">
        <v>75</v>
      </c>
      <c r="C49" s="22" t="s">
        <v>12</v>
      </c>
      <c r="D49" s="23" t="s">
        <v>76</v>
      </c>
      <c r="E49" s="24">
        <f>+E95+E122+E163+E229+E263+E285+E300+E329</f>
        <v>219.79682400000004</v>
      </c>
      <c r="F49" s="24">
        <f>+F95+F122+F163+F229+F263+F285+F300+F329</f>
        <v>80.119778000000011</v>
      </c>
      <c r="G49" s="24">
        <f>+G95+G122+G163+G229+G263+G285+G300+G329</f>
        <v>-8.0946040000000004</v>
      </c>
      <c r="H49" s="24">
        <f>+H95+H122+H163+H229+H263+H285+H300+H329</f>
        <v>114.150745</v>
      </c>
      <c r="I49" s="24">
        <f>+I95+I122+I163+I229+I263+I285+I300+I329</f>
        <v>25.936362000000003</v>
      </c>
    </row>
    <row r="50" spans="1:11" x14ac:dyDescent="0.2">
      <c r="A50" s="20">
        <v>72</v>
      </c>
      <c r="B50" s="21" t="s">
        <v>77</v>
      </c>
      <c r="C50" s="22" t="s">
        <v>12</v>
      </c>
      <c r="D50" s="23" t="s">
        <v>78</v>
      </c>
      <c r="E50" s="24">
        <f>+E96+E123+E164+E202+E230+E264+E313+E325</f>
        <v>115.718186</v>
      </c>
      <c r="F50" s="24">
        <f>+F96+F123+F164+F202+F230+F264+F313+F325</f>
        <v>-64.420779999999993</v>
      </c>
      <c r="G50" s="24">
        <f>+G96+G123+G164+G202+G230+G264+G313+G325</f>
        <v>21.776254000000002</v>
      </c>
      <c r="H50" s="24">
        <f>+H96+H123+H164+H202+H230+H264+H313+H325</f>
        <v>71.764412000000007</v>
      </c>
      <c r="I50" s="24">
        <f>+I96+I123+I164+I202+I230+I264+I313+I325</f>
        <v>157.96144500000003</v>
      </c>
    </row>
    <row r="51" spans="1:11" ht="12" customHeight="1" x14ac:dyDescent="0.2">
      <c r="A51" s="20">
        <v>72</v>
      </c>
      <c r="B51" s="21" t="s">
        <v>79</v>
      </c>
      <c r="C51" s="22" t="s">
        <v>12</v>
      </c>
      <c r="D51" s="23" t="s">
        <v>80</v>
      </c>
      <c r="E51" s="24">
        <f>+E124+E165+E183+E241+E315+E333+E343+E348+E365</f>
        <v>606.65935500000001</v>
      </c>
      <c r="F51" s="24">
        <f>+F124+F165+F183+F241+F315+F333+F343+F348+F365</f>
        <v>177.42357699999999</v>
      </c>
      <c r="G51" s="24">
        <f>+G124+G165+G183+G241+G315+G333+G343+G348+G365</f>
        <v>55.422075</v>
      </c>
      <c r="H51" s="24">
        <f>+H124+H165+H183+H241+H315+H333+H343+H348+H365</f>
        <v>335.99377400000003</v>
      </c>
      <c r="I51" s="24">
        <f>+I124+I165+I183+I241+I315+I333+I343+I348+I365</f>
        <v>213.99227399999998</v>
      </c>
      <c r="K51" s="21"/>
    </row>
    <row r="52" spans="1:11" x14ac:dyDescent="0.2">
      <c r="A52" s="20">
        <v>72</v>
      </c>
      <c r="B52" s="21" t="s">
        <v>81</v>
      </c>
      <c r="C52" s="22" t="s">
        <v>12</v>
      </c>
      <c r="D52" s="23" t="s">
        <v>82</v>
      </c>
      <c r="E52" s="24">
        <f>+E97+E125+E166+E184+E203+E265+E319+E328+E342+E363</f>
        <v>262.47096299999998</v>
      </c>
      <c r="F52" s="24">
        <f>+F97+F125+F166+F184+F203+F265+F319+F328+F342+F363</f>
        <v>-173.443523</v>
      </c>
      <c r="G52" s="24">
        <f>+G97+G125+G166+G184+G203+G265+G319+G328+G342+G363</f>
        <v>-7.6755579999999997</v>
      </c>
      <c r="H52" s="24">
        <f>+H97+H125+H166+H184+H203+H265+H319+H328+H342+H363</f>
        <v>39.280795000000005</v>
      </c>
      <c r="I52" s="24">
        <f>+I97+I125+I166+I184+I203+I265+I319+I328+I342+I363</f>
        <v>205.04876099999998</v>
      </c>
      <c r="K52" s="21"/>
    </row>
    <row r="53" spans="1:11" x14ac:dyDescent="0.2">
      <c r="A53" s="20">
        <v>72</v>
      </c>
      <c r="B53" s="21" t="s">
        <v>11</v>
      </c>
      <c r="C53" s="22">
        <v>45</v>
      </c>
      <c r="D53" s="23" t="s">
        <v>13</v>
      </c>
      <c r="E53" s="24">
        <v>88.323415999999995</v>
      </c>
      <c r="F53" s="24">
        <v>12.358508</v>
      </c>
      <c r="G53" s="24">
        <v>0.75114400000000003</v>
      </c>
      <c r="H53" s="24">
        <v>16.483905</v>
      </c>
      <c r="I53" s="24">
        <v>4.8765409999999996</v>
      </c>
    </row>
    <row r="54" spans="1:11" x14ac:dyDescent="0.2">
      <c r="A54" s="20">
        <v>72</v>
      </c>
      <c r="B54" s="21" t="s">
        <v>11</v>
      </c>
      <c r="C54" s="22">
        <v>45</v>
      </c>
      <c r="D54" s="23" t="s">
        <v>15</v>
      </c>
      <c r="E54" s="24">
        <v>47.979736000000003</v>
      </c>
      <c r="F54" s="24">
        <v>7.587993</v>
      </c>
      <c r="G54" s="24">
        <v>0.70618599999999998</v>
      </c>
      <c r="H54" s="24">
        <v>12.101037</v>
      </c>
      <c r="I54" s="24">
        <v>5.2192299999999996</v>
      </c>
    </row>
    <row r="55" spans="1:11" x14ac:dyDescent="0.2">
      <c r="A55" s="20">
        <v>72</v>
      </c>
      <c r="B55" s="21" t="s">
        <v>11</v>
      </c>
      <c r="C55" s="22">
        <v>45</v>
      </c>
      <c r="D55" s="23" t="s">
        <v>17</v>
      </c>
      <c r="E55" s="24">
        <v>113.619078</v>
      </c>
      <c r="F55" s="24">
        <v>24.269099000000001</v>
      </c>
      <c r="G55" s="24">
        <v>-0.72202599999999995</v>
      </c>
      <c r="H55" s="24">
        <v>29.473137999999999</v>
      </c>
      <c r="I55" s="24">
        <v>4.4820130000000002</v>
      </c>
    </row>
    <row r="56" spans="1:11" x14ac:dyDescent="0.2">
      <c r="A56" s="20">
        <v>72</v>
      </c>
      <c r="B56" s="21" t="s">
        <v>11</v>
      </c>
      <c r="C56" s="22">
        <v>45</v>
      </c>
      <c r="D56" s="23" t="s">
        <v>19</v>
      </c>
      <c r="E56" s="24">
        <v>41.815308999999999</v>
      </c>
      <c r="F56" s="24">
        <v>-5.9559319999999998</v>
      </c>
      <c r="G56" s="24">
        <v>-7.7302150000000003</v>
      </c>
      <c r="H56" s="24">
        <v>6.631456</v>
      </c>
      <c r="I56" s="24">
        <v>4.8571730000000004</v>
      </c>
    </row>
    <row r="57" spans="1:11" x14ac:dyDescent="0.2">
      <c r="A57" s="20">
        <v>72</v>
      </c>
      <c r="B57" s="21" t="s">
        <v>20</v>
      </c>
      <c r="C57" s="22">
        <v>45</v>
      </c>
      <c r="D57" s="23" t="s">
        <v>21</v>
      </c>
      <c r="E57" s="24">
        <v>8.4971060000000005</v>
      </c>
      <c r="F57" s="24">
        <v>-2.2591160000000001</v>
      </c>
      <c r="G57" s="24">
        <v>0.88419400000000004</v>
      </c>
      <c r="H57" s="24">
        <v>0</v>
      </c>
      <c r="I57" s="24">
        <v>3.14331</v>
      </c>
    </row>
    <row r="58" spans="1:11" x14ac:dyDescent="0.2">
      <c r="A58" s="20">
        <v>72</v>
      </c>
      <c r="B58" s="21" t="s">
        <v>20</v>
      </c>
      <c r="C58" s="22">
        <v>45</v>
      </c>
      <c r="D58" s="23" t="s">
        <v>22</v>
      </c>
      <c r="E58" s="24">
        <v>9.2282659999999996</v>
      </c>
      <c r="F58" s="24">
        <v>-8.5753229999999991</v>
      </c>
      <c r="G58" s="24">
        <v>-9.0287559999999996</v>
      </c>
      <c r="H58" s="24">
        <v>0.81617899999999999</v>
      </c>
      <c r="I58" s="24">
        <v>0.36274600000000001</v>
      </c>
    </row>
    <row r="59" spans="1:11" x14ac:dyDescent="0.2">
      <c r="A59" s="20">
        <v>72</v>
      </c>
      <c r="B59" s="21" t="s">
        <v>23</v>
      </c>
      <c r="C59" s="22">
        <v>45</v>
      </c>
      <c r="D59" s="23" t="s">
        <v>24</v>
      </c>
      <c r="E59" s="24">
        <v>37.437435000000001</v>
      </c>
      <c r="F59" s="24">
        <v>-0.466331</v>
      </c>
      <c r="G59" s="24">
        <v>-3.945471</v>
      </c>
      <c r="H59" s="24">
        <v>4.7157020000000003</v>
      </c>
      <c r="I59" s="24">
        <v>1.2365619999999999</v>
      </c>
    </row>
    <row r="60" spans="1:11" x14ac:dyDescent="0.2">
      <c r="A60" s="20">
        <v>72</v>
      </c>
      <c r="B60" s="21" t="s">
        <v>25</v>
      </c>
      <c r="C60" s="22">
        <v>45</v>
      </c>
      <c r="D60" s="23" t="s">
        <v>26</v>
      </c>
      <c r="E60" s="24">
        <v>7.1655090000000001</v>
      </c>
      <c r="F60" s="24">
        <v>1.4712989999999999</v>
      </c>
      <c r="G60" s="24">
        <v>1.4712989999999999</v>
      </c>
      <c r="H60" s="24">
        <v>0</v>
      </c>
      <c r="I60" s="24">
        <v>0</v>
      </c>
    </row>
    <row r="61" spans="1:11" x14ac:dyDescent="0.2">
      <c r="A61" s="20">
        <v>72</v>
      </c>
      <c r="B61" s="21" t="s">
        <v>27</v>
      </c>
      <c r="C61" s="22">
        <v>45</v>
      </c>
      <c r="D61" s="23" t="s">
        <v>28</v>
      </c>
      <c r="E61" s="24">
        <v>150.038253</v>
      </c>
      <c r="F61" s="24">
        <v>66.117617999999993</v>
      </c>
      <c r="G61" s="24">
        <v>1.2806850000000001</v>
      </c>
      <c r="H61" s="24">
        <v>69.358050000000006</v>
      </c>
      <c r="I61" s="24">
        <v>4.5211170000000003</v>
      </c>
    </row>
    <row r="62" spans="1:11" x14ac:dyDescent="0.2">
      <c r="A62" s="20">
        <v>72</v>
      </c>
      <c r="B62" s="21" t="s">
        <v>27</v>
      </c>
      <c r="C62" s="22">
        <v>45</v>
      </c>
      <c r="D62" s="23" t="s">
        <v>29</v>
      </c>
      <c r="E62" s="24">
        <v>21.844795999999999</v>
      </c>
      <c r="F62" s="24">
        <v>15.466116</v>
      </c>
      <c r="G62" s="24">
        <v>0</v>
      </c>
      <c r="H62" s="24">
        <v>15.915495</v>
      </c>
      <c r="I62" s="24">
        <v>0.44937899999999997</v>
      </c>
    </row>
    <row r="63" spans="1:11" x14ac:dyDescent="0.2">
      <c r="A63" s="20">
        <v>72</v>
      </c>
      <c r="B63" s="21" t="s">
        <v>27</v>
      </c>
      <c r="C63" s="22">
        <v>45</v>
      </c>
      <c r="D63" s="23" t="s">
        <v>32</v>
      </c>
      <c r="E63" s="24">
        <v>300.48453799999999</v>
      </c>
      <c r="F63" s="24">
        <v>117.52577599999999</v>
      </c>
      <c r="G63" s="24">
        <v>4.8728920000000002</v>
      </c>
      <c r="H63" s="24">
        <v>120.25040300000001</v>
      </c>
      <c r="I63" s="24">
        <v>7.5975200000000003</v>
      </c>
    </row>
    <row r="64" spans="1:11" x14ac:dyDescent="0.2">
      <c r="A64" s="20">
        <v>72</v>
      </c>
      <c r="B64" s="21" t="s">
        <v>27</v>
      </c>
      <c r="C64" s="22">
        <v>45</v>
      </c>
      <c r="D64" s="23" t="s">
        <v>33</v>
      </c>
      <c r="E64" s="24">
        <v>138.06947</v>
      </c>
      <c r="F64" s="24">
        <v>53.626964000000001</v>
      </c>
      <c r="G64" s="24">
        <v>3.1296539999999999</v>
      </c>
      <c r="H64" s="24">
        <v>57.295780000000001</v>
      </c>
      <c r="I64" s="24">
        <v>6.7984710000000002</v>
      </c>
    </row>
    <row r="65" spans="1:9" x14ac:dyDescent="0.2">
      <c r="A65" s="20">
        <v>72</v>
      </c>
      <c r="B65" s="21" t="s">
        <v>27</v>
      </c>
      <c r="C65" s="22">
        <v>45</v>
      </c>
      <c r="D65" s="23" t="s">
        <v>34</v>
      </c>
      <c r="E65" s="24">
        <v>40.854382999999999</v>
      </c>
      <c r="F65" s="24">
        <v>16.795076000000002</v>
      </c>
      <c r="G65" s="24">
        <v>3.9934820000000002</v>
      </c>
      <c r="H65" s="24">
        <v>15.915495</v>
      </c>
      <c r="I65" s="24">
        <v>3.1139009999999998</v>
      </c>
    </row>
    <row r="66" spans="1:9" x14ac:dyDescent="0.2">
      <c r="A66" s="20">
        <v>72</v>
      </c>
      <c r="B66" s="21" t="s">
        <v>27</v>
      </c>
      <c r="C66" s="22">
        <v>45</v>
      </c>
      <c r="D66" s="23" t="s">
        <v>35</v>
      </c>
      <c r="E66" s="24">
        <v>14.963286</v>
      </c>
      <c r="F66" s="24">
        <v>5.449357</v>
      </c>
      <c r="G66" s="24">
        <v>1.836403</v>
      </c>
      <c r="H66" s="24">
        <v>10.406285</v>
      </c>
      <c r="I66" s="24">
        <v>6.7933320000000004</v>
      </c>
    </row>
    <row r="67" spans="1:9" x14ac:dyDescent="0.2">
      <c r="A67" s="20">
        <v>72</v>
      </c>
      <c r="B67" s="21" t="s">
        <v>36</v>
      </c>
      <c r="C67" s="22">
        <v>45</v>
      </c>
      <c r="D67" s="23" t="s">
        <v>37</v>
      </c>
      <c r="E67" s="24">
        <v>0.63661999999999996</v>
      </c>
      <c r="F67" s="24">
        <v>0</v>
      </c>
      <c r="G67" s="24">
        <v>0</v>
      </c>
      <c r="H67" s="24">
        <v>0</v>
      </c>
      <c r="I67" s="24">
        <v>0</v>
      </c>
    </row>
    <row r="68" spans="1:9" x14ac:dyDescent="0.2">
      <c r="A68" s="20">
        <v>72</v>
      </c>
      <c r="B68" s="21" t="s">
        <v>36</v>
      </c>
      <c r="C68" s="22">
        <v>45</v>
      </c>
      <c r="D68" s="23" t="s">
        <v>38</v>
      </c>
      <c r="E68" s="24">
        <v>4.5605799999999999</v>
      </c>
      <c r="F68" s="24">
        <v>3.7229230000000002</v>
      </c>
      <c r="G68" s="24">
        <v>2.885265</v>
      </c>
      <c r="H68" s="24">
        <v>0.83765800000000001</v>
      </c>
      <c r="I68" s="24">
        <v>0</v>
      </c>
    </row>
    <row r="69" spans="1:9" x14ac:dyDescent="0.2">
      <c r="A69" s="20">
        <v>72</v>
      </c>
      <c r="B69" s="21" t="s">
        <v>36</v>
      </c>
      <c r="C69" s="22">
        <v>45</v>
      </c>
      <c r="D69" s="23" t="s">
        <v>39</v>
      </c>
      <c r="E69" s="24">
        <v>5.2324909999999996</v>
      </c>
      <c r="F69" s="24">
        <v>3.924369</v>
      </c>
      <c r="G69" s="24">
        <v>0.654061</v>
      </c>
      <c r="H69" s="24">
        <v>3.4883280000000001</v>
      </c>
      <c r="I69" s="24">
        <v>0.21801999999999999</v>
      </c>
    </row>
    <row r="70" spans="1:9" x14ac:dyDescent="0.2">
      <c r="A70" s="20">
        <v>72</v>
      </c>
      <c r="B70" s="21" t="s">
        <v>36</v>
      </c>
      <c r="C70" s="22">
        <v>45</v>
      </c>
      <c r="D70" s="23" t="s">
        <v>40</v>
      </c>
      <c r="E70" s="24">
        <v>3.5367769999999998</v>
      </c>
      <c r="F70" s="24">
        <v>3.5367769999999998</v>
      </c>
      <c r="G70" s="24">
        <v>0.70735499999999996</v>
      </c>
      <c r="H70" s="24">
        <v>2.829421</v>
      </c>
      <c r="I70" s="24">
        <v>0</v>
      </c>
    </row>
    <row r="71" spans="1:9" x14ac:dyDescent="0.2">
      <c r="A71" s="20">
        <v>72</v>
      </c>
      <c r="B71" s="21" t="s">
        <v>36</v>
      </c>
      <c r="C71" s="22">
        <v>45</v>
      </c>
      <c r="D71" s="23" t="s">
        <v>41</v>
      </c>
      <c r="E71" s="24">
        <v>15.576867</v>
      </c>
      <c r="F71" s="24">
        <v>12.190592000000001</v>
      </c>
      <c r="G71" s="24">
        <v>1.3545100000000001</v>
      </c>
      <c r="H71" s="24">
        <v>10.836081</v>
      </c>
      <c r="I71" s="24">
        <v>0</v>
      </c>
    </row>
    <row r="72" spans="1:9" x14ac:dyDescent="0.2">
      <c r="A72" s="20">
        <v>72</v>
      </c>
      <c r="B72" s="21" t="s">
        <v>43</v>
      </c>
      <c r="C72" s="22">
        <v>45</v>
      </c>
      <c r="D72" s="23" t="s">
        <v>44</v>
      </c>
      <c r="E72" s="24">
        <v>137.639555</v>
      </c>
      <c r="F72" s="24">
        <v>31.683623000000001</v>
      </c>
      <c r="G72" s="24">
        <v>-21.368024999999999</v>
      </c>
      <c r="H72" s="24">
        <v>53.051648999999998</v>
      </c>
      <c r="I72" s="24">
        <v>0</v>
      </c>
    </row>
    <row r="73" spans="1:9" x14ac:dyDescent="0.2">
      <c r="A73" s="20">
        <v>72</v>
      </c>
      <c r="B73" s="21" t="s">
        <v>43</v>
      </c>
      <c r="C73" s="22">
        <v>45</v>
      </c>
      <c r="D73" s="23" t="s">
        <v>45</v>
      </c>
      <c r="E73" s="24">
        <v>101.47011999999999</v>
      </c>
      <c r="F73" s="24">
        <v>71.281205999999997</v>
      </c>
      <c r="G73" s="24">
        <v>4.7140180000000003</v>
      </c>
      <c r="H73" s="24">
        <v>68.209261999999995</v>
      </c>
      <c r="I73" s="24">
        <v>1.642075</v>
      </c>
    </row>
    <row r="74" spans="1:9" x14ac:dyDescent="0.2">
      <c r="A74" s="20">
        <v>72</v>
      </c>
      <c r="B74" s="21" t="s">
        <v>46</v>
      </c>
      <c r="C74" s="22">
        <v>45</v>
      </c>
      <c r="D74" s="23" t="s">
        <v>47</v>
      </c>
      <c r="E74" s="24">
        <v>129.74917500000001</v>
      </c>
      <c r="F74" s="24">
        <v>41.835014000000001</v>
      </c>
      <c r="G74" s="24">
        <v>-14.551309</v>
      </c>
      <c r="H74" s="24">
        <v>56.386324000000002</v>
      </c>
      <c r="I74" s="24">
        <v>0</v>
      </c>
    </row>
    <row r="75" spans="1:9" x14ac:dyDescent="0.2">
      <c r="A75" s="20">
        <v>72</v>
      </c>
      <c r="B75" s="21" t="s">
        <v>46</v>
      </c>
      <c r="C75" s="22">
        <v>45</v>
      </c>
      <c r="D75" s="23" t="s">
        <v>48</v>
      </c>
      <c r="E75" s="24">
        <v>140.373706</v>
      </c>
      <c r="F75" s="24">
        <v>28.485389999999999</v>
      </c>
      <c r="G75" s="24">
        <v>11.661804</v>
      </c>
      <c r="H75" s="24">
        <v>30.970692</v>
      </c>
      <c r="I75" s="24">
        <v>14.147106000000001</v>
      </c>
    </row>
    <row r="76" spans="1:9" x14ac:dyDescent="0.2">
      <c r="A76" s="20">
        <v>72</v>
      </c>
      <c r="B76" s="21" t="s">
        <v>30</v>
      </c>
      <c r="C76" s="22">
        <v>45</v>
      </c>
      <c r="D76" s="23" t="s">
        <v>31</v>
      </c>
      <c r="E76" s="24">
        <v>7.6976899999999997</v>
      </c>
      <c r="F76" s="24">
        <v>5.1491309999999997</v>
      </c>
      <c r="G76" s="24">
        <v>3.2767189999999999</v>
      </c>
      <c r="H76" s="24">
        <v>1.872411</v>
      </c>
      <c r="I76" s="24">
        <v>0</v>
      </c>
    </row>
    <row r="77" spans="1:9" x14ac:dyDescent="0.2">
      <c r="A77" s="20">
        <v>72</v>
      </c>
      <c r="B77" s="21" t="s">
        <v>49</v>
      </c>
      <c r="C77" s="22">
        <v>45</v>
      </c>
      <c r="D77" s="23" t="s">
        <v>50</v>
      </c>
      <c r="E77" s="24">
        <v>3.0029240000000001</v>
      </c>
      <c r="F77" s="24">
        <v>2.7026309999999998</v>
      </c>
      <c r="G77" s="24">
        <v>0</v>
      </c>
      <c r="H77" s="24">
        <v>2.7026309999999998</v>
      </c>
      <c r="I77" s="24">
        <v>0</v>
      </c>
    </row>
    <row r="78" spans="1:9" x14ac:dyDescent="0.2">
      <c r="A78" s="20">
        <v>72</v>
      </c>
      <c r="B78" s="21" t="s">
        <v>49</v>
      </c>
      <c r="C78" s="22">
        <v>45</v>
      </c>
      <c r="D78" s="23" t="s">
        <v>51</v>
      </c>
      <c r="E78" s="24">
        <v>15.326032</v>
      </c>
      <c r="F78" s="24">
        <v>11.284001</v>
      </c>
      <c r="G78" s="24">
        <v>1.1789259999999999</v>
      </c>
      <c r="H78" s="24">
        <v>10.105076</v>
      </c>
      <c r="I78" s="24">
        <v>0</v>
      </c>
    </row>
    <row r="79" spans="1:9" x14ac:dyDescent="0.2">
      <c r="A79" s="20">
        <v>72</v>
      </c>
      <c r="B79" s="21" t="s">
        <v>49</v>
      </c>
      <c r="C79" s="22">
        <v>45</v>
      </c>
      <c r="D79" s="23" t="s">
        <v>52</v>
      </c>
      <c r="E79" s="24">
        <v>0.48783100000000001</v>
      </c>
      <c r="F79" s="24">
        <v>0</v>
      </c>
      <c r="G79" s="24">
        <v>0</v>
      </c>
      <c r="H79" s="24">
        <v>0</v>
      </c>
      <c r="I79" s="24">
        <v>0</v>
      </c>
    </row>
    <row r="80" spans="1:9" x14ac:dyDescent="0.2">
      <c r="A80" s="20">
        <v>72</v>
      </c>
      <c r="B80" s="21" t="s">
        <v>53</v>
      </c>
      <c r="C80" s="22">
        <v>45</v>
      </c>
      <c r="D80" s="23" t="s">
        <v>54</v>
      </c>
      <c r="E80" s="24">
        <v>4.973592</v>
      </c>
      <c r="F80" s="24">
        <v>-2.9841549999999999</v>
      </c>
      <c r="G80" s="24">
        <v>-2.9841549999999999</v>
      </c>
      <c r="H80" s="24">
        <v>0</v>
      </c>
      <c r="I80" s="24">
        <v>0</v>
      </c>
    </row>
    <row r="81" spans="1:9" x14ac:dyDescent="0.2">
      <c r="A81" s="20">
        <v>72</v>
      </c>
      <c r="B81" s="21" t="s">
        <v>53</v>
      </c>
      <c r="C81" s="22">
        <v>45</v>
      </c>
      <c r="D81" s="23" t="s">
        <v>55</v>
      </c>
      <c r="E81" s="24">
        <v>10.417415</v>
      </c>
      <c r="F81" s="24">
        <v>10.081742</v>
      </c>
      <c r="G81" s="24">
        <v>0.86811799999999995</v>
      </c>
      <c r="H81" s="24">
        <v>9.2599239999999998</v>
      </c>
      <c r="I81" s="24">
        <v>4.6300000000000001E-2</v>
      </c>
    </row>
    <row r="82" spans="1:9" x14ac:dyDescent="0.2">
      <c r="A82" s="20">
        <v>72</v>
      </c>
      <c r="B82" s="21" t="s">
        <v>53</v>
      </c>
      <c r="C82" s="22">
        <v>45</v>
      </c>
      <c r="D82" s="23" t="s">
        <v>56</v>
      </c>
      <c r="E82" s="24">
        <v>2.0210149999999998</v>
      </c>
      <c r="F82" s="24">
        <v>2.0210149999999998</v>
      </c>
      <c r="G82" s="24">
        <v>0</v>
      </c>
      <c r="H82" s="24">
        <v>2.0210149999999998</v>
      </c>
      <c r="I82" s="24">
        <v>0</v>
      </c>
    </row>
    <row r="83" spans="1:9" x14ac:dyDescent="0.2">
      <c r="A83" s="20">
        <v>72</v>
      </c>
      <c r="B83" s="21" t="s">
        <v>53</v>
      </c>
      <c r="C83" s="22">
        <v>45</v>
      </c>
      <c r="D83" s="23" t="s">
        <v>57</v>
      </c>
      <c r="E83" s="24">
        <v>0</v>
      </c>
      <c r="F83" s="24">
        <v>-0.169765</v>
      </c>
      <c r="G83" s="24">
        <v>0</v>
      </c>
      <c r="H83" s="24">
        <v>0</v>
      </c>
      <c r="I83" s="24">
        <v>0.169765</v>
      </c>
    </row>
    <row r="84" spans="1:9" x14ac:dyDescent="0.2">
      <c r="A84" s="20">
        <v>72</v>
      </c>
      <c r="B84" s="21" t="s">
        <v>53</v>
      </c>
      <c r="C84" s="22">
        <v>45</v>
      </c>
      <c r="D84" s="23" t="s">
        <v>58</v>
      </c>
      <c r="E84" s="24">
        <v>4.973592</v>
      </c>
      <c r="F84" s="24">
        <v>2.9841549999999999</v>
      </c>
      <c r="G84" s="24">
        <v>-0.99471799999999999</v>
      </c>
      <c r="H84" s="24">
        <v>3.9788739999999998</v>
      </c>
      <c r="I84" s="24">
        <v>0</v>
      </c>
    </row>
    <row r="85" spans="1:9" x14ac:dyDescent="0.2">
      <c r="A85" s="20">
        <v>72</v>
      </c>
      <c r="B85" s="21" t="s">
        <v>53</v>
      </c>
      <c r="C85" s="22">
        <v>45</v>
      </c>
      <c r="D85" s="23" t="s">
        <v>59</v>
      </c>
      <c r="E85" s="24">
        <v>1.9894369999999999</v>
      </c>
      <c r="F85" s="24">
        <v>1.9894369999999999</v>
      </c>
      <c r="G85" s="24">
        <v>1.9894369999999999</v>
      </c>
      <c r="H85" s="24">
        <v>0</v>
      </c>
      <c r="I85" s="24">
        <v>0</v>
      </c>
    </row>
    <row r="86" spans="1:9" x14ac:dyDescent="0.2">
      <c r="A86" s="20">
        <v>72</v>
      </c>
      <c r="B86" s="21" t="s">
        <v>60</v>
      </c>
      <c r="C86" s="22">
        <v>45</v>
      </c>
      <c r="D86" s="23" t="s">
        <v>61</v>
      </c>
      <c r="E86" s="24">
        <v>3.0990169999999999</v>
      </c>
      <c r="F86" s="24">
        <v>2.402339</v>
      </c>
      <c r="G86" s="24">
        <v>2.402339</v>
      </c>
      <c r="H86" s="24">
        <v>0</v>
      </c>
      <c r="I86" s="24">
        <v>0</v>
      </c>
    </row>
    <row r="87" spans="1:9" x14ac:dyDescent="0.2">
      <c r="A87" s="20">
        <v>72</v>
      </c>
      <c r="B87" s="21" t="s">
        <v>60</v>
      </c>
      <c r="C87" s="22">
        <v>45</v>
      </c>
      <c r="D87" s="23" t="s">
        <v>62</v>
      </c>
      <c r="E87" s="24">
        <v>6.9954489999999998</v>
      </c>
      <c r="F87" s="24">
        <v>3.225835</v>
      </c>
      <c r="G87" s="24">
        <v>-3.6840999999999999E-2</v>
      </c>
      <c r="H87" s="24">
        <v>3.9788739999999998</v>
      </c>
      <c r="I87" s="24">
        <v>0.71619699999999997</v>
      </c>
    </row>
    <row r="88" spans="1:9" x14ac:dyDescent="0.2">
      <c r="A88" s="20">
        <v>72</v>
      </c>
      <c r="B88" s="21" t="s">
        <v>63</v>
      </c>
      <c r="C88" s="22">
        <v>45</v>
      </c>
      <c r="D88" s="23" t="s">
        <v>64</v>
      </c>
      <c r="E88" s="24">
        <v>15.305706000000001</v>
      </c>
      <c r="F88" s="24">
        <v>10.366414000000001</v>
      </c>
      <c r="G88" s="24">
        <v>1.5854520000000001</v>
      </c>
      <c r="H88" s="24">
        <v>8.7809629999999999</v>
      </c>
      <c r="I88" s="24">
        <v>0</v>
      </c>
    </row>
    <row r="89" spans="1:9" x14ac:dyDescent="0.2">
      <c r="A89" s="20">
        <v>72</v>
      </c>
      <c r="B89" s="21" t="s">
        <v>63</v>
      </c>
      <c r="C89" s="22">
        <v>45</v>
      </c>
      <c r="D89" s="23" t="s">
        <v>65</v>
      </c>
      <c r="E89" s="24">
        <v>9.4632670000000001</v>
      </c>
      <c r="F89" s="24">
        <v>1.720594</v>
      </c>
      <c r="G89" s="24">
        <v>-1.720594</v>
      </c>
      <c r="H89" s="24">
        <v>5.1617819999999996</v>
      </c>
      <c r="I89" s="24">
        <v>1.720594</v>
      </c>
    </row>
    <row r="90" spans="1:9" x14ac:dyDescent="0.2">
      <c r="A90" s="20">
        <v>72</v>
      </c>
      <c r="B90" s="21" t="s">
        <v>63</v>
      </c>
      <c r="C90" s="22">
        <v>45</v>
      </c>
      <c r="D90" s="23" t="s">
        <v>66</v>
      </c>
      <c r="E90" s="24">
        <v>4.973592</v>
      </c>
      <c r="F90" s="24">
        <v>4.973592</v>
      </c>
      <c r="G90" s="24">
        <v>0.99471799999999999</v>
      </c>
      <c r="H90" s="24">
        <v>3.9788739999999998</v>
      </c>
      <c r="I90" s="24">
        <v>0</v>
      </c>
    </row>
    <row r="91" spans="1:9" x14ac:dyDescent="0.2">
      <c r="A91" s="20">
        <v>72</v>
      </c>
      <c r="B91" s="21" t="s">
        <v>63</v>
      </c>
      <c r="C91" s="22">
        <v>45</v>
      </c>
      <c r="D91" s="23" t="s">
        <v>67</v>
      </c>
      <c r="E91" s="24">
        <v>7.1807280000000002</v>
      </c>
      <c r="F91" s="24">
        <v>1.393276</v>
      </c>
      <c r="G91" s="24">
        <v>-2.4650259999999999</v>
      </c>
      <c r="H91" s="24">
        <v>3.8583020000000001</v>
      </c>
      <c r="I91" s="24">
        <v>0</v>
      </c>
    </row>
    <row r="92" spans="1:9" x14ac:dyDescent="0.2">
      <c r="A92" s="20">
        <v>72</v>
      </c>
      <c r="B92" s="21" t="s">
        <v>68</v>
      </c>
      <c r="C92" s="22">
        <v>45</v>
      </c>
      <c r="D92" s="23" t="s">
        <v>69</v>
      </c>
      <c r="E92" s="24">
        <v>27.945516000000001</v>
      </c>
      <c r="F92" s="24">
        <v>0.448324</v>
      </c>
      <c r="G92" s="24">
        <v>-4.9315619999999996</v>
      </c>
      <c r="H92" s="24">
        <v>5.3798849999999998</v>
      </c>
      <c r="I92" s="24">
        <v>0</v>
      </c>
    </row>
    <row r="93" spans="1:9" x14ac:dyDescent="0.2">
      <c r="A93" s="20">
        <v>72</v>
      </c>
      <c r="B93" s="21" t="s">
        <v>70</v>
      </c>
      <c r="C93" s="22">
        <v>45</v>
      </c>
      <c r="D93" s="23" t="s">
        <v>71</v>
      </c>
      <c r="E93" s="24">
        <v>44.762329000000001</v>
      </c>
      <c r="F93" s="24">
        <v>27.410018000000001</v>
      </c>
      <c r="G93" s="24">
        <v>-7.9577470000000003</v>
      </c>
      <c r="H93" s="24">
        <v>35.809863</v>
      </c>
      <c r="I93" s="24">
        <v>0.44209700000000002</v>
      </c>
    </row>
    <row r="94" spans="1:9" x14ac:dyDescent="0.2">
      <c r="A94" s="20">
        <v>72</v>
      </c>
      <c r="B94" s="21" t="s">
        <v>72</v>
      </c>
      <c r="C94" s="22">
        <v>45</v>
      </c>
      <c r="D94" s="23" t="s">
        <v>74</v>
      </c>
      <c r="E94" s="24">
        <v>1.8037559999999999</v>
      </c>
      <c r="F94" s="24">
        <v>-0.40190599999999999</v>
      </c>
      <c r="G94" s="24">
        <v>-0.40190599999999999</v>
      </c>
      <c r="H94" s="24">
        <v>0</v>
      </c>
      <c r="I94" s="24">
        <v>0</v>
      </c>
    </row>
    <row r="95" spans="1:9" x14ac:dyDescent="0.2">
      <c r="A95" s="20">
        <v>72</v>
      </c>
      <c r="B95" s="21" t="s">
        <v>75</v>
      </c>
      <c r="C95" s="22">
        <v>45</v>
      </c>
      <c r="D95" s="23" t="s">
        <v>76</v>
      </c>
      <c r="E95" s="24">
        <v>2.7679119999999999</v>
      </c>
      <c r="F95" s="24">
        <v>0.92263700000000004</v>
      </c>
      <c r="G95" s="24">
        <v>-0.92263700000000004</v>
      </c>
      <c r="H95" s="24">
        <v>1.845275</v>
      </c>
      <c r="I95" s="24">
        <v>0</v>
      </c>
    </row>
    <row r="96" spans="1:9" x14ac:dyDescent="0.2">
      <c r="A96" s="20">
        <v>72</v>
      </c>
      <c r="B96" s="21" t="s">
        <v>77</v>
      </c>
      <c r="C96" s="22">
        <v>45</v>
      </c>
      <c r="D96" s="23" t="s">
        <v>78</v>
      </c>
      <c r="E96" s="24">
        <v>39.804813000000003</v>
      </c>
      <c r="F96" s="24">
        <v>28.036992000000001</v>
      </c>
      <c r="G96" s="24">
        <v>4.3084369999999996</v>
      </c>
      <c r="H96" s="24">
        <v>23.728556000000001</v>
      </c>
      <c r="I96" s="24">
        <v>0</v>
      </c>
    </row>
    <row r="97" spans="1:9" x14ac:dyDescent="0.2">
      <c r="A97" s="20">
        <v>72</v>
      </c>
      <c r="B97" s="21" t="s">
        <v>81</v>
      </c>
      <c r="C97" s="22">
        <v>45</v>
      </c>
      <c r="D97" s="23" t="s">
        <v>82</v>
      </c>
      <c r="E97" s="24">
        <v>5.4180409999999997</v>
      </c>
      <c r="F97" s="24">
        <v>0</v>
      </c>
      <c r="G97" s="24">
        <v>0</v>
      </c>
      <c r="H97" s="24">
        <v>0</v>
      </c>
      <c r="I97" s="24">
        <v>0</v>
      </c>
    </row>
    <row r="98" spans="1:9" x14ac:dyDescent="0.2">
      <c r="A98" s="20">
        <v>72</v>
      </c>
      <c r="B98" s="21" t="s">
        <v>27</v>
      </c>
      <c r="C98" s="22">
        <v>26</v>
      </c>
      <c r="D98" s="23" t="s">
        <v>33</v>
      </c>
      <c r="E98" s="24">
        <v>1.4885900000000001</v>
      </c>
      <c r="F98" s="24">
        <v>-8.3310999999999996E-2</v>
      </c>
      <c r="G98" s="24">
        <v>-8.3310999999999996E-2</v>
      </c>
      <c r="H98" s="24">
        <v>0</v>
      </c>
      <c r="I98" s="24">
        <v>0</v>
      </c>
    </row>
    <row r="99" spans="1:9" x14ac:dyDescent="0.2">
      <c r="A99" s="20">
        <v>72</v>
      </c>
      <c r="B99" s="21" t="s">
        <v>27</v>
      </c>
      <c r="C99" s="22">
        <v>26</v>
      </c>
      <c r="D99" s="23" t="s">
        <v>34</v>
      </c>
      <c r="E99" s="24">
        <v>0</v>
      </c>
      <c r="F99" s="24">
        <v>-5.5357999999999997E-2</v>
      </c>
      <c r="G99" s="24">
        <v>0</v>
      </c>
      <c r="H99" s="24">
        <v>0</v>
      </c>
      <c r="I99" s="24">
        <v>5.5357999999999997E-2</v>
      </c>
    </row>
    <row r="100" spans="1:9" x14ac:dyDescent="0.2">
      <c r="A100" s="20">
        <v>72</v>
      </c>
      <c r="B100" s="21" t="s">
        <v>27</v>
      </c>
      <c r="C100" s="22">
        <v>26</v>
      </c>
      <c r="D100" s="23" t="s">
        <v>35</v>
      </c>
      <c r="E100" s="24">
        <v>0.27206000000000002</v>
      </c>
      <c r="F100" s="24">
        <v>-20.676539999999999</v>
      </c>
      <c r="G100" s="24">
        <v>0.27206000000000002</v>
      </c>
      <c r="H100" s="24">
        <v>0</v>
      </c>
      <c r="I100" s="24">
        <v>20.948599999999999</v>
      </c>
    </row>
    <row r="101" spans="1:9" x14ac:dyDescent="0.2">
      <c r="A101" s="20">
        <v>72</v>
      </c>
      <c r="B101" s="21" t="s">
        <v>36</v>
      </c>
      <c r="C101" s="22">
        <v>26</v>
      </c>
      <c r="D101" s="23" t="s">
        <v>37</v>
      </c>
      <c r="E101" s="24">
        <v>361.30577699999998</v>
      </c>
      <c r="F101" s="24">
        <v>-67.920257000000007</v>
      </c>
      <c r="G101" s="24">
        <v>-10.986643000000001</v>
      </c>
      <c r="H101" s="24">
        <v>51.212524999999999</v>
      </c>
      <c r="I101" s="24">
        <v>108.14613900000001</v>
      </c>
    </row>
    <row r="102" spans="1:9" x14ac:dyDescent="0.2">
      <c r="A102" s="20">
        <v>72</v>
      </c>
      <c r="B102" s="21" t="s">
        <v>36</v>
      </c>
      <c r="C102" s="22">
        <v>26</v>
      </c>
      <c r="D102" s="23" t="s">
        <v>38</v>
      </c>
      <c r="E102" s="24">
        <v>147.829815</v>
      </c>
      <c r="F102" s="24">
        <v>-18.186477</v>
      </c>
      <c r="G102" s="24">
        <v>31.172032000000002</v>
      </c>
      <c r="H102" s="24">
        <v>12.937156</v>
      </c>
      <c r="I102" s="24">
        <v>62.295665999999997</v>
      </c>
    </row>
    <row r="103" spans="1:9" x14ac:dyDescent="0.2">
      <c r="A103" s="20">
        <v>72</v>
      </c>
      <c r="B103" s="21" t="s">
        <v>36</v>
      </c>
      <c r="C103" s="22">
        <v>26</v>
      </c>
      <c r="D103" s="23" t="s">
        <v>39</v>
      </c>
      <c r="E103" s="24">
        <v>610.53872100000001</v>
      </c>
      <c r="F103" s="24">
        <v>38.77373</v>
      </c>
      <c r="G103" s="24">
        <v>72.254891999999998</v>
      </c>
      <c r="H103" s="24">
        <v>181.950198</v>
      </c>
      <c r="I103" s="24">
        <v>215.43135899999999</v>
      </c>
    </row>
    <row r="104" spans="1:9" x14ac:dyDescent="0.2">
      <c r="A104" s="20">
        <v>72</v>
      </c>
      <c r="B104" s="21" t="s">
        <v>36</v>
      </c>
      <c r="C104" s="22">
        <v>26</v>
      </c>
      <c r="D104" s="23" t="s">
        <v>40</v>
      </c>
      <c r="E104" s="24">
        <v>327.37975899999998</v>
      </c>
      <c r="F104" s="24">
        <v>105.01082599999999</v>
      </c>
      <c r="G104" s="24">
        <v>71.024760999999998</v>
      </c>
      <c r="H104" s="24">
        <v>158.879863</v>
      </c>
      <c r="I104" s="24">
        <v>124.893798</v>
      </c>
    </row>
    <row r="105" spans="1:9" x14ac:dyDescent="0.2">
      <c r="A105" s="20">
        <v>72</v>
      </c>
      <c r="B105" s="21" t="s">
        <v>36</v>
      </c>
      <c r="C105" s="22">
        <v>26</v>
      </c>
      <c r="D105" s="23" t="s">
        <v>41</v>
      </c>
      <c r="E105" s="24">
        <v>152.882059</v>
      </c>
      <c r="F105" s="24">
        <v>71.412786999999994</v>
      </c>
      <c r="G105" s="24">
        <v>30.726310999999999</v>
      </c>
      <c r="H105" s="24">
        <v>104.598286</v>
      </c>
      <c r="I105" s="24">
        <v>63.911810000000003</v>
      </c>
    </row>
    <row r="106" spans="1:9" x14ac:dyDescent="0.2">
      <c r="A106" s="20">
        <v>72</v>
      </c>
      <c r="B106" s="21" t="s">
        <v>36</v>
      </c>
      <c r="C106" s="22">
        <v>26</v>
      </c>
      <c r="D106" s="23" t="s">
        <v>42</v>
      </c>
      <c r="E106" s="24">
        <v>212.206594</v>
      </c>
      <c r="F106" s="24">
        <v>-192.90640500000001</v>
      </c>
      <c r="G106" s="24">
        <v>5.3935839999999997</v>
      </c>
      <c r="H106" s="24">
        <v>202.92255599999999</v>
      </c>
      <c r="I106" s="24">
        <v>401.22254500000003</v>
      </c>
    </row>
    <row r="107" spans="1:9" x14ac:dyDescent="0.2">
      <c r="A107" s="20">
        <v>72</v>
      </c>
      <c r="B107" s="21" t="s">
        <v>46</v>
      </c>
      <c r="C107" s="22">
        <v>26</v>
      </c>
      <c r="D107" s="23" t="s">
        <v>47</v>
      </c>
      <c r="E107" s="24">
        <v>0.29102600000000001</v>
      </c>
      <c r="F107" s="24">
        <v>0.29102600000000001</v>
      </c>
      <c r="G107" s="24">
        <v>0.29102600000000001</v>
      </c>
      <c r="H107" s="24">
        <v>0</v>
      </c>
      <c r="I107" s="24">
        <v>0</v>
      </c>
    </row>
    <row r="108" spans="1:9" x14ac:dyDescent="0.2">
      <c r="A108" s="20">
        <v>72</v>
      </c>
      <c r="B108" s="21" t="s">
        <v>46</v>
      </c>
      <c r="C108" s="22">
        <v>26</v>
      </c>
      <c r="D108" s="23" t="s">
        <v>48</v>
      </c>
      <c r="E108" s="24">
        <v>0.65764900000000004</v>
      </c>
      <c r="F108" s="24">
        <v>-0.107059</v>
      </c>
      <c r="G108" s="24">
        <v>-0.107059</v>
      </c>
      <c r="H108" s="24">
        <v>0</v>
      </c>
      <c r="I108" s="24">
        <v>0</v>
      </c>
    </row>
    <row r="109" spans="1:9" x14ac:dyDescent="0.2">
      <c r="A109" s="20">
        <v>72</v>
      </c>
      <c r="B109" s="21" t="s">
        <v>49</v>
      </c>
      <c r="C109" s="22">
        <v>26</v>
      </c>
      <c r="D109" s="23" t="s">
        <v>50</v>
      </c>
      <c r="E109" s="24">
        <v>0.71536299999999997</v>
      </c>
      <c r="F109" s="24">
        <v>-0.11477800000000001</v>
      </c>
      <c r="G109" s="24">
        <v>-1.8685E-2</v>
      </c>
      <c r="H109" s="24">
        <v>0</v>
      </c>
      <c r="I109" s="24">
        <v>9.6093999999999999E-2</v>
      </c>
    </row>
    <row r="110" spans="1:9" x14ac:dyDescent="0.2">
      <c r="A110" s="20">
        <v>72</v>
      </c>
      <c r="B110" s="21" t="s">
        <v>53</v>
      </c>
      <c r="C110" s="22">
        <v>26</v>
      </c>
      <c r="D110" s="23" t="s">
        <v>55</v>
      </c>
      <c r="E110" s="24">
        <v>1.5433209999999999</v>
      </c>
      <c r="F110" s="24">
        <v>1.5433209999999999</v>
      </c>
      <c r="G110" s="24">
        <v>1.2539480000000001</v>
      </c>
      <c r="H110" s="24">
        <v>0.28937299999999999</v>
      </c>
      <c r="I110" s="24">
        <v>0</v>
      </c>
    </row>
    <row r="111" spans="1:9" x14ac:dyDescent="0.2">
      <c r="A111" s="20">
        <v>72</v>
      </c>
      <c r="B111" s="21" t="s">
        <v>53</v>
      </c>
      <c r="C111" s="22">
        <v>26</v>
      </c>
      <c r="D111" s="23" t="s">
        <v>57</v>
      </c>
      <c r="E111" s="24">
        <v>18.037561</v>
      </c>
      <c r="F111" s="24">
        <v>16.033387000000001</v>
      </c>
      <c r="G111" s="24">
        <v>5.423057</v>
      </c>
      <c r="H111" s="24">
        <v>10.610329999999999</v>
      </c>
      <c r="I111" s="24">
        <v>0</v>
      </c>
    </row>
    <row r="112" spans="1:9" x14ac:dyDescent="0.2">
      <c r="A112" s="20">
        <v>72</v>
      </c>
      <c r="B112" s="21" t="s">
        <v>53</v>
      </c>
      <c r="C112" s="22">
        <v>26</v>
      </c>
      <c r="D112" s="23" t="s">
        <v>58</v>
      </c>
      <c r="E112" s="24">
        <v>5.4333729999999996</v>
      </c>
      <c r="F112" s="24">
        <v>-4.4585489999999997</v>
      </c>
      <c r="G112" s="24">
        <v>1.454499</v>
      </c>
      <c r="H112" s="24">
        <v>1.9894369999999999</v>
      </c>
      <c r="I112" s="24">
        <v>7.9024850000000004</v>
      </c>
    </row>
    <row r="113" spans="1:9" x14ac:dyDescent="0.2">
      <c r="A113" s="20">
        <v>72</v>
      </c>
      <c r="B113" s="21" t="s">
        <v>53</v>
      </c>
      <c r="C113" s="22">
        <v>26</v>
      </c>
      <c r="D113" s="23" t="s">
        <v>59</v>
      </c>
      <c r="E113" s="24">
        <v>1.1538729999999999</v>
      </c>
      <c r="F113" s="24">
        <v>1.1538729999999999</v>
      </c>
      <c r="G113" s="24">
        <v>1.1538729999999999</v>
      </c>
      <c r="H113" s="24">
        <v>0</v>
      </c>
      <c r="I113" s="24">
        <v>0</v>
      </c>
    </row>
    <row r="114" spans="1:9" x14ac:dyDescent="0.2">
      <c r="A114" s="20">
        <v>72</v>
      </c>
      <c r="B114" s="21" t="s">
        <v>60</v>
      </c>
      <c r="C114" s="22">
        <v>26</v>
      </c>
      <c r="D114" s="23" t="s">
        <v>62</v>
      </c>
      <c r="E114" s="24">
        <v>0.21220700000000001</v>
      </c>
      <c r="F114" s="24">
        <v>-1.478078</v>
      </c>
      <c r="G114" s="24">
        <v>0.106103</v>
      </c>
      <c r="H114" s="24">
        <v>0</v>
      </c>
      <c r="I114" s="24">
        <v>1.5841810000000001</v>
      </c>
    </row>
    <row r="115" spans="1:9" x14ac:dyDescent="0.2">
      <c r="A115" s="20">
        <v>72</v>
      </c>
      <c r="B115" s="21" t="s">
        <v>63</v>
      </c>
      <c r="C115" s="22">
        <v>26</v>
      </c>
      <c r="D115" s="23" t="s">
        <v>64</v>
      </c>
      <c r="E115" s="24">
        <v>9.227328</v>
      </c>
      <c r="F115" s="24">
        <v>-2.7440509999999998</v>
      </c>
      <c r="G115" s="24">
        <v>1.4634940000000001</v>
      </c>
      <c r="H115" s="24">
        <v>0</v>
      </c>
      <c r="I115" s="24">
        <v>4.2075449999999996</v>
      </c>
    </row>
    <row r="116" spans="1:9" x14ac:dyDescent="0.2">
      <c r="A116" s="20">
        <v>72</v>
      </c>
      <c r="B116" s="21" t="s">
        <v>63</v>
      </c>
      <c r="C116" s="22">
        <v>26</v>
      </c>
      <c r="D116" s="23" t="s">
        <v>65</v>
      </c>
      <c r="E116" s="24">
        <v>0.71117900000000001</v>
      </c>
      <c r="F116" s="24">
        <v>-2.2253020000000001</v>
      </c>
      <c r="G116" s="24">
        <v>-1.65177</v>
      </c>
      <c r="H116" s="24">
        <v>0.19117700000000001</v>
      </c>
      <c r="I116" s="24">
        <v>0.76470800000000005</v>
      </c>
    </row>
    <row r="117" spans="1:9" x14ac:dyDescent="0.2">
      <c r="A117" s="20">
        <v>72</v>
      </c>
      <c r="B117" s="21" t="s">
        <v>63</v>
      </c>
      <c r="C117" s="22">
        <v>26</v>
      </c>
      <c r="D117" s="23" t="s">
        <v>66</v>
      </c>
      <c r="E117" s="24">
        <v>2.7631070000000002</v>
      </c>
      <c r="F117" s="24">
        <v>2.3210099999999998</v>
      </c>
      <c r="G117" s="24">
        <v>2.3210099999999998</v>
      </c>
      <c r="H117" s="24">
        <v>0</v>
      </c>
      <c r="I117" s="24">
        <v>0</v>
      </c>
    </row>
    <row r="118" spans="1:9" x14ac:dyDescent="0.2">
      <c r="A118" s="20">
        <v>72</v>
      </c>
      <c r="B118" s="21" t="s">
        <v>63</v>
      </c>
      <c r="C118" s="22">
        <v>26</v>
      </c>
      <c r="D118" s="23" t="s">
        <v>67</v>
      </c>
      <c r="E118" s="24">
        <v>3.8583020000000001</v>
      </c>
      <c r="F118" s="24">
        <v>-11.360555</v>
      </c>
      <c r="G118" s="24">
        <v>-0.85740000000000005</v>
      </c>
      <c r="H118" s="24">
        <v>0</v>
      </c>
      <c r="I118" s="24">
        <v>10.503155</v>
      </c>
    </row>
    <row r="119" spans="1:9" x14ac:dyDescent="0.2">
      <c r="A119" s="20">
        <v>72</v>
      </c>
      <c r="B119" s="21" t="s">
        <v>68</v>
      </c>
      <c r="C119" s="22">
        <v>26</v>
      </c>
      <c r="D119" s="23" t="s">
        <v>69</v>
      </c>
      <c r="E119" s="24">
        <v>66.869984000000002</v>
      </c>
      <c r="F119" s="24">
        <v>6.0832560000000004</v>
      </c>
      <c r="G119" s="24">
        <v>28.348011</v>
      </c>
      <c r="H119" s="24">
        <v>16.759340000000002</v>
      </c>
      <c r="I119" s="24">
        <v>39.024095000000003</v>
      </c>
    </row>
    <row r="120" spans="1:9" x14ac:dyDescent="0.2">
      <c r="A120" s="20">
        <v>72</v>
      </c>
      <c r="B120" s="21" t="s">
        <v>70</v>
      </c>
      <c r="C120" s="22">
        <v>26</v>
      </c>
      <c r="D120" s="23" t="s">
        <v>71</v>
      </c>
      <c r="E120" s="24">
        <v>0</v>
      </c>
      <c r="F120" s="24">
        <v>-0.44209700000000002</v>
      </c>
      <c r="G120" s="24">
        <v>0</v>
      </c>
      <c r="H120" s="24">
        <v>0</v>
      </c>
      <c r="I120" s="24">
        <v>0.44209700000000002</v>
      </c>
    </row>
    <row r="121" spans="1:9" x14ac:dyDescent="0.2">
      <c r="A121" s="20">
        <v>72</v>
      </c>
      <c r="B121" s="21" t="s">
        <v>72</v>
      </c>
      <c r="C121" s="22">
        <v>26</v>
      </c>
      <c r="D121" s="23" t="s">
        <v>74</v>
      </c>
      <c r="E121" s="24">
        <v>2.0352540000000001</v>
      </c>
      <c r="F121" s="24">
        <v>1.7137290000000001</v>
      </c>
      <c r="G121" s="24">
        <v>2.0352540000000001</v>
      </c>
      <c r="H121" s="24">
        <v>0</v>
      </c>
      <c r="I121" s="24">
        <v>0.32152500000000001</v>
      </c>
    </row>
    <row r="122" spans="1:9" x14ac:dyDescent="0.2">
      <c r="A122" s="20">
        <v>72</v>
      </c>
      <c r="B122" s="21" t="s">
        <v>75</v>
      </c>
      <c r="C122" s="22">
        <v>26</v>
      </c>
      <c r="D122" s="23" t="s">
        <v>76</v>
      </c>
      <c r="E122" s="24">
        <v>6.7537060000000002</v>
      </c>
      <c r="F122" s="24">
        <v>-10.366343000000001</v>
      </c>
      <c r="G122" s="24">
        <v>3.8320210000000001</v>
      </c>
      <c r="H122" s="24">
        <v>1.5889869999999999</v>
      </c>
      <c r="I122" s="24">
        <v>15.787350999999999</v>
      </c>
    </row>
    <row r="123" spans="1:9" x14ac:dyDescent="0.2">
      <c r="A123" s="20">
        <v>72</v>
      </c>
      <c r="B123" s="21" t="s">
        <v>77</v>
      </c>
      <c r="C123" s="22">
        <v>26</v>
      </c>
      <c r="D123" s="23" t="s">
        <v>78</v>
      </c>
      <c r="E123" s="24">
        <v>17.905092</v>
      </c>
      <c r="F123" s="24">
        <v>16.361771000000001</v>
      </c>
      <c r="G123" s="24">
        <v>6.6517119999999998</v>
      </c>
      <c r="H123" s="24">
        <v>10.99616</v>
      </c>
      <c r="I123" s="24">
        <v>1.2861009999999999</v>
      </c>
    </row>
    <row r="124" spans="1:9" x14ac:dyDescent="0.2">
      <c r="A124" s="20">
        <v>72</v>
      </c>
      <c r="B124" s="21" t="s">
        <v>79</v>
      </c>
      <c r="C124" s="22">
        <v>26</v>
      </c>
      <c r="D124" s="23" t="s">
        <v>80</v>
      </c>
      <c r="E124" s="24">
        <v>0.31437999999999999</v>
      </c>
      <c r="F124" s="24">
        <v>0.31437999999999999</v>
      </c>
      <c r="G124" s="24">
        <v>0.31437999999999999</v>
      </c>
      <c r="H124" s="24">
        <v>0</v>
      </c>
      <c r="I124" s="24">
        <v>0</v>
      </c>
    </row>
    <row r="125" spans="1:9" x14ac:dyDescent="0.2">
      <c r="A125" s="20">
        <v>72</v>
      </c>
      <c r="B125" s="21" t="s">
        <v>81</v>
      </c>
      <c r="C125" s="22">
        <v>26</v>
      </c>
      <c r="D125" s="23" t="s">
        <v>82</v>
      </c>
      <c r="E125" s="24">
        <v>76.343204</v>
      </c>
      <c r="F125" s="24">
        <v>-50.017546000000003</v>
      </c>
      <c r="G125" s="24">
        <v>1.9805950000000001</v>
      </c>
      <c r="H125" s="24">
        <v>0</v>
      </c>
      <c r="I125" s="24">
        <v>51.998140999999997</v>
      </c>
    </row>
    <row r="126" spans="1:9" x14ac:dyDescent="0.2">
      <c r="A126" s="20">
        <v>72</v>
      </c>
      <c r="B126" s="21" t="s">
        <v>11</v>
      </c>
      <c r="C126" s="22">
        <v>46</v>
      </c>
      <c r="D126" s="23" t="s">
        <v>13</v>
      </c>
      <c r="E126" s="24">
        <v>1.098085</v>
      </c>
      <c r="F126" s="24">
        <v>-1.113243</v>
      </c>
      <c r="G126" s="24">
        <v>-0.99198200000000003</v>
      </c>
      <c r="H126" s="24">
        <v>0</v>
      </c>
      <c r="I126" s="24">
        <v>0.12126099999999999</v>
      </c>
    </row>
    <row r="127" spans="1:9" x14ac:dyDescent="0.2">
      <c r="A127" s="20">
        <v>72</v>
      </c>
      <c r="B127" s="21" t="s">
        <v>11</v>
      </c>
      <c r="C127" s="22">
        <v>46</v>
      </c>
      <c r="D127" s="23" t="s">
        <v>15</v>
      </c>
      <c r="E127" s="24">
        <v>0.201099</v>
      </c>
      <c r="F127" s="24">
        <v>0.11691799999999999</v>
      </c>
      <c r="G127" s="24">
        <v>0.11691799999999999</v>
      </c>
      <c r="H127" s="24">
        <v>0</v>
      </c>
      <c r="I127" s="24">
        <v>0</v>
      </c>
    </row>
    <row r="128" spans="1:9" x14ac:dyDescent="0.2">
      <c r="A128" s="20">
        <v>72</v>
      </c>
      <c r="B128" s="21" t="s">
        <v>11</v>
      </c>
      <c r="C128" s="22">
        <v>46</v>
      </c>
      <c r="D128" s="23" t="s">
        <v>17</v>
      </c>
      <c r="E128" s="24">
        <v>0.33114700000000002</v>
      </c>
      <c r="F128" s="24">
        <v>3.7726000000000003E-2</v>
      </c>
      <c r="G128" s="24">
        <v>3.7726000000000003E-2</v>
      </c>
      <c r="H128" s="24">
        <v>0</v>
      </c>
      <c r="I128" s="24">
        <v>0</v>
      </c>
    </row>
    <row r="129" spans="1:9" x14ac:dyDescent="0.2">
      <c r="A129" s="20">
        <v>72</v>
      </c>
      <c r="B129" s="21" t="s">
        <v>11</v>
      </c>
      <c r="C129" s="22">
        <v>46</v>
      </c>
      <c r="D129" s="23" t="s">
        <v>19</v>
      </c>
      <c r="E129" s="24">
        <v>0.33953100000000003</v>
      </c>
      <c r="F129" s="24">
        <v>-0.24521699999999999</v>
      </c>
      <c r="G129" s="24">
        <v>-4.2441E-2</v>
      </c>
      <c r="H129" s="24">
        <v>0</v>
      </c>
      <c r="I129" s="24">
        <v>0.20277500000000001</v>
      </c>
    </row>
    <row r="130" spans="1:9" x14ac:dyDescent="0.2">
      <c r="A130" s="20">
        <v>72</v>
      </c>
      <c r="B130" s="21" t="s">
        <v>20</v>
      </c>
      <c r="C130" s="22">
        <v>46</v>
      </c>
      <c r="D130" s="23" t="s">
        <v>21</v>
      </c>
      <c r="E130" s="24">
        <v>60.142885999999997</v>
      </c>
      <c r="F130" s="24">
        <v>-7.0337639999999997</v>
      </c>
      <c r="G130" s="24">
        <v>-2.6791079999999998</v>
      </c>
      <c r="H130" s="24">
        <v>0</v>
      </c>
      <c r="I130" s="24">
        <v>4.3546560000000003</v>
      </c>
    </row>
    <row r="131" spans="1:9" x14ac:dyDescent="0.2">
      <c r="A131" s="20">
        <v>72</v>
      </c>
      <c r="B131" s="21" t="s">
        <v>20</v>
      </c>
      <c r="C131" s="22">
        <v>46</v>
      </c>
      <c r="D131" s="23" t="s">
        <v>22</v>
      </c>
      <c r="E131" s="24">
        <v>56.58117</v>
      </c>
      <c r="F131" s="24">
        <v>-23.872335</v>
      </c>
      <c r="G131" s="24">
        <v>-2.3360859999999999</v>
      </c>
      <c r="H131" s="24">
        <v>0</v>
      </c>
      <c r="I131" s="24">
        <v>21.536249000000002</v>
      </c>
    </row>
    <row r="132" spans="1:9" x14ac:dyDescent="0.2">
      <c r="A132" s="20">
        <v>72</v>
      </c>
      <c r="B132" s="21" t="s">
        <v>23</v>
      </c>
      <c r="C132" s="22">
        <v>46</v>
      </c>
      <c r="D132" s="23" t="s">
        <v>24</v>
      </c>
      <c r="E132" s="24">
        <v>48.964706999999997</v>
      </c>
      <c r="F132" s="24">
        <v>18.999040000000001</v>
      </c>
      <c r="G132" s="24">
        <v>-1.079372</v>
      </c>
      <c r="H132" s="24">
        <v>29.473137999999999</v>
      </c>
      <c r="I132" s="24">
        <v>9.3947269999999996</v>
      </c>
    </row>
    <row r="133" spans="1:9" x14ac:dyDescent="0.2">
      <c r="A133" s="20">
        <v>72</v>
      </c>
      <c r="B133" s="21" t="s">
        <v>25</v>
      </c>
      <c r="C133" s="22">
        <v>46</v>
      </c>
      <c r="D133" s="23" t="s">
        <v>26</v>
      </c>
      <c r="E133" s="24">
        <v>1.669359</v>
      </c>
      <c r="F133" s="24">
        <v>-1.1388419999999999</v>
      </c>
      <c r="G133" s="24">
        <v>-0.88419400000000004</v>
      </c>
      <c r="H133" s="24">
        <v>0</v>
      </c>
      <c r="I133" s="24">
        <v>0.25464799999999999</v>
      </c>
    </row>
    <row r="134" spans="1:9" x14ac:dyDescent="0.2">
      <c r="A134" s="20">
        <v>72</v>
      </c>
      <c r="B134" s="21" t="s">
        <v>27</v>
      </c>
      <c r="C134" s="22">
        <v>46</v>
      </c>
      <c r="D134" s="23" t="s">
        <v>28</v>
      </c>
      <c r="E134" s="24">
        <v>1.5591600000000001</v>
      </c>
      <c r="F134" s="24">
        <v>0</v>
      </c>
      <c r="G134" s="24">
        <v>0.14891699999999999</v>
      </c>
      <c r="H134" s="24">
        <v>0</v>
      </c>
      <c r="I134" s="24">
        <v>0.14891699999999999</v>
      </c>
    </row>
    <row r="135" spans="1:9" x14ac:dyDescent="0.2">
      <c r="A135" s="20">
        <v>72</v>
      </c>
      <c r="B135" s="21" t="s">
        <v>27</v>
      </c>
      <c r="C135" s="22">
        <v>46</v>
      </c>
      <c r="D135" s="23" t="s">
        <v>29</v>
      </c>
      <c r="E135" s="24">
        <v>1.9181809999999999</v>
      </c>
      <c r="F135" s="24">
        <v>-0.104023</v>
      </c>
      <c r="G135" s="24">
        <v>-0.104023</v>
      </c>
      <c r="H135" s="24">
        <v>0</v>
      </c>
      <c r="I135" s="24">
        <v>0</v>
      </c>
    </row>
    <row r="136" spans="1:9" x14ac:dyDescent="0.2">
      <c r="A136" s="20">
        <v>72</v>
      </c>
      <c r="B136" s="21" t="s">
        <v>27</v>
      </c>
      <c r="C136" s="22">
        <v>46</v>
      </c>
      <c r="D136" s="23" t="s">
        <v>32</v>
      </c>
      <c r="E136" s="24">
        <v>4.4537190000000004</v>
      </c>
      <c r="F136" s="24">
        <v>-0.130992</v>
      </c>
      <c r="G136" s="24">
        <v>-0.130992</v>
      </c>
      <c r="H136" s="24">
        <v>0</v>
      </c>
      <c r="I136" s="24">
        <v>0</v>
      </c>
    </row>
    <row r="137" spans="1:9" x14ac:dyDescent="0.2">
      <c r="A137" s="20">
        <v>72</v>
      </c>
      <c r="B137" s="21" t="s">
        <v>27</v>
      </c>
      <c r="C137" s="22">
        <v>46</v>
      </c>
      <c r="D137" s="23" t="s">
        <v>33</v>
      </c>
      <c r="E137" s="24">
        <v>1.798254</v>
      </c>
      <c r="F137" s="24">
        <v>1.571901</v>
      </c>
      <c r="G137" s="24">
        <v>0.15719</v>
      </c>
      <c r="H137" s="24">
        <v>1.4147110000000001</v>
      </c>
      <c r="I137" s="24">
        <v>0</v>
      </c>
    </row>
    <row r="138" spans="1:9" x14ac:dyDescent="0.2">
      <c r="A138" s="20">
        <v>72</v>
      </c>
      <c r="B138" s="21" t="s">
        <v>27</v>
      </c>
      <c r="C138" s="22">
        <v>46</v>
      </c>
      <c r="D138" s="23" t="s">
        <v>34</v>
      </c>
      <c r="E138" s="24">
        <v>5.5357999999999997E-2</v>
      </c>
      <c r="F138" s="24">
        <v>0</v>
      </c>
      <c r="G138" s="24">
        <v>0</v>
      </c>
      <c r="H138" s="24">
        <v>0</v>
      </c>
      <c r="I138" s="24">
        <v>0</v>
      </c>
    </row>
    <row r="139" spans="1:9" x14ac:dyDescent="0.2">
      <c r="A139" s="20">
        <v>72</v>
      </c>
      <c r="B139" s="21" t="s">
        <v>36</v>
      </c>
      <c r="C139" s="22">
        <v>46</v>
      </c>
      <c r="D139" s="23" t="s">
        <v>37</v>
      </c>
      <c r="E139" s="24">
        <v>10.822535999999999</v>
      </c>
      <c r="F139" s="24">
        <v>0.35367799999999999</v>
      </c>
      <c r="G139" s="24">
        <v>0.35367799999999999</v>
      </c>
      <c r="H139" s="24">
        <v>0.63661999999999996</v>
      </c>
      <c r="I139" s="24">
        <v>0.63661999999999996</v>
      </c>
    </row>
    <row r="140" spans="1:9" x14ac:dyDescent="0.2">
      <c r="A140" s="20">
        <v>72</v>
      </c>
      <c r="B140" s="21" t="s">
        <v>36</v>
      </c>
      <c r="C140" s="22">
        <v>46</v>
      </c>
      <c r="D140" s="23" t="s">
        <v>38</v>
      </c>
      <c r="E140" s="24">
        <v>0.50631700000000002</v>
      </c>
      <c r="F140" s="24">
        <v>0.13402500000000001</v>
      </c>
      <c r="G140" s="24">
        <v>0.13402500000000001</v>
      </c>
      <c r="H140" s="24">
        <v>0</v>
      </c>
      <c r="I140" s="24">
        <v>0</v>
      </c>
    </row>
    <row r="141" spans="1:9" x14ac:dyDescent="0.2">
      <c r="A141" s="20">
        <v>72</v>
      </c>
      <c r="B141" s="21" t="s">
        <v>36</v>
      </c>
      <c r="C141" s="22">
        <v>46</v>
      </c>
      <c r="D141" s="23" t="s">
        <v>39</v>
      </c>
      <c r="E141" s="24">
        <v>2.0426099999999998</v>
      </c>
      <c r="F141" s="24">
        <v>1.789706</v>
      </c>
      <c r="G141" s="24">
        <v>4.5541999999999999E-2</v>
      </c>
      <c r="H141" s="24">
        <v>1.744164</v>
      </c>
      <c r="I141" s="24">
        <v>0</v>
      </c>
    </row>
    <row r="142" spans="1:9" x14ac:dyDescent="0.2">
      <c r="A142" s="20">
        <v>72</v>
      </c>
      <c r="B142" s="21" t="s">
        <v>36</v>
      </c>
      <c r="C142" s="22">
        <v>46</v>
      </c>
      <c r="D142" s="23" t="s">
        <v>40</v>
      </c>
      <c r="E142" s="24">
        <v>0.78123500000000001</v>
      </c>
      <c r="F142" s="24">
        <v>-1.301534</v>
      </c>
      <c r="G142" s="24">
        <v>0.46685500000000002</v>
      </c>
      <c r="H142" s="24">
        <v>0</v>
      </c>
      <c r="I142" s="24">
        <v>1.7683880000000001</v>
      </c>
    </row>
    <row r="143" spans="1:9" x14ac:dyDescent="0.2">
      <c r="A143" s="20">
        <v>72</v>
      </c>
      <c r="B143" s="21" t="s">
        <v>43</v>
      </c>
      <c r="C143" s="22">
        <v>46</v>
      </c>
      <c r="D143" s="23" t="s">
        <v>44</v>
      </c>
      <c r="E143" s="24">
        <v>15.125614000000001</v>
      </c>
      <c r="F143" s="24">
        <v>1.3086070000000001</v>
      </c>
      <c r="G143" s="24">
        <v>1.3086070000000001</v>
      </c>
      <c r="H143" s="24">
        <v>0</v>
      </c>
      <c r="I143" s="24">
        <v>0</v>
      </c>
    </row>
    <row r="144" spans="1:9" x14ac:dyDescent="0.2">
      <c r="A144" s="20">
        <v>72</v>
      </c>
      <c r="B144" s="21" t="s">
        <v>43</v>
      </c>
      <c r="C144" s="22">
        <v>46</v>
      </c>
      <c r="D144" s="23" t="s">
        <v>45</v>
      </c>
      <c r="E144" s="24">
        <v>36.145856999999999</v>
      </c>
      <c r="F144" s="24">
        <v>16.632954999999999</v>
      </c>
      <c r="G144" s="24">
        <v>1.6269169999999999</v>
      </c>
      <c r="H144" s="24">
        <v>15.915495</v>
      </c>
      <c r="I144" s="24">
        <v>0.90945699999999996</v>
      </c>
    </row>
    <row r="145" spans="1:9" x14ac:dyDescent="0.2">
      <c r="A145" s="20">
        <v>72</v>
      </c>
      <c r="B145" s="21" t="s">
        <v>46</v>
      </c>
      <c r="C145" s="22">
        <v>46</v>
      </c>
      <c r="D145" s="23" t="s">
        <v>47</v>
      </c>
      <c r="E145" s="24">
        <v>0.40420299999999998</v>
      </c>
      <c r="F145" s="24">
        <v>-0.145513</v>
      </c>
      <c r="G145" s="24">
        <v>0</v>
      </c>
      <c r="H145" s="24">
        <v>0</v>
      </c>
      <c r="I145" s="24">
        <v>0.145513</v>
      </c>
    </row>
    <row r="146" spans="1:9" x14ac:dyDescent="0.2">
      <c r="A146" s="20">
        <v>72</v>
      </c>
      <c r="B146" s="21" t="s">
        <v>46</v>
      </c>
      <c r="C146" s="22">
        <v>46</v>
      </c>
      <c r="D146" s="23" t="s">
        <v>48</v>
      </c>
      <c r="E146" s="24">
        <v>0.90235600000000005</v>
      </c>
      <c r="F146" s="24">
        <v>0</v>
      </c>
      <c r="G146" s="24">
        <v>0</v>
      </c>
      <c r="H146" s="24">
        <v>0</v>
      </c>
      <c r="I146" s="24">
        <v>0</v>
      </c>
    </row>
    <row r="147" spans="1:9" x14ac:dyDescent="0.2">
      <c r="A147" s="20">
        <v>72</v>
      </c>
      <c r="B147" s="21" t="s">
        <v>30</v>
      </c>
      <c r="C147" s="22">
        <v>46</v>
      </c>
      <c r="D147" s="23" t="s">
        <v>31</v>
      </c>
      <c r="E147" s="24">
        <v>48.948988</v>
      </c>
      <c r="F147" s="24">
        <v>17.305240000000001</v>
      </c>
      <c r="G147" s="24">
        <v>8.0638509999999997</v>
      </c>
      <c r="H147" s="24">
        <v>10.766363999999999</v>
      </c>
      <c r="I147" s="24">
        <v>1.524975</v>
      </c>
    </row>
    <row r="148" spans="1:9" x14ac:dyDescent="0.2">
      <c r="A148" s="20">
        <v>72</v>
      </c>
      <c r="B148" s="21" t="s">
        <v>49</v>
      </c>
      <c r="C148" s="22">
        <v>46</v>
      </c>
      <c r="D148" s="23" t="s">
        <v>51</v>
      </c>
      <c r="E148" s="24">
        <v>0.16168099999999999</v>
      </c>
      <c r="F148" s="24">
        <v>8.0840999999999996E-2</v>
      </c>
      <c r="G148" s="24">
        <v>8.0840999999999996E-2</v>
      </c>
      <c r="H148" s="24">
        <v>0</v>
      </c>
      <c r="I148" s="24">
        <v>0</v>
      </c>
    </row>
    <row r="149" spans="1:9" x14ac:dyDescent="0.2">
      <c r="A149" s="20">
        <v>72</v>
      </c>
      <c r="B149" s="21" t="s">
        <v>53</v>
      </c>
      <c r="C149" s="22">
        <v>46</v>
      </c>
      <c r="D149" s="23" t="s">
        <v>55</v>
      </c>
      <c r="E149" s="24">
        <v>0.12861</v>
      </c>
      <c r="F149" s="24">
        <v>8.2309999999999994E-2</v>
      </c>
      <c r="G149" s="24">
        <v>8.2309999999999994E-2</v>
      </c>
      <c r="H149" s="24">
        <v>0</v>
      </c>
      <c r="I149" s="24">
        <v>0</v>
      </c>
    </row>
    <row r="150" spans="1:9" x14ac:dyDescent="0.2">
      <c r="A150" s="20">
        <v>72</v>
      </c>
      <c r="B150" s="21" t="s">
        <v>53</v>
      </c>
      <c r="C150" s="22">
        <v>46</v>
      </c>
      <c r="D150" s="23" t="s">
        <v>56</v>
      </c>
      <c r="E150" s="24">
        <v>8.0840999999999996E-2</v>
      </c>
      <c r="F150" s="24">
        <v>0</v>
      </c>
      <c r="G150" s="24">
        <v>0</v>
      </c>
      <c r="H150" s="24">
        <v>0</v>
      </c>
      <c r="I150" s="24">
        <v>0</v>
      </c>
    </row>
    <row r="151" spans="1:9" x14ac:dyDescent="0.2">
      <c r="A151" s="20">
        <v>72</v>
      </c>
      <c r="B151" s="21" t="s">
        <v>53</v>
      </c>
      <c r="C151" s="22">
        <v>46</v>
      </c>
      <c r="D151" s="23" t="s">
        <v>57</v>
      </c>
      <c r="E151" s="24">
        <v>5.3051649999999997</v>
      </c>
      <c r="F151" s="24">
        <v>4.9656339999999997</v>
      </c>
      <c r="G151" s="24">
        <v>1.0610329999999999</v>
      </c>
      <c r="H151" s="24">
        <v>4.2441319999999996</v>
      </c>
      <c r="I151" s="24">
        <v>0.33953100000000003</v>
      </c>
    </row>
    <row r="152" spans="1:9" x14ac:dyDescent="0.2">
      <c r="A152" s="20">
        <v>72</v>
      </c>
      <c r="B152" s="21" t="s">
        <v>53</v>
      </c>
      <c r="C152" s="22">
        <v>46</v>
      </c>
      <c r="D152" s="23" t="s">
        <v>58</v>
      </c>
      <c r="E152" s="24">
        <v>5.5549499999999998</v>
      </c>
      <c r="F152" s="24">
        <v>1.9651209999999999</v>
      </c>
      <c r="G152" s="24">
        <v>7.9576999999999995E-2</v>
      </c>
      <c r="H152" s="24">
        <v>4.4762329999999997</v>
      </c>
      <c r="I152" s="24">
        <v>2.5906889999999998</v>
      </c>
    </row>
    <row r="153" spans="1:9" x14ac:dyDescent="0.2">
      <c r="A153" s="20">
        <v>72</v>
      </c>
      <c r="B153" s="21" t="s">
        <v>53</v>
      </c>
      <c r="C153" s="22">
        <v>46</v>
      </c>
      <c r="D153" s="23" t="s">
        <v>59</v>
      </c>
      <c r="E153" s="24">
        <v>2.3210099999999998</v>
      </c>
      <c r="F153" s="24">
        <v>-1.105243</v>
      </c>
      <c r="G153" s="24">
        <v>-1.105243</v>
      </c>
      <c r="H153" s="24">
        <v>0</v>
      </c>
      <c r="I153" s="24">
        <v>0</v>
      </c>
    </row>
    <row r="154" spans="1:9" x14ac:dyDescent="0.2">
      <c r="A154" s="20">
        <v>72</v>
      </c>
      <c r="B154" s="21" t="s">
        <v>60</v>
      </c>
      <c r="C154" s="22">
        <v>46</v>
      </c>
      <c r="D154" s="23" t="s">
        <v>61</v>
      </c>
      <c r="E154" s="24">
        <v>31.278451</v>
      </c>
      <c r="F154" s="24">
        <v>3.9291589999999998</v>
      </c>
      <c r="G154" s="24">
        <v>-0.149479</v>
      </c>
      <c r="H154" s="24">
        <v>4.804678</v>
      </c>
      <c r="I154" s="24">
        <v>0.72604000000000002</v>
      </c>
    </row>
    <row r="155" spans="1:9" x14ac:dyDescent="0.2">
      <c r="A155" s="20">
        <v>72</v>
      </c>
      <c r="B155" s="21" t="s">
        <v>60</v>
      </c>
      <c r="C155" s="22">
        <v>46</v>
      </c>
      <c r="D155" s="23" t="s">
        <v>62</v>
      </c>
      <c r="E155" s="24">
        <v>131.93355500000001</v>
      </c>
      <c r="F155" s="24">
        <v>28.734836000000001</v>
      </c>
      <c r="G155" s="24">
        <v>12.17388</v>
      </c>
      <c r="H155" s="24">
        <v>26.857396999999999</v>
      </c>
      <c r="I155" s="24">
        <v>10.296441</v>
      </c>
    </row>
    <row r="156" spans="1:9" x14ac:dyDescent="0.2">
      <c r="A156" s="20">
        <v>72</v>
      </c>
      <c r="B156" s="21" t="s">
        <v>63</v>
      </c>
      <c r="C156" s="22">
        <v>46</v>
      </c>
      <c r="D156" s="23" t="s">
        <v>64</v>
      </c>
      <c r="E156" s="24">
        <v>8.1370249999999995</v>
      </c>
      <c r="F156" s="24">
        <v>-0.30489500000000003</v>
      </c>
      <c r="G156" s="24">
        <v>0.48783100000000001</v>
      </c>
      <c r="H156" s="24">
        <v>0</v>
      </c>
      <c r="I156" s="24">
        <v>0.79272600000000004</v>
      </c>
    </row>
    <row r="157" spans="1:9" x14ac:dyDescent="0.2">
      <c r="A157" s="20">
        <v>72</v>
      </c>
      <c r="B157" s="21" t="s">
        <v>63</v>
      </c>
      <c r="C157" s="22">
        <v>46</v>
      </c>
      <c r="D157" s="23" t="s">
        <v>65</v>
      </c>
      <c r="E157" s="24">
        <v>5.1350170000000004</v>
      </c>
      <c r="F157" s="24">
        <v>-4.1581020000000004</v>
      </c>
      <c r="G157" s="24">
        <v>-4.1581020000000004</v>
      </c>
      <c r="H157" s="24">
        <v>0</v>
      </c>
      <c r="I157" s="24">
        <v>0</v>
      </c>
    </row>
    <row r="158" spans="1:9" x14ac:dyDescent="0.2">
      <c r="A158" s="20">
        <v>72</v>
      </c>
      <c r="B158" s="21" t="s">
        <v>63</v>
      </c>
      <c r="C158" s="22">
        <v>46</v>
      </c>
      <c r="D158" s="23" t="s">
        <v>66</v>
      </c>
      <c r="E158" s="24">
        <v>0.44209700000000002</v>
      </c>
      <c r="F158" s="24">
        <v>0.44209700000000002</v>
      </c>
      <c r="G158" s="24">
        <v>0.44209700000000002</v>
      </c>
      <c r="H158" s="24">
        <v>0</v>
      </c>
      <c r="I158" s="24">
        <v>0</v>
      </c>
    </row>
    <row r="159" spans="1:9" x14ac:dyDescent="0.2">
      <c r="A159" s="20">
        <v>72</v>
      </c>
      <c r="B159" s="21" t="s">
        <v>63</v>
      </c>
      <c r="C159" s="22">
        <v>46</v>
      </c>
      <c r="D159" s="23" t="s">
        <v>67</v>
      </c>
      <c r="E159" s="24">
        <v>6.2161530000000003</v>
      </c>
      <c r="F159" s="24">
        <v>0</v>
      </c>
      <c r="G159" s="24">
        <v>0</v>
      </c>
      <c r="H159" s="24">
        <v>0</v>
      </c>
      <c r="I159" s="24">
        <v>0</v>
      </c>
    </row>
    <row r="160" spans="1:9" x14ac:dyDescent="0.2">
      <c r="A160" s="20">
        <v>72</v>
      </c>
      <c r="B160" s="21" t="s">
        <v>68</v>
      </c>
      <c r="C160" s="22">
        <v>46</v>
      </c>
      <c r="D160" s="23" t="s">
        <v>69</v>
      </c>
      <c r="E160" s="24">
        <v>15.551854000000001</v>
      </c>
      <c r="F160" s="24">
        <v>1.083947</v>
      </c>
      <c r="G160" s="24">
        <v>1.083947</v>
      </c>
      <c r="H160" s="24">
        <v>0</v>
      </c>
      <c r="I160" s="24">
        <v>0</v>
      </c>
    </row>
    <row r="161" spans="1:9" x14ac:dyDescent="0.2">
      <c r="A161" s="20">
        <v>72</v>
      </c>
      <c r="B161" s="21" t="s">
        <v>70</v>
      </c>
      <c r="C161" s="22">
        <v>46</v>
      </c>
      <c r="D161" s="23" t="s">
        <v>71</v>
      </c>
      <c r="E161" s="24">
        <v>3.8904540000000001</v>
      </c>
      <c r="F161" s="24">
        <v>1.215767</v>
      </c>
      <c r="G161" s="24">
        <v>1.215767</v>
      </c>
      <c r="H161" s="24">
        <v>0</v>
      </c>
      <c r="I161" s="24">
        <v>0</v>
      </c>
    </row>
    <row r="162" spans="1:9" x14ac:dyDescent="0.2">
      <c r="A162" s="20">
        <v>72</v>
      </c>
      <c r="B162" s="21" t="s">
        <v>72</v>
      </c>
      <c r="C162" s="22">
        <v>46</v>
      </c>
      <c r="D162" s="23" t="s">
        <v>74</v>
      </c>
      <c r="E162" s="24">
        <v>0.72343199999999996</v>
      </c>
      <c r="F162" s="24">
        <v>0.72343199999999996</v>
      </c>
      <c r="G162" s="24">
        <v>0.72343199999999996</v>
      </c>
      <c r="H162" s="24">
        <v>0</v>
      </c>
      <c r="I162" s="24">
        <v>0</v>
      </c>
    </row>
    <row r="163" spans="1:9" x14ac:dyDescent="0.2">
      <c r="A163" s="20">
        <v>72</v>
      </c>
      <c r="B163" s="21" t="s">
        <v>75</v>
      </c>
      <c r="C163" s="22">
        <v>46</v>
      </c>
      <c r="D163" s="23" t="s">
        <v>76</v>
      </c>
      <c r="E163" s="24">
        <v>9.5503219999999995</v>
      </c>
      <c r="F163" s="24">
        <v>1.1440699999999999</v>
      </c>
      <c r="G163" s="24">
        <v>-2.0851600000000001</v>
      </c>
      <c r="H163" s="24">
        <v>3.6905489999999999</v>
      </c>
      <c r="I163" s="24">
        <v>0.46131899999999998</v>
      </c>
    </row>
    <row r="164" spans="1:9" x14ac:dyDescent="0.2">
      <c r="A164" s="20">
        <v>72</v>
      </c>
      <c r="B164" s="21" t="s">
        <v>77</v>
      </c>
      <c r="C164" s="22">
        <v>46</v>
      </c>
      <c r="D164" s="23" t="s">
        <v>78</v>
      </c>
      <c r="E164" s="24">
        <v>1.306678</v>
      </c>
      <c r="F164" s="24">
        <v>-2.451308</v>
      </c>
      <c r="G164" s="24">
        <v>-0.45785199999999998</v>
      </c>
      <c r="H164" s="24">
        <v>0</v>
      </c>
      <c r="I164" s="24">
        <v>1.9934559999999999</v>
      </c>
    </row>
    <row r="165" spans="1:9" x14ac:dyDescent="0.2">
      <c r="A165" s="20">
        <v>72</v>
      </c>
      <c r="B165" s="21" t="s">
        <v>79</v>
      </c>
      <c r="C165" s="22">
        <v>46</v>
      </c>
      <c r="D165" s="23" t="s">
        <v>80</v>
      </c>
      <c r="E165" s="24">
        <v>3.649953</v>
      </c>
      <c r="F165" s="24">
        <v>3.5367769999999998</v>
      </c>
      <c r="G165" s="24">
        <v>0.70735499999999996</v>
      </c>
      <c r="H165" s="24">
        <v>2.829421</v>
      </c>
      <c r="I165" s="24">
        <v>0</v>
      </c>
    </row>
    <row r="166" spans="1:9" x14ac:dyDescent="0.2">
      <c r="A166" s="20">
        <v>72</v>
      </c>
      <c r="B166" s="21" t="s">
        <v>81</v>
      </c>
      <c r="C166" s="22">
        <v>46</v>
      </c>
      <c r="D166" s="23" t="s">
        <v>82</v>
      </c>
      <c r="E166" s="24">
        <v>3.3110249999999999</v>
      </c>
      <c r="F166" s="24">
        <v>-0.376253</v>
      </c>
      <c r="G166" s="24">
        <v>-0.376253</v>
      </c>
      <c r="H166" s="24">
        <v>0</v>
      </c>
      <c r="I166" s="24">
        <v>0</v>
      </c>
    </row>
    <row r="167" spans="1:9" x14ac:dyDescent="0.2">
      <c r="A167" s="20">
        <v>72</v>
      </c>
      <c r="B167" s="21" t="s">
        <v>11</v>
      </c>
      <c r="C167" s="22">
        <v>43</v>
      </c>
      <c r="D167" s="23" t="s">
        <v>13</v>
      </c>
      <c r="E167" s="24">
        <v>3.0315000000000002E-2</v>
      </c>
      <c r="F167" s="24">
        <v>0</v>
      </c>
      <c r="G167" s="24">
        <v>0</v>
      </c>
      <c r="H167" s="24">
        <v>0</v>
      </c>
      <c r="I167" s="24">
        <v>0</v>
      </c>
    </row>
    <row r="168" spans="1:9" x14ac:dyDescent="0.2">
      <c r="A168" s="20">
        <v>72</v>
      </c>
      <c r="B168" s="21" t="s">
        <v>11</v>
      </c>
      <c r="C168" s="22">
        <v>43</v>
      </c>
      <c r="D168" s="23" t="s">
        <v>19</v>
      </c>
      <c r="E168" s="24">
        <v>0.26525799999999999</v>
      </c>
      <c r="F168" s="24">
        <v>0.26525799999999999</v>
      </c>
      <c r="G168" s="24">
        <v>0.26525799999999999</v>
      </c>
      <c r="H168" s="24">
        <v>0</v>
      </c>
      <c r="I168" s="24">
        <v>0</v>
      </c>
    </row>
    <row r="169" spans="1:9" x14ac:dyDescent="0.2">
      <c r="A169" s="20">
        <v>72</v>
      </c>
      <c r="B169" s="21" t="s">
        <v>25</v>
      </c>
      <c r="C169" s="22">
        <v>43</v>
      </c>
      <c r="D169" s="23" t="s">
        <v>26</v>
      </c>
      <c r="E169" s="24">
        <v>68.924701999999996</v>
      </c>
      <c r="F169" s="24">
        <v>-66.257971999999995</v>
      </c>
      <c r="G169" s="24">
        <v>-4.2441E-2</v>
      </c>
      <c r="H169" s="24">
        <v>9.5492969999999993</v>
      </c>
      <c r="I169" s="24">
        <v>75.764827999999994</v>
      </c>
    </row>
    <row r="170" spans="1:9" x14ac:dyDescent="0.2">
      <c r="A170" s="20">
        <v>72</v>
      </c>
      <c r="B170" s="21" t="s">
        <v>27</v>
      </c>
      <c r="C170" s="22">
        <v>43</v>
      </c>
      <c r="D170" s="23" t="s">
        <v>32</v>
      </c>
      <c r="E170" s="24">
        <v>0.37725599999999998</v>
      </c>
      <c r="F170" s="24">
        <v>0</v>
      </c>
      <c r="G170" s="24">
        <v>0</v>
      </c>
      <c r="H170" s="24">
        <v>0</v>
      </c>
      <c r="I170" s="24">
        <v>0</v>
      </c>
    </row>
    <row r="171" spans="1:9" x14ac:dyDescent="0.2">
      <c r="A171" s="20">
        <v>72</v>
      </c>
      <c r="B171" s="21" t="s">
        <v>27</v>
      </c>
      <c r="C171" s="22">
        <v>43</v>
      </c>
      <c r="D171" s="23" t="s">
        <v>33</v>
      </c>
      <c r="E171" s="24">
        <v>3.5540669999999999</v>
      </c>
      <c r="F171" s="24">
        <v>2.1220659999999998</v>
      </c>
      <c r="G171" s="24">
        <v>0</v>
      </c>
      <c r="H171" s="24">
        <v>2.829421</v>
      </c>
      <c r="I171" s="24">
        <v>0.70735499999999996</v>
      </c>
    </row>
    <row r="172" spans="1:9" x14ac:dyDescent="0.2">
      <c r="A172" s="20">
        <v>72</v>
      </c>
      <c r="B172" s="21" t="s">
        <v>36</v>
      </c>
      <c r="C172" s="22">
        <v>43</v>
      </c>
      <c r="D172" s="23" t="s">
        <v>39</v>
      </c>
      <c r="E172" s="24">
        <v>2.9069400000000001</v>
      </c>
      <c r="F172" s="24">
        <v>2.15598</v>
      </c>
      <c r="G172" s="24">
        <v>1.283898</v>
      </c>
      <c r="H172" s="24">
        <v>0.87208200000000002</v>
      </c>
      <c r="I172" s="24">
        <v>0</v>
      </c>
    </row>
    <row r="173" spans="1:9" x14ac:dyDescent="0.2">
      <c r="A173" s="20">
        <v>72</v>
      </c>
      <c r="B173" s="21" t="s">
        <v>46</v>
      </c>
      <c r="C173" s="22">
        <v>43</v>
      </c>
      <c r="D173" s="23" t="s">
        <v>48</v>
      </c>
      <c r="E173" s="24">
        <v>14.739755000000001</v>
      </c>
      <c r="F173" s="24">
        <v>4.3435439999999996</v>
      </c>
      <c r="G173" s="24">
        <v>4.2058999999999999E-2</v>
      </c>
      <c r="H173" s="24">
        <v>4.3014849999999996</v>
      </c>
      <c r="I173" s="24">
        <v>0</v>
      </c>
    </row>
    <row r="174" spans="1:9" x14ac:dyDescent="0.2">
      <c r="A174" s="20">
        <v>72</v>
      </c>
      <c r="B174" s="21" t="s">
        <v>30</v>
      </c>
      <c r="C174" s="22">
        <v>43</v>
      </c>
      <c r="D174" s="23" t="s">
        <v>31</v>
      </c>
      <c r="E174" s="24">
        <v>59.806891999999998</v>
      </c>
      <c r="F174" s="24">
        <v>-29.600739000000001</v>
      </c>
      <c r="G174" s="24">
        <v>-10.720594</v>
      </c>
      <c r="H174" s="24">
        <v>17.319803</v>
      </c>
      <c r="I174" s="24">
        <v>36.199947999999999</v>
      </c>
    </row>
    <row r="175" spans="1:9" x14ac:dyDescent="0.2">
      <c r="A175" s="20">
        <v>72</v>
      </c>
      <c r="B175" s="21" t="s">
        <v>49</v>
      </c>
      <c r="C175" s="22">
        <v>43</v>
      </c>
      <c r="D175" s="23" t="s">
        <v>50</v>
      </c>
      <c r="E175" s="24">
        <v>799.76261099999999</v>
      </c>
      <c r="F175" s="24">
        <v>172.434541</v>
      </c>
      <c r="G175" s="24">
        <v>-20.638760000000001</v>
      </c>
      <c r="H175" s="24">
        <v>289.78211800000003</v>
      </c>
      <c r="I175" s="24">
        <v>96.708817999999994</v>
      </c>
    </row>
    <row r="176" spans="1:9" x14ac:dyDescent="0.2">
      <c r="A176" s="20">
        <v>72</v>
      </c>
      <c r="B176" s="21" t="s">
        <v>49</v>
      </c>
      <c r="C176" s="22">
        <v>43</v>
      </c>
      <c r="D176" s="23" t="s">
        <v>51</v>
      </c>
      <c r="E176" s="24">
        <v>216.97394499999999</v>
      </c>
      <c r="F176" s="24">
        <v>24.548597999999998</v>
      </c>
      <c r="G176" s="24">
        <v>-2.0681720000000001</v>
      </c>
      <c r="H176" s="24">
        <v>49.009618000000003</v>
      </c>
      <c r="I176" s="24">
        <v>22.392848000000001</v>
      </c>
    </row>
    <row r="177" spans="1:9" x14ac:dyDescent="0.2">
      <c r="A177" s="20">
        <v>72</v>
      </c>
      <c r="B177" s="21" t="s">
        <v>49</v>
      </c>
      <c r="C177" s="22">
        <v>43</v>
      </c>
      <c r="D177" s="23" t="s">
        <v>52</v>
      </c>
      <c r="E177" s="24">
        <v>108.854665</v>
      </c>
      <c r="F177" s="24">
        <v>16.810665</v>
      </c>
      <c r="G177" s="24">
        <v>-8.8687719999999999</v>
      </c>
      <c r="H177" s="24">
        <v>39.514330999999999</v>
      </c>
      <c r="I177" s="24">
        <v>13.834894</v>
      </c>
    </row>
    <row r="178" spans="1:9" x14ac:dyDescent="0.2">
      <c r="A178" s="20">
        <v>72</v>
      </c>
      <c r="B178" s="21" t="s">
        <v>60</v>
      </c>
      <c r="C178" s="22">
        <v>43</v>
      </c>
      <c r="D178" s="23" t="s">
        <v>62</v>
      </c>
      <c r="E178" s="24">
        <v>2.947314</v>
      </c>
      <c r="F178" s="24">
        <v>-0.66314600000000001</v>
      </c>
      <c r="G178" s="24">
        <v>0</v>
      </c>
      <c r="H178" s="24">
        <v>2.6525820000000002</v>
      </c>
      <c r="I178" s="24">
        <v>3.315728</v>
      </c>
    </row>
    <row r="179" spans="1:9" x14ac:dyDescent="0.2">
      <c r="A179" s="20">
        <v>72</v>
      </c>
      <c r="B179" s="21" t="s">
        <v>63</v>
      </c>
      <c r="C179" s="22">
        <v>43</v>
      </c>
      <c r="D179" s="23" t="s">
        <v>64</v>
      </c>
      <c r="E179" s="24">
        <v>1.09762</v>
      </c>
      <c r="F179" s="24">
        <v>-1.09762</v>
      </c>
      <c r="G179" s="24">
        <v>-1.09762</v>
      </c>
      <c r="H179" s="24">
        <v>0</v>
      </c>
      <c r="I179" s="24">
        <v>0</v>
      </c>
    </row>
    <row r="180" spans="1:9" x14ac:dyDescent="0.2">
      <c r="A180" s="20">
        <v>72</v>
      </c>
      <c r="B180" s="21" t="s">
        <v>68</v>
      </c>
      <c r="C180" s="22">
        <v>43</v>
      </c>
      <c r="D180" s="23" t="s">
        <v>69</v>
      </c>
      <c r="E180" s="24">
        <v>15.237031</v>
      </c>
      <c r="F180" s="24">
        <v>4.5768880000000003</v>
      </c>
      <c r="G180" s="24">
        <v>5.2244669999999998</v>
      </c>
      <c r="H180" s="24">
        <v>4.0349139999999997</v>
      </c>
      <c r="I180" s="24">
        <v>4.682493</v>
      </c>
    </row>
    <row r="181" spans="1:9" x14ac:dyDescent="0.2">
      <c r="A181" s="20">
        <v>72</v>
      </c>
      <c r="B181" s="21" t="s">
        <v>70</v>
      </c>
      <c r="C181" s="22">
        <v>43</v>
      </c>
      <c r="D181" s="23" t="s">
        <v>71</v>
      </c>
      <c r="E181" s="24">
        <v>4.4917059999999998</v>
      </c>
      <c r="F181" s="24">
        <v>-1.007981</v>
      </c>
      <c r="G181" s="24">
        <v>-0.40672900000000001</v>
      </c>
      <c r="H181" s="24">
        <v>0</v>
      </c>
      <c r="I181" s="24">
        <v>0.60125200000000001</v>
      </c>
    </row>
    <row r="182" spans="1:9" x14ac:dyDescent="0.2">
      <c r="A182" s="20">
        <v>72</v>
      </c>
      <c r="B182" s="21" t="s">
        <v>72</v>
      </c>
      <c r="C182" s="22">
        <v>43</v>
      </c>
      <c r="D182" s="23" t="s">
        <v>74</v>
      </c>
      <c r="E182" s="24">
        <v>10.761447</v>
      </c>
      <c r="F182" s="24">
        <v>1.9998860000000001</v>
      </c>
      <c r="G182" s="24">
        <v>0.47264200000000001</v>
      </c>
      <c r="H182" s="24">
        <v>5.7874530000000002</v>
      </c>
      <c r="I182" s="24">
        <v>4.2602080000000004</v>
      </c>
    </row>
    <row r="183" spans="1:9" x14ac:dyDescent="0.2">
      <c r="A183" s="20">
        <v>72</v>
      </c>
      <c r="B183" s="21" t="s">
        <v>79</v>
      </c>
      <c r="C183" s="22">
        <v>43</v>
      </c>
      <c r="D183" s="23" t="s">
        <v>80</v>
      </c>
      <c r="E183" s="24">
        <v>2.2792560000000002</v>
      </c>
      <c r="F183" s="24">
        <v>-11.239089999999999</v>
      </c>
      <c r="G183" s="24">
        <v>1.571901</v>
      </c>
      <c r="H183" s="24">
        <v>0</v>
      </c>
      <c r="I183" s="24">
        <v>12.810991</v>
      </c>
    </row>
    <row r="184" spans="1:9" x14ac:dyDescent="0.2">
      <c r="A184" s="20">
        <v>72</v>
      </c>
      <c r="B184" s="21" t="s">
        <v>81</v>
      </c>
      <c r="C184" s="22">
        <v>43</v>
      </c>
      <c r="D184" s="23" t="s">
        <v>82</v>
      </c>
      <c r="E184" s="24">
        <v>0.67725500000000005</v>
      </c>
      <c r="F184" s="24">
        <v>0.67725500000000005</v>
      </c>
      <c r="G184" s="24">
        <v>0</v>
      </c>
      <c r="H184" s="24">
        <v>0.67725500000000005</v>
      </c>
      <c r="I184" s="24">
        <v>0</v>
      </c>
    </row>
    <row r="185" spans="1:9" x14ac:dyDescent="0.2">
      <c r="A185" s="20">
        <v>72</v>
      </c>
      <c r="B185" s="21" t="s">
        <v>27</v>
      </c>
      <c r="C185" s="22">
        <v>23</v>
      </c>
      <c r="D185" s="23" t="s">
        <v>28</v>
      </c>
      <c r="E185" s="24">
        <v>1.6753150000000001</v>
      </c>
      <c r="F185" s="24">
        <v>1.5263979999999999</v>
      </c>
      <c r="G185" s="24">
        <v>0.335063</v>
      </c>
      <c r="H185" s="24">
        <v>1.340252</v>
      </c>
      <c r="I185" s="24">
        <v>0.14891699999999999</v>
      </c>
    </row>
    <row r="186" spans="1:9" x14ac:dyDescent="0.2">
      <c r="A186" s="20">
        <v>72</v>
      </c>
      <c r="B186" s="21" t="s">
        <v>36</v>
      </c>
      <c r="C186" s="22">
        <v>23</v>
      </c>
      <c r="D186" s="23" t="s">
        <v>37</v>
      </c>
      <c r="E186" s="24">
        <v>17.358498999999998</v>
      </c>
      <c r="F186" s="24">
        <v>1.27041</v>
      </c>
      <c r="G186" s="24">
        <v>3.463212</v>
      </c>
      <c r="H186" s="24">
        <v>0</v>
      </c>
      <c r="I186" s="24">
        <v>2.1928009999999998</v>
      </c>
    </row>
    <row r="187" spans="1:9" x14ac:dyDescent="0.2">
      <c r="A187" s="20">
        <v>72</v>
      </c>
      <c r="B187" s="21" t="s">
        <v>36</v>
      </c>
      <c r="C187" s="22">
        <v>23</v>
      </c>
      <c r="D187" s="23" t="s">
        <v>38</v>
      </c>
      <c r="E187" s="24">
        <v>8.4175280000000008</v>
      </c>
      <c r="F187" s="24">
        <v>3.2985099999999998</v>
      </c>
      <c r="G187" s="24">
        <v>3.2985099999999998</v>
      </c>
      <c r="H187" s="24">
        <v>0</v>
      </c>
      <c r="I187" s="24">
        <v>0</v>
      </c>
    </row>
    <row r="188" spans="1:9" x14ac:dyDescent="0.2">
      <c r="A188" s="20">
        <v>72</v>
      </c>
      <c r="B188" s="21" t="s">
        <v>36</v>
      </c>
      <c r="C188" s="22">
        <v>23</v>
      </c>
      <c r="D188" s="23" t="s">
        <v>39</v>
      </c>
      <c r="E188" s="24">
        <v>1.6336999999999999</v>
      </c>
      <c r="F188" s="24">
        <v>-0.328484</v>
      </c>
      <c r="G188" s="24">
        <v>-1.3566E-2</v>
      </c>
      <c r="H188" s="24">
        <v>0</v>
      </c>
      <c r="I188" s="24">
        <v>0.31491799999999998</v>
      </c>
    </row>
    <row r="189" spans="1:9" x14ac:dyDescent="0.2">
      <c r="A189" s="20">
        <v>72</v>
      </c>
      <c r="B189" s="21" t="s">
        <v>36</v>
      </c>
      <c r="C189" s="22">
        <v>23</v>
      </c>
      <c r="D189" s="23" t="s">
        <v>40</v>
      </c>
      <c r="E189" s="24">
        <v>5.6587999999999999E-2</v>
      </c>
      <c r="F189" s="24">
        <v>5.6587999999999999E-2</v>
      </c>
      <c r="G189" s="24">
        <v>5.6587999999999999E-2</v>
      </c>
      <c r="H189" s="24">
        <v>0</v>
      </c>
      <c r="I189" s="24">
        <v>0</v>
      </c>
    </row>
    <row r="190" spans="1:9" x14ac:dyDescent="0.2">
      <c r="A190" s="20">
        <v>72</v>
      </c>
      <c r="B190" s="21" t="s">
        <v>43</v>
      </c>
      <c r="C190" s="22">
        <v>23</v>
      </c>
      <c r="D190" s="23" t="s">
        <v>44</v>
      </c>
      <c r="E190" s="24">
        <v>0.42441299999999998</v>
      </c>
      <c r="F190" s="24">
        <v>0.21220700000000001</v>
      </c>
      <c r="G190" s="24">
        <v>0.21220700000000001</v>
      </c>
      <c r="H190" s="24">
        <v>0</v>
      </c>
      <c r="I190" s="24">
        <v>0</v>
      </c>
    </row>
    <row r="191" spans="1:9" x14ac:dyDescent="0.2">
      <c r="A191" s="20">
        <v>72</v>
      </c>
      <c r="B191" s="21" t="s">
        <v>46</v>
      </c>
      <c r="C191" s="22">
        <v>23</v>
      </c>
      <c r="D191" s="23" t="s">
        <v>47</v>
      </c>
      <c r="E191" s="24">
        <v>0.40420299999999998</v>
      </c>
      <c r="F191" s="24">
        <v>0</v>
      </c>
      <c r="G191" s="24">
        <v>0</v>
      </c>
      <c r="H191" s="24">
        <v>0</v>
      </c>
      <c r="I191" s="24">
        <v>0</v>
      </c>
    </row>
    <row r="192" spans="1:9" x14ac:dyDescent="0.2">
      <c r="A192" s="20">
        <v>72</v>
      </c>
      <c r="B192" s="21" t="s">
        <v>30</v>
      </c>
      <c r="C192" s="22">
        <v>23</v>
      </c>
      <c r="D192" s="23" t="s">
        <v>31</v>
      </c>
      <c r="E192" s="24">
        <v>1.3398140000000001</v>
      </c>
      <c r="F192" s="24">
        <v>0.45562000000000002</v>
      </c>
      <c r="G192" s="24">
        <v>0.45562000000000002</v>
      </c>
      <c r="H192" s="24">
        <v>0</v>
      </c>
      <c r="I192" s="24">
        <v>0</v>
      </c>
    </row>
    <row r="193" spans="1:9" x14ac:dyDescent="0.2">
      <c r="A193" s="20">
        <v>72</v>
      </c>
      <c r="B193" s="21" t="s">
        <v>53</v>
      </c>
      <c r="C193" s="22">
        <v>23</v>
      </c>
      <c r="D193" s="23" t="s">
        <v>54</v>
      </c>
      <c r="E193" s="24">
        <v>1.436815</v>
      </c>
      <c r="F193" s="24">
        <v>0.44209700000000002</v>
      </c>
      <c r="G193" s="24">
        <v>0.44209700000000002</v>
      </c>
      <c r="H193" s="24">
        <v>0</v>
      </c>
      <c r="I193" s="24">
        <v>0</v>
      </c>
    </row>
    <row r="194" spans="1:9" x14ac:dyDescent="0.2">
      <c r="A194" s="20">
        <v>72</v>
      </c>
      <c r="B194" s="21" t="s">
        <v>53</v>
      </c>
      <c r="C194" s="22">
        <v>23</v>
      </c>
      <c r="D194" s="23" t="s">
        <v>56</v>
      </c>
      <c r="E194" s="24">
        <v>2.0210149999999998</v>
      </c>
      <c r="F194" s="24">
        <v>2.0210149999999998</v>
      </c>
      <c r="G194" s="24">
        <v>0</v>
      </c>
      <c r="H194" s="24">
        <v>2.0210149999999998</v>
      </c>
      <c r="I194" s="24">
        <v>0</v>
      </c>
    </row>
    <row r="195" spans="1:9" x14ac:dyDescent="0.2">
      <c r="A195" s="20">
        <v>72</v>
      </c>
      <c r="B195" s="21" t="s">
        <v>60</v>
      </c>
      <c r="C195" s="22">
        <v>23</v>
      </c>
      <c r="D195" s="23" t="s">
        <v>61</v>
      </c>
      <c r="E195" s="24">
        <v>0.82213400000000003</v>
      </c>
      <c r="F195" s="24">
        <v>0.28828100000000001</v>
      </c>
      <c r="G195" s="24">
        <v>0.28828100000000001</v>
      </c>
      <c r="H195" s="24">
        <v>0</v>
      </c>
      <c r="I195" s="24">
        <v>0</v>
      </c>
    </row>
    <row r="196" spans="1:9" x14ac:dyDescent="0.2">
      <c r="A196" s="20">
        <v>72</v>
      </c>
      <c r="B196" s="21" t="s">
        <v>63</v>
      </c>
      <c r="C196" s="22">
        <v>23</v>
      </c>
      <c r="D196" s="23" t="s">
        <v>64</v>
      </c>
      <c r="E196" s="24">
        <v>401.42901899999998</v>
      </c>
      <c r="F196" s="24">
        <v>-51.527175999999997</v>
      </c>
      <c r="G196" s="24">
        <v>13.808064</v>
      </c>
      <c r="H196" s="24">
        <v>29.086938</v>
      </c>
      <c r="I196" s="24">
        <v>94.422178000000002</v>
      </c>
    </row>
    <row r="197" spans="1:9" x14ac:dyDescent="0.2">
      <c r="A197" s="20">
        <v>72</v>
      </c>
      <c r="B197" s="21" t="s">
        <v>63</v>
      </c>
      <c r="C197" s="22">
        <v>23</v>
      </c>
      <c r="D197" s="23" t="s">
        <v>65</v>
      </c>
      <c r="E197" s="24">
        <v>218.47337999999999</v>
      </c>
      <c r="F197" s="24">
        <v>41.227344000000002</v>
      </c>
      <c r="G197" s="24">
        <v>29.368628000000001</v>
      </c>
      <c r="H197" s="24">
        <v>46.599421</v>
      </c>
      <c r="I197" s="24">
        <v>34.740704999999998</v>
      </c>
    </row>
    <row r="198" spans="1:9" x14ac:dyDescent="0.2">
      <c r="A198" s="20">
        <v>72</v>
      </c>
      <c r="B198" s="21" t="s">
        <v>63</v>
      </c>
      <c r="C198" s="22">
        <v>23</v>
      </c>
      <c r="D198" s="23" t="s">
        <v>66</v>
      </c>
      <c r="E198" s="24">
        <v>95.249814000000001</v>
      </c>
      <c r="F198" s="24">
        <v>28.457788999999998</v>
      </c>
      <c r="G198" s="24">
        <v>-10.287599</v>
      </c>
      <c r="H198" s="24">
        <v>46.751764999999999</v>
      </c>
      <c r="I198" s="24">
        <v>8.0063779999999998</v>
      </c>
    </row>
    <row r="199" spans="1:9" x14ac:dyDescent="0.2">
      <c r="A199" s="20">
        <v>72</v>
      </c>
      <c r="B199" s="21" t="s">
        <v>63</v>
      </c>
      <c r="C199" s="22">
        <v>23</v>
      </c>
      <c r="D199" s="23" t="s">
        <v>67</v>
      </c>
      <c r="E199" s="24">
        <v>238.37016700000001</v>
      </c>
      <c r="F199" s="24">
        <v>-91.484621000000004</v>
      </c>
      <c r="G199" s="24">
        <v>24.633113000000002</v>
      </c>
      <c r="H199" s="24">
        <v>11.574904999999999</v>
      </c>
      <c r="I199" s="24">
        <v>127.692639</v>
      </c>
    </row>
    <row r="200" spans="1:9" x14ac:dyDescent="0.2">
      <c r="A200" s="20">
        <v>72</v>
      </c>
      <c r="B200" s="21" t="s">
        <v>68</v>
      </c>
      <c r="C200" s="22">
        <v>23</v>
      </c>
      <c r="D200" s="23" t="s">
        <v>69</v>
      </c>
      <c r="E200" s="24">
        <v>0.35865900000000001</v>
      </c>
      <c r="F200" s="24">
        <v>-1.721563</v>
      </c>
      <c r="G200" s="24">
        <v>-1.721563</v>
      </c>
      <c r="H200" s="24">
        <v>0</v>
      </c>
      <c r="I200" s="24">
        <v>0</v>
      </c>
    </row>
    <row r="201" spans="1:9" x14ac:dyDescent="0.2">
      <c r="A201" s="20">
        <v>72</v>
      </c>
      <c r="B201" s="21" t="s">
        <v>70</v>
      </c>
      <c r="C201" s="22">
        <v>23</v>
      </c>
      <c r="D201" s="23" t="s">
        <v>71</v>
      </c>
      <c r="E201" s="24">
        <v>29.284510000000001</v>
      </c>
      <c r="F201" s="24">
        <v>8.1257439999999992</v>
      </c>
      <c r="G201" s="24">
        <v>5.5836860000000001</v>
      </c>
      <c r="H201" s="24">
        <v>2.9841549999999999</v>
      </c>
      <c r="I201" s="24">
        <v>0.44209700000000002</v>
      </c>
    </row>
    <row r="202" spans="1:9" x14ac:dyDescent="0.2">
      <c r="A202" s="20">
        <v>72</v>
      </c>
      <c r="B202" s="21" t="s">
        <v>77</v>
      </c>
      <c r="C202" s="22">
        <v>23</v>
      </c>
      <c r="D202" s="23" t="s">
        <v>78</v>
      </c>
      <c r="E202" s="24">
        <v>3.4081670000000002</v>
      </c>
      <c r="F202" s="24">
        <v>2.829421</v>
      </c>
      <c r="G202" s="24">
        <v>0.51444000000000001</v>
      </c>
      <c r="H202" s="24">
        <v>2.314981</v>
      </c>
      <c r="I202" s="24">
        <v>0</v>
      </c>
    </row>
    <row r="203" spans="1:9" x14ac:dyDescent="0.2">
      <c r="A203" s="20">
        <v>72</v>
      </c>
      <c r="B203" s="21" t="s">
        <v>81</v>
      </c>
      <c r="C203" s="22">
        <v>23</v>
      </c>
      <c r="D203" s="23" t="s">
        <v>82</v>
      </c>
      <c r="E203" s="24">
        <v>77.318450999999996</v>
      </c>
      <c r="F203" s="24">
        <v>-84.569595000000007</v>
      </c>
      <c r="G203" s="24">
        <v>-3.599987</v>
      </c>
      <c r="H203" s="24">
        <v>10.836081</v>
      </c>
      <c r="I203" s="24">
        <v>91.805689999999998</v>
      </c>
    </row>
    <row r="204" spans="1:9" x14ac:dyDescent="0.2">
      <c r="A204" s="20">
        <v>72</v>
      </c>
      <c r="B204" s="21" t="s">
        <v>11</v>
      </c>
      <c r="C204" s="22">
        <v>62</v>
      </c>
      <c r="D204" s="23" t="s">
        <v>15</v>
      </c>
      <c r="E204" s="24">
        <v>0</v>
      </c>
      <c r="F204" s="24">
        <v>-15.783962000000001</v>
      </c>
      <c r="G204" s="24">
        <v>0</v>
      </c>
      <c r="H204" s="24">
        <v>0</v>
      </c>
      <c r="I204" s="24">
        <v>15.783962000000001</v>
      </c>
    </row>
    <row r="205" spans="1:9" x14ac:dyDescent="0.2">
      <c r="A205" s="20">
        <v>72</v>
      </c>
      <c r="B205" s="21" t="s">
        <v>27</v>
      </c>
      <c r="C205" s="22">
        <v>62</v>
      </c>
      <c r="D205" s="23" t="s">
        <v>29</v>
      </c>
      <c r="E205" s="24">
        <v>0</v>
      </c>
      <c r="F205" s="24">
        <v>-73.336101999999997</v>
      </c>
      <c r="G205" s="24">
        <v>0</v>
      </c>
      <c r="H205" s="24">
        <v>0</v>
      </c>
      <c r="I205" s="24">
        <v>73.336101999999997</v>
      </c>
    </row>
    <row r="206" spans="1:9" x14ac:dyDescent="0.2">
      <c r="A206" s="20">
        <v>72</v>
      </c>
      <c r="B206" s="21" t="s">
        <v>27</v>
      </c>
      <c r="C206" s="22">
        <v>62</v>
      </c>
      <c r="D206" s="23" t="s">
        <v>33</v>
      </c>
      <c r="E206" s="24">
        <v>3.1438009999999998</v>
      </c>
      <c r="F206" s="24">
        <v>1.7290909999999999</v>
      </c>
      <c r="G206" s="24">
        <v>0.31437999999999999</v>
      </c>
      <c r="H206" s="24">
        <v>2.829421</v>
      </c>
      <c r="I206" s="24">
        <v>1.4147110000000001</v>
      </c>
    </row>
    <row r="207" spans="1:9" x14ac:dyDescent="0.2">
      <c r="A207" s="20">
        <v>72</v>
      </c>
      <c r="B207" s="21" t="s">
        <v>27</v>
      </c>
      <c r="C207" s="22">
        <v>62</v>
      </c>
      <c r="D207" s="23" t="s">
        <v>34</v>
      </c>
      <c r="E207" s="24">
        <v>0</v>
      </c>
      <c r="F207" s="24">
        <v>-3.267674</v>
      </c>
      <c r="G207" s="24">
        <v>-2.9216850000000001</v>
      </c>
      <c r="H207" s="24">
        <v>0</v>
      </c>
      <c r="I207" s="24">
        <v>0.34598899999999999</v>
      </c>
    </row>
    <row r="208" spans="1:9" x14ac:dyDescent="0.2">
      <c r="A208" s="20">
        <v>72</v>
      </c>
      <c r="B208" s="21" t="s">
        <v>27</v>
      </c>
      <c r="C208" s="22">
        <v>62</v>
      </c>
      <c r="D208" s="23" t="s">
        <v>35</v>
      </c>
      <c r="E208" s="24">
        <v>0</v>
      </c>
      <c r="F208" s="24">
        <v>-2.7205970000000002</v>
      </c>
      <c r="G208" s="24">
        <v>0</v>
      </c>
      <c r="H208" s="24">
        <v>0</v>
      </c>
      <c r="I208" s="24">
        <v>2.7205970000000002</v>
      </c>
    </row>
    <row r="209" spans="1:9" x14ac:dyDescent="0.2">
      <c r="A209" s="20">
        <v>72</v>
      </c>
      <c r="B209" s="21" t="s">
        <v>36</v>
      </c>
      <c r="C209" s="22">
        <v>62</v>
      </c>
      <c r="D209" s="23" t="s">
        <v>37</v>
      </c>
      <c r="E209" s="24">
        <v>0.10185900000000001</v>
      </c>
      <c r="F209" s="24">
        <v>0.10185900000000001</v>
      </c>
      <c r="G209" s="24">
        <v>0.10185900000000001</v>
      </c>
      <c r="H209" s="24">
        <v>0</v>
      </c>
      <c r="I209" s="24">
        <v>0</v>
      </c>
    </row>
    <row r="210" spans="1:9" x14ac:dyDescent="0.2">
      <c r="A210" s="20">
        <v>72</v>
      </c>
      <c r="B210" s="21" t="s">
        <v>36</v>
      </c>
      <c r="C210" s="22">
        <v>62</v>
      </c>
      <c r="D210" s="23" t="s">
        <v>38</v>
      </c>
      <c r="E210" s="24">
        <v>0</v>
      </c>
      <c r="F210" s="24">
        <v>-12.844082999999999</v>
      </c>
      <c r="G210" s="24">
        <v>0</v>
      </c>
      <c r="H210" s="24">
        <v>0</v>
      </c>
      <c r="I210" s="24">
        <v>12.844082999999999</v>
      </c>
    </row>
    <row r="211" spans="1:9" x14ac:dyDescent="0.2">
      <c r="A211" s="20">
        <v>72</v>
      </c>
      <c r="B211" s="21" t="s">
        <v>36</v>
      </c>
      <c r="C211" s="22">
        <v>62</v>
      </c>
      <c r="D211" s="23" t="s">
        <v>39</v>
      </c>
      <c r="E211" s="24">
        <v>0.29069400000000001</v>
      </c>
      <c r="F211" s="24">
        <v>-0.87208200000000002</v>
      </c>
      <c r="G211" s="24">
        <v>0</v>
      </c>
      <c r="H211" s="24">
        <v>0</v>
      </c>
      <c r="I211" s="24">
        <v>0.87208200000000002</v>
      </c>
    </row>
    <row r="212" spans="1:9" x14ac:dyDescent="0.2">
      <c r="A212" s="20">
        <v>72</v>
      </c>
      <c r="B212" s="21" t="s">
        <v>36</v>
      </c>
      <c r="C212" s="22">
        <v>62</v>
      </c>
      <c r="D212" s="23" t="s">
        <v>42</v>
      </c>
      <c r="E212" s="24">
        <v>3.1830989999999999</v>
      </c>
      <c r="F212" s="24">
        <v>-26.260566000000001</v>
      </c>
      <c r="G212" s="24">
        <v>0</v>
      </c>
      <c r="H212" s="24">
        <v>3.1830989999999999</v>
      </c>
      <c r="I212" s="24">
        <v>29.443664999999999</v>
      </c>
    </row>
    <row r="213" spans="1:9" x14ac:dyDescent="0.2">
      <c r="A213" s="20">
        <v>72</v>
      </c>
      <c r="B213" s="21" t="s">
        <v>43</v>
      </c>
      <c r="C213" s="22">
        <v>62</v>
      </c>
      <c r="D213" s="23" t="s">
        <v>44</v>
      </c>
      <c r="E213" s="24">
        <v>0</v>
      </c>
      <c r="F213" s="24">
        <v>-43.767609999999998</v>
      </c>
      <c r="G213" s="24">
        <v>0</v>
      </c>
      <c r="H213" s="24">
        <v>0</v>
      </c>
      <c r="I213" s="24">
        <v>43.767609999999998</v>
      </c>
    </row>
    <row r="214" spans="1:9" x14ac:dyDescent="0.2">
      <c r="A214" s="20">
        <v>72</v>
      </c>
      <c r="B214" s="21" t="s">
        <v>46</v>
      </c>
      <c r="C214" s="22">
        <v>62</v>
      </c>
      <c r="D214" s="23" t="s">
        <v>47</v>
      </c>
      <c r="E214" s="24">
        <v>0</v>
      </c>
      <c r="F214" s="24">
        <v>-9.4987709999999996</v>
      </c>
      <c r="G214" s="24">
        <v>0</v>
      </c>
      <c r="H214" s="24">
        <v>0</v>
      </c>
      <c r="I214" s="24">
        <v>9.4987709999999996</v>
      </c>
    </row>
    <row r="215" spans="1:9" x14ac:dyDescent="0.2">
      <c r="A215" s="20">
        <v>72</v>
      </c>
      <c r="B215" s="21" t="s">
        <v>30</v>
      </c>
      <c r="C215" s="22">
        <v>62</v>
      </c>
      <c r="D215" s="23" t="s">
        <v>31</v>
      </c>
      <c r="E215" s="24">
        <v>0</v>
      </c>
      <c r="F215" s="24">
        <v>-10.142227</v>
      </c>
      <c r="G215" s="24">
        <v>-5.7212560000000003</v>
      </c>
      <c r="H215" s="24">
        <v>0</v>
      </c>
      <c r="I215" s="24">
        <v>4.4209709999999998</v>
      </c>
    </row>
    <row r="216" spans="1:9" x14ac:dyDescent="0.2">
      <c r="A216" s="20">
        <v>72</v>
      </c>
      <c r="B216" s="21" t="s">
        <v>49</v>
      </c>
      <c r="C216" s="22">
        <v>62</v>
      </c>
      <c r="D216" s="23" t="s">
        <v>51</v>
      </c>
      <c r="E216" s="24">
        <v>0</v>
      </c>
      <c r="F216" s="24">
        <v>-2.0210149999999998</v>
      </c>
      <c r="G216" s="24">
        <v>0</v>
      </c>
      <c r="H216" s="24">
        <v>0</v>
      </c>
      <c r="I216" s="24">
        <v>2.0210149999999998</v>
      </c>
    </row>
    <row r="217" spans="1:9" x14ac:dyDescent="0.2">
      <c r="A217" s="20">
        <v>72</v>
      </c>
      <c r="B217" s="21" t="s">
        <v>53</v>
      </c>
      <c r="C217" s="22">
        <v>62</v>
      </c>
      <c r="D217" s="23" t="s">
        <v>54</v>
      </c>
      <c r="E217" s="24">
        <v>458.94539099999997</v>
      </c>
      <c r="F217" s="24">
        <v>96.094220000000007</v>
      </c>
      <c r="G217" s="24">
        <v>25.911308999999999</v>
      </c>
      <c r="H217" s="24">
        <v>180.04403199999999</v>
      </c>
      <c r="I217" s="24">
        <v>109.86112199999999</v>
      </c>
    </row>
    <row r="218" spans="1:9" x14ac:dyDescent="0.2">
      <c r="A218" s="20">
        <v>72</v>
      </c>
      <c r="B218" s="21" t="s">
        <v>53</v>
      </c>
      <c r="C218" s="22">
        <v>62</v>
      </c>
      <c r="D218" s="23" t="s">
        <v>55</v>
      </c>
      <c r="E218" s="24">
        <v>246.477316</v>
      </c>
      <c r="F218" s="24">
        <v>30.430426000000001</v>
      </c>
      <c r="G218" s="24">
        <v>12.278402</v>
      </c>
      <c r="H218" s="24">
        <v>97.807948999999994</v>
      </c>
      <c r="I218" s="24">
        <v>79.655924999999996</v>
      </c>
    </row>
    <row r="219" spans="1:9" x14ac:dyDescent="0.2">
      <c r="A219" s="20">
        <v>72</v>
      </c>
      <c r="B219" s="21" t="s">
        <v>53</v>
      </c>
      <c r="C219" s="22">
        <v>62</v>
      </c>
      <c r="D219" s="23" t="s">
        <v>56</v>
      </c>
      <c r="E219" s="24">
        <v>46.202652999999998</v>
      </c>
      <c r="F219" s="24">
        <v>-244.48669799999999</v>
      </c>
      <c r="G219" s="24">
        <v>0.50525399999999998</v>
      </c>
      <c r="H219" s="24">
        <v>42.946573000000001</v>
      </c>
      <c r="I219" s="24">
        <v>287.93852500000003</v>
      </c>
    </row>
    <row r="220" spans="1:9" x14ac:dyDescent="0.2">
      <c r="A220" s="20">
        <v>72</v>
      </c>
      <c r="B220" s="21" t="s">
        <v>53</v>
      </c>
      <c r="C220" s="22">
        <v>62</v>
      </c>
      <c r="D220" s="23" t="s">
        <v>57</v>
      </c>
      <c r="E220" s="24">
        <v>364.91517499999998</v>
      </c>
      <c r="F220" s="24">
        <v>-3.4990510000000001</v>
      </c>
      <c r="G220" s="24">
        <v>1.334544</v>
      </c>
      <c r="H220" s="24">
        <v>107.16433000000001</v>
      </c>
      <c r="I220" s="24">
        <v>111.997925</v>
      </c>
    </row>
    <row r="221" spans="1:9" x14ac:dyDescent="0.2">
      <c r="A221" s="20">
        <v>72</v>
      </c>
      <c r="B221" s="21" t="s">
        <v>53</v>
      </c>
      <c r="C221" s="22">
        <v>62</v>
      </c>
      <c r="D221" s="23" t="s">
        <v>58</v>
      </c>
      <c r="E221" s="24">
        <v>197.05813800000001</v>
      </c>
      <c r="F221" s="24">
        <v>-71.957930000000005</v>
      </c>
      <c r="G221" s="24">
        <v>2.2038540000000002</v>
      </c>
      <c r="H221" s="24">
        <v>69.630289000000005</v>
      </c>
      <c r="I221" s="24">
        <v>143.79207299999999</v>
      </c>
    </row>
    <row r="222" spans="1:9" x14ac:dyDescent="0.2">
      <c r="A222" s="20">
        <v>72</v>
      </c>
      <c r="B222" s="21" t="s">
        <v>53</v>
      </c>
      <c r="C222" s="22">
        <v>62</v>
      </c>
      <c r="D222" s="23" t="s">
        <v>59</v>
      </c>
      <c r="E222" s="24">
        <v>97.137568999999999</v>
      </c>
      <c r="F222" s="24">
        <v>-136.89093700000001</v>
      </c>
      <c r="G222" s="24">
        <v>12.427349</v>
      </c>
      <c r="H222" s="24">
        <v>58.688386000000001</v>
      </c>
      <c r="I222" s="24">
        <v>208.00667200000001</v>
      </c>
    </row>
    <row r="223" spans="1:9" x14ac:dyDescent="0.2">
      <c r="A223" s="20">
        <v>72</v>
      </c>
      <c r="B223" s="21" t="s">
        <v>60</v>
      </c>
      <c r="C223" s="22">
        <v>62</v>
      </c>
      <c r="D223" s="23" t="s">
        <v>62</v>
      </c>
      <c r="E223" s="24">
        <v>0</v>
      </c>
      <c r="F223" s="24">
        <v>-12.083987</v>
      </c>
      <c r="G223" s="24">
        <v>-6.631456</v>
      </c>
      <c r="H223" s="24">
        <v>0</v>
      </c>
      <c r="I223" s="24">
        <v>5.4525309999999996</v>
      </c>
    </row>
    <row r="224" spans="1:9" x14ac:dyDescent="0.2">
      <c r="A224" s="20">
        <v>72</v>
      </c>
      <c r="B224" s="21" t="s">
        <v>63</v>
      </c>
      <c r="C224" s="22">
        <v>62</v>
      </c>
      <c r="D224" s="23" t="s">
        <v>64</v>
      </c>
      <c r="E224" s="24">
        <v>0.54881000000000002</v>
      </c>
      <c r="F224" s="24">
        <v>0</v>
      </c>
      <c r="G224" s="24">
        <v>0.54881000000000002</v>
      </c>
      <c r="H224" s="24">
        <v>0</v>
      </c>
      <c r="I224" s="24">
        <v>0.54881000000000002</v>
      </c>
    </row>
    <row r="225" spans="1:9" x14ac:dyDescent="0.2">
      <c r="A225" s="20">
        <v>72</v>
      </c>
      <c r="B225" s="21" t="s">
        <v>63</v>
      </c>
      <c r="C225" s="22">
        <v>62</v>
      </c>
      <c r="D225" s="23" t="s">
        <v>65</v>
      </c>
      <c r="E225" s="24">
        <v>6.0220789999999997</v>
      </c>
      <c r="F225" s="24">
        <v>2.3897140000000001</v>
      </c>
      <c r="G225" s="24">
        <v>0.430149</v>
      </c>
      <c r="H225" s="24">
        <v>5.5919309999999998</v>
      </c>
      <c r="I225" s="24">
        <v>3.6323650000000001</v>
      </c>
    </row>
    <row r="226" spans="1:9" x14ac:dyDescent="0.2">
      <c r="A226" s="20">
        <v>72</v>
      </c>
      <c r="B226" s="21" t="s">
        <v>63</v>
      </c>
      <c r="C226" s="22">
        <v>62</v>
      </c>
      <c r="D226" s="23" t="s">
        <v>66</v>
      </c>
      <c r="E226" s="24">
        <v>0</v>
      </c>
      <c r="F226" s="24">
        <v>-48.188580999999999</v>
      </c>
      <c r="G226" s="24">
        <v>-9.947184</v>
      </c>
      <c r="H226" s="24">
        <v>0</v>
      </c>
      <c r="I226" s="24">
        <v>38.241396999999999</v>
      </c>
    </row>
    <row r="227" spans="1:9" x14ac:dyDescent="0.2">
      <c r="A227" s="20">
        <v>72</v>
      </c>
      <c r="B227" s="21" t="s">
        <v>63</v>
      </c>
      <c r="C227" s="22">
        <v>62</v>
      </c>
      <c r="D227" s="23" t="s">
        <v>67</v>
      </c>
      <c r="E227" s="24">
        <v>0</v>
      </c>
      <c r="F227" s="24">
        <v>-0.96457499999999996</v>
      </c>
      <c r="G227" s="24">
        <v>0</v>
      </c>
      <c r="H227" s="24">
        <v>0</v>
      </c>
      <c r="I227" s="24">
        <v>0.96457499999999996</v>
      </c>
    </row>
    <row r="228" spans="1:9" x14ac:dyDescent="0.2">
      <c r="A228" s="20">
        <v>72</v>
      </c>
      <c r="B228" s="21" t="s">
        <v>68</v>
      </c>
      <c r="C228" s="22">
        <v>62</v>
      </c>
      <c r="D228" s="23" t="s">
        <v>69</v>
      </c>
      <c r="E228" s="24">
        <v>0</v>
      </c>
      <c r="F228" s="24">
        <v>-7.8207589999999998</v>
      </c>
      <c r="G228" s="24">
        <v>0</v>
      </c>
      <c r="H228" s="24">
        <v>0</v>
      </c>
      <c r="I228" s="24">
        <v>7.8207589999999998</v>
      </c>
    </row>
    <row r="229" spans="1:9" x14ac:dyDescent="0.2">
      <c r="A229" s="20">
        <v>72</v>
      </c>
      <c r="B229" s="21" t="s">
        <v>75</v>
      </c>
      <c r="C229" s="22">
        <v>62</v>
      </c>
      <c r="D229" s="23" t="s">
        <v>76</v>
      </c>
      <c r="E229" s="24">
        <v>0</v>
      </c>
      <c r="F229" s="24">
        <v>-5.9971430000000003</v>
      </c>
      <c r="G229" s="24">
        <v>0</v>
      </c>
      <c r="H229" s="24">
        <v>0</v>
      </c>
      <c r="I229" s="24">
        <v>5.9971430000000003</v>
      </c>
    </row>
    <row r="230" spans="1:9" x14ac:dyDescent="0.2">
      <c r="A230" s="20">
        <v>72</v>
      </c>
      <c r="B230" s="21" t="s">
        <v>77</v>
      </c>
      <c r="C230" s="22">
        <v>62</v>
      </c>
      <c r="D230" s="23" t="s">
        <v>78</v>
      </c>
      <c r="E230" s="24">
        <v>38.832521</v>
      </c>
      <c r="F230" s="24">
        <v>-112.46949499999999</v>
      </c>
      <c r="G230" s="24">
        <v>9.5454380000000008</v>
      </c>
      <c r="H230" s="24">
        <v>23.149809999999999</v>
      </c>
      <c r="I230" s="24">
        <v>145.16474400000001</v>
      </c>
    </row>
    <row r="231" spans="1:9" x14ac:dyDescent="0.2">
      <c r="A231" s="20">
        <v>72</v>
      </c>
      <c r="B231" s="21" t="s">
        <v>25</v>
      </c>
      <c r="C231" s="22">
        <v>72</v>
      </c>
      <c r="D231" s="23" t="s">
        <v>26</v>
      </c>
      <c r="E231" s="24">
        <v>0</v>
      </c>
      <c r="F231" s="24">
        <v>-0.25464799999999999</v>
      </c>
      <c r="G231" s="24">
        <v>0</v>
      </c>
      <c r="H231" s="24">
        <v>0</v>
      </c>
      <c r="I231" s="24">
        <v>0.25464799999999999</v>
      </c>
    </row>
    <row r="232" spans="1:9" x14ac:dyDescent="0.2">
      <c r="A232" s="20">
        <v>72</v>
      </c>
      <c r="B232" s="21" t="s">
        <v>36</v>
      </c>
      <c r="C232" s="22">
        <v>72</v>
      </c>
      <c r="D232" s="23" t="s">
        <v>38</v>
      </c>
      <c r="E232" s="24">
        <v>0.83765800000000001</v>
      </c>
      <c r="F232" s="24">
        <v>0.83765800000000001</v>
      </c>
      <c r="G232" s="24">
        <v>0.83765800000000001</v>
      </c>
      <c r="H232" s="24">
        <v>0</v>
      </c>
      <c r="I232" s="24">
        <v>0</v>
      </c>
    </row>
    <row r="233" spans="1:9" x14ac:dyDescent="0.2">
      <c r="A233" s="20">
        <v>72</v>
      </c>
      <c r="B233" s="21" t="s">
        <v>36</v>
      </c>
      <c r="C233" s="22">
        <v>72</v>
      </c>
      <c r="D233" s="23" t="s">
        <v>39</v>
      </c>
      <c r="E233" s="24">
        <v>0.44669999999999999</v>
      </c>
      <c r="F233" s="24">
        <v>-0.29069400000000001</v>
      </c>
      <c r="G233" s="24">
        <v>0</v>
      </c>
      <c r="H233" s="24">
        <v>0</v>
      </c>
      <c r="I233" s="24">
        <v>0.29069400000000001</v>
      </c>
    </row>
    <row r="234" spans="1:9" x14ac:dyDescent="0.2">
      <c r="A234" s="20">
        <v>72</v>
      </c>
      <c r="B234" s="21" t="s">
        <v>36</v>
      </c>
      <c r="C234" s="22">
        <v>72</v>
      </c>
      <c r="D234" s="23" t="s">
        <v>40</v>
      </c>
      <c r="E234" s="24">
        <v>1.0217350000000001</v>
      </c>
      <c r="F234" s="24">
        <v>-1.493306</v>
      </c>
      <c r="G234" s="24">
        <v>-0.70735499999999996</v>
      </c>
      <c r="H234" s="24">
        <v>0</v>
      </c>
      <c r="I234" s="24">
        <v>0.78595000000000004</v>
      </c>
    </row>
    <row r="235" spans="1:9" x14ac:dyDescent="0.2">
      <c r="A235" s="20">
        <v>72</v>
      </c>
      <c r="B235" s="21" t="s">
        <v>36</v>
      </c>
      <c r="C235" s="22">
        <v>72</v>
      </c>
      <c r="D235" s="23" t="s">
        <v>41</v>
      </c>
      <c r="E235" s="24">
        <v>0.67725500000000005</v>
      </c>
      <c r="F235" s="24">
        <v>-6.772551</v>
      </c>
      <c r="G235" s="24">
        <v>0</v>
      </c>
      <c r="H235" s="24">
        <v>0</v>
      </c>
      <c r="I235" s="24">
        <v>6.772551</v>
      </c>
    </row>
    <row r="236" spans="1:9" x14ac:dyDescent="0.2">
      <c r="A236" s="20">
        <v>72</v>
      </c>
      <c r="B236" s="21" t="s">
        <v>46</v>
      </c>
      <c r="C236" s="22">
        <v>72</v>
      </c>
      <c r="D236" s="23" t="s">
        <v>48</v>
      </c>
      <c r="E236" s="24">
        <v>1.5600050000000001</v>
      </c>
      <c r="F236" s="24">
        <v>-0.76470800000000005</v>
      </c>
      <c r="G236" s="24">
        <v>0.13764799999999999</v>
      </c>
      <c r="H236" s="24">
        <v>0</v>
      </c>
      <c r="I236" s="24">
        <v>0.90235600000000005</v>
      </c>
    </row>
    <row r="237" spans="1:9" x14ac:dyDescent="0.2">
      <c r="A237" s="20">
        <v>72</v>
      </c>
      <c r="B237" s="21" t="s">
        <v>30</v>
      </c>
      <c r="C237" s="22">
        <v>72</v>
      </c>
      <c r="D237" s="23" t="s">
        <v>31</v>
      </c>
      <c r="E237" s="24">
        <v>11.147088</v>
      </c>
      <c r="F237" s="24">
        <v>0.92996400000000001</v>
      </c>
      <c r="G237" s="24">
        <v>1.837043</v>
      </c>
      <c r="H237" s="24">
        <v>3.7448220000000001</v>
      </c>
      <c r="I237" s="24">
        <v>4.6519009999999996</v>
      </c>
    </row>
    <row r="238" spans="1:9" x14ac:dyDescent="0.2">
      <c r="A238" s="20">
        <v>72</v>
      </c>
      <c r="B238" s="21" t="s">
        <v>49</v>
      </c>
      <c r="C238" s="22">
        <v>72</v>
      </c>
      <c r="D238" s="23" t="s">
        <v>50</v>
      </c>
      <c r="E238" s="24">
        <v>0.84882599999999997</v>
      </c>
      <c r="F238" s="24">
        <v>-2.0019490000000002</v>
      </c>
      <c r="G238" s="24">
        <v>0.10009700000000001</v>
      </c>
      <c r="H238" s="24">
        <v>0</v>
      </c>
      <c r="I238" s="24">
        <v>2.1020460000000001</v>
      </c>
    </row>
    <row r="239" spans="1:9" x14ac:dyDescent="0.2">
      <c r="A239" s="20">
        <v>72</v>
      </c>
      <c r="B239" s="21" t="s">
        <v>49</v>
      </c>
      <c r="C239" s="22">
        <v>72</v>
      </c>
      <c r="D239" s="23" t="s">
        <v>51</v>
      </c>
      <c r="E239" s="24">
        <v>2.849631</v>
      </c>
      <c r="F239" s="24">
        <v>0.86679099999999998</v>
      </c>
      <c r="G239" s="24">
        <v>8.0840999999999996E-2</v>
      </c>
      <c r="H239" s="24">
        <v>2.0210149999999998</v>
      </c>
      <c r="I239" s="24">
        <v>1.2350650000000001</v>
      </c>
    </row>
    <row r="240" spans="1:9" x14ac:dyDescent="0.2">
      <c r="A240" s="20">
        <v>72</v>
      </c>
      <c r="B240" s="21" t="s">
        <v>68</v>
      </c>
      <c r="C240" s="22">
        <v>72</v>
      </c>
      <c r="D240" s="23" t="s">
        <v>69</v>
      </c>
      <c r="E240" s="24">
        <v>4.0847280000000001</v>
      </c>
      <c r="F240" s="24">
        <v>-3.0824750000000001</v>
      </c>
      <c r="G240" s="24">
        <v>-1.444599</v>
      </c>
      <c r="H240" s="24">
        <v>0</v>
      </c>
      <c r="I240" s="24">
        <v>1.6378760000000001</v>
      </c>
    </row>
    <row r="241" spans="1:9" x14ac:dyDescent="0.2">
      <c r="A241" s="20">
        <v>72</v>
      </c>
      <c r="B241" s="21" t="s">
        <v>79</v>
      </c>
      <c r="C241" s="22">
        <v>72</v>
      </c>
      <c r="D241" s="23" t="s">
        <v>80</v>
      </c>
      <c r="E241" s="24">
        <v>591.55339000000004</v>
      </c>
      <c r="F241" s="24">
        <v>190.12138999999999</v>
      </c>
      <c r="G241" s="24">
        <v>53.186832000000003</v>
      </c>
      <c r="H241" s="24">
        <v>333.16435300000001</v>
      </c>
      <c r="I241" s="24">
        <v>196.22979599999999</v>
      </c>
    </row>
    <row r="242" spans="1:9" x14ac:dyDescent="0.2">
      <c r="A242" s="20">
        <v>72</v>
      </c>
      <c r="B242" s="21" t="s">
        <v>27</v>
      </c>
      <c r="C242" s="22">
        <v>68</v>
      </c>
      <c r="D242" s="23" t="s">
        <v>28</v>
      </c>
      <c r="E242" s="24">
        <v>7.7064500000000002</v>
      </c>
      <c r="F242" s="24">
        <v>6.0311349999999999</v>
      </c>
      <c r="G242" s="24">
        <v>0.670126</v>
      </c>
      <c r="H242" s="24">
        <v>5.3610090000000001</v>
      </c>
      <c r="I242" s="24">
        <v>0</v>
      </c>
    </row>
    <row r="243" spans="1:9" x14ac:dyDescent="0.2">
      <c r="A243" s="20">
        <v>72</v>
      </c>
      <c r="B243" s="21" t="s">
        <v>27</v>
      </c>
      <c r="C243" s="22">
        <v>68</v>
      </c>
      <c r="D243" s="23" t="s">
        <v>33</v>
      </c>
      <c r="E243" s="24">
        <v>6.4054950000000002</v>
      </c>
      <c r="F243" s="24">
        <v>5.423057</v>
      </c>
      <c r="G243" s="24">
        <v>0.82524799999999998</v>
      </c>
      <c r="H243" s="24">
        <v>4.59781</v>
      </c>
      <c r="I243" s="24">
        <v>0</v>
      </c>
    </row>
    <row r="244" spans="1:9" x14ac:dyDescent="0.2">
      <c r="A244" s="20">
        <v>72</v>
      </c>
      <c r="B244" s="21" t="s">
        <v>36</v>
      </c>
      <c r="C244" s="22">
        <v>68</v>
      </c>
      <c r="D244" s="23" t="s">
        <v>37</v>
      </c>
      <c r="E244" s="24">
        <v>26.101410999999999</v>
      </c>
      <c r="F244" s="24">
        <v>13.369014999999999</v>
      </c>
      <c r="G244" s="24">
        <v>0.63661999999999996</v>
      </c>
      <c r="H244" s="24">
        <v>12.732396</v>
      </c>
      <c r="I244" s="24">
        <v>0</v>
      </c>
    </row>
    <row r="245" spans="1:9" x14ac:dyDescent="0.2">
      <c r="A245" s="20">
        <v>72</v>
      </c>
      <c r="B245" s="21" t="s">
        <v>36</v>
      </c>
      <c r="C245" s="22">
        <v>68</v>
      </c>
      <c r="D245" s="23" t="s">
        <v>38</v>
      </c>
      <c r="E245" s="24">
        <v>6.7012609999999997</v>
      </c>
      <c r="F245" s="24">
        <v>6.7012609999999997</v>
      </c>
      <c r="G245" s="24">
        <v>3.3506300000000002</v>
      </c>
      <c r="H245" s="24">
        <v>3.3506300000000002</v>
      </c>
      <c r="I245" s="24">
        <v>0</v>
      </c>
    </row>
    <row r="246" spans="1:9" x14ac:dyDescent="0.2">
      <c r="A246" s="20">
        <v>72</v>
      </c>
      <c r="B246" s="21" t="s">
        <v>36</v>
      </c>
      <c r="C246" s="22">
        <v>68</v>
      </c>
      <c r="D246" s="23" t="s">
        <v>39</v>
      </c>
      <c r="E246" s="24">
        <v>11.337065000000001</v>
      </c>
      <c r="F246" s="24">
        <v>7.8487369999999999</v>
      </c>
      <c r="G246" s="24">
        <v>0</v>
      </c>
      <c r="H246" s="24">
        <v>8.7208190000000005</v>
      </c>
      <c r="I246" s="24">
        <v>0.87208200000000002</v>
      </c>
    </row>
    <row r="247" spans="1:9" x14ac:dyDescent="0.2">
      <c r="A247" s="20">
        <v>72</v>
      </c>
      <c r="B247" s="21" t="s">
        <v>36</v>
      </c>
      <c r="C247" s="22">
        <v>68</v>
      </c>
      <c r="D247" s="23" t="s">
        <v>40</v>
      </c>
      <c r="E247" s="24">
        <v>10.964007000000001</v>
      </c>
      <c r="F247" s="24">
        <v>10.964007000000001</v>
      </c>
      <c r="G247" s="24">
        <v>2.4757440000000002</v>
      </c>
      <c r="H247" s="24">
        <v>8.4882639999999991</v>
      </c>
      <c r="I247" s="24">
        <v>0</v>
      </c>
    </row>
    <row r="248" spans="1:9" x14ac:dyDescent="0.2">
      <c r="A248" s="20">
        <v>72</v>
      </c>
      <c r="B248" s="21" t="s">
        <v>36</v>
      </c>
      <c r="C248" s="22">
        <v>68</v>
      </c>
      <c r="D248" s="23" t="s">
        <v>41</v>
      </c>
      <c r="E248" s="24">
        <v>8.1270609999999994</v>
      </c>
      <c r="F248" s="24">
        <v>4.0635310000000002</v>
      </c>
      <c r="G248" s="24">
        <v>0</v>
      </c>
      <c r="H248" s="24">
        <v>8.1270609999999994</v>
      </c>
      <c r="I248" s="24">
        <v>4.0635310000000002</v>
      </c>
    </row>
    <row r="249" spans="1:9" x14ac:dyDescent="0.2">
      <c r="A249" s="20">
        <v>72</v>
      </c>
      <c r="B249" s="21" t="s">
        <v>43</v>
      </c>
      <c r="C249" s="22">
        <v>68</v>
      </c>
      <c r="D249" s="23" t="s">
        <v>44</v>
      </c>
      <c r="E249" s="24">
        <v>21.220659000000001</v>
      </c>
      <c r="F249" s="24">
        <v>5.3051649999999997</v>
      </c>
      <c r="G249" s="24">
        <v>0</v>
      </c>
      <c r="H249" s="24">
        <v>5.3051649999999997</v>
      </c>
      <c r="I249" s="24">
        <v>0</v>
      </c>
    </row>
    <row r="250" spans="1:9" x14ac:dyDescent="0.2">
      <c r="A250" s="20">
        <v>72</v>
      </c>
      <c r="B250" s="21" t="s">
        <v>46</v>
      </c>
      <c r="C250" s="22">
        <v>68</v>
      </c>
      <c r="D250" s="23" t="s">
        <v>47</v>
      </c>
      <c r="E250" s="24">
        <v>90.945683000000002</v>
      </c>
      <c r="F250" s="24">
        <v>46.382297999999999</v>
      </c>
      <c r="G250" s="24">
        <v>-0.90945699999999996</v>
      </c>
      <c r="H250" s="24">
        <v>50.929583000000001</v>
      </c>
      <c r="I250" s="24">
        <v>3.6378270000000001</v>
      </c>
    </row>
    <row r="251" spans="1:9" x14ac:dyDescent="0.2">
      <c r="A251" s="20">
        <v>72</v>
      </c>
      <c r="B251" s="21" t="s">
        <v>46</v>
      </c>
      <c r="C251" s="22">
        <v>68</v>
      </c>
      <c r="D251" s="23" t="s">
        <v>48</v>
      </c>
      <c r="E251" s="24">
        <v>120.632758</v>
      </c>
      <c r="F251" s="24">
        <v>64.809040999999993</v>
      </c>
      <c r="G251" s="24">
        <v>6.3088449999999998</v>
      </c>
      <c r="H251" s="24">
        <v>58.500196000000003</v>
      </c>
      <c r="I251" s="24">
        <v>0</v>
      </c>
    </row>
    <row r="252" spans="1:9" x14ac:dyDescent="0.2">
      <c r="A252" s="20">
        <v>72</v>
      </c>
      <c r="B252" s="21" t="s">
        <v>30</v>
      </c>
      <c r="C252" s="22">
        <v>68</v>
      </c>
      <c r="D252" s="23" t="s">
        <v>31</v>
      </c>
      <c r="E252" s="24">
        <v>76.300753</v>
      </c>
      <c r="F252" s="24">
        <v>22.937035999999999</v>
      </c>
      <c r="G252" s="24">
        <v>0.93620599999999998</v>
      </c>
      <c r="H252" s="24">
        <v>46.810277999999997</v>
      </c>
      <c r="I252" s="24">
        <v>24.809446999999999</v>
      </c>
    </row>
    <row r="253" spans="1:9" x14ac:dyDescent="0.2">
      <c r="A253" s="20">
        <v>72</v>
      </c>
      <c r="B253" s="21" t="s">
        <v>49</v>
      </c>
      <c r="C253" s="22">
        <v>68</v>
      </c>
      <c r="D253" s="23" t="s">
        <v>51</v>
      </c>
      <c r="E253" s="24">
        <v>11.620837</v>
      </c>
      <c r="F253" s="24">
        <v>6.5682989999999997</v>
      </c>
      <c r="G253" s="24">
        <v>0.50525399999999998</v>
      </c>
      <c r="H253" s="24">
        <v>6.0630459999999999</v>
      </c>
      <c r="I253" s="24">
        <v>0</v>
      </c>
    </row>
    <row r="254" spans="1:9" x14ac:dyDescent="0.2">
      <c r="A254" s="20">
        <v>72</v>
      </c>
      <c r="B254" s="21" t="s">
        <v>53</v>
      </c>
      <c r="C254" s="22">
        <v>68</v>
      </c>
      <c r="D254" s="23" t="s">
        <v>55</v>
      </c>
      <c r="E254" s="24">
        <v>4.6299619999999999</v>
      </c>
      <c r="F254" s="24">
        <v>4.6299619999999999</v>
      </c>
      <c r="G254" s="24">
        <v>0</v>
      </c>
      <c r="H254" s="24">
        <v>4.6299619999999999</v>
      </c>
      <c r="I254" s="24">
        <v>0</v>
      </c>
    </row>
    <row r="255" spans="1:9" x14ac:dyDescent="0.2">
      <c r="A255" s="20">
        <v>72</v>
      </c>
      <c r="B255" s="21" t="s">
        <v>53</v>
      </c>
      <c r="C255" s="22">
        <v>68</v>
      </c>
      <c r="D255" s="23" t="s">
        <v>58</v>
      </c>
      <c r="E255" s="24">
        <v>5.9683099999999998</v>
      </c>
      <c r="F255" s="24">
        <v>5.9683099999999998</v>
      </c>
      <c r="G255" s="24">
        <v>0</v>
      </c>
      <c r="H255" s="24">
        <v>5.9683099999999998</v>
      </c>
      <c r="I255" s="24">
        <v>0</v>
      </c>
    </row>
    <row r="256" spans="1:9" x14ac:dyDescent="0.2">
      <c r="A256" s="20">
        <v>72</v>
      </c>
      <c r="B256" s="21" t="s">
        <v>60</v>
      </c>
      <c r="C256" s="22">
        <v>68</v>
      </c>
      <c r="D256" s="23" t="s">
        <v>61</v>
      </c>
      <c r="E256" s="24">
        <v>0.60058500000000004</v>
      </c>
      <c r="F256" s="24">
        <v>0</v>
      </c>
      <c r="G256" s="24">
        <v>0</v>
      </c>
      <c r="H256" s="24">
        <v>0</v>
      </c>
      <c r="I256" s="24">
        <v>0</v>
      </c>
    </row>
    <row r="257" spans="1:9" x14ac:dyDescent="0.2">
      <c r="A257" s="20">
        <v>72</v>
      </c>
      <c r="B257" s="21" t="s">
        <v>60</v>
      </c>
      <c r="C257" s="22">
        <v>68</v>
      </c>
      <c r="D257" s="23" t="s">
        <v>62</v>
      </c>
      <c r="E257" s="24">
        <v>10.426123</v>
      </c>
      <c r="F257" s="24">
        <v>7.7735399999999997</v>
      </c>
      <c r="G257" s="24">
        <v>-0.18420700000000001</v>
      </c>
      <c r="H257" s="24">
        <v>9.2840389999999999</v>
      </c>
      <c r="I257" s="24">
        <v>1.3262910000000001</v>
      </c>
    </row>
    <row r="258" spans="1:9" x14ac:dyDescent="0.2">
      <c r="A258" s="20">
        <v>72</v>
      </c>
      <c r="B258" s="21" t="s">
        <v>63</v>
      </c>
      <c r="C258" s="22">
        <v>68</v>
      </c>
      <c r="D258" s="23" t="s">
        <v>64</v>
      </c>
      <c r="E258" s="24">
        <v>10.976203</v>
      </c>
      <c r="F258" s="24">
        <v>6.5857219999999996</v>
      </c>
      <c r="G258" s="24">
        <v>0</v>
      </c>
      <c r="H258" s="24">
        <v>6.5857219999999996</v>
      </c>
      <c r="I258" s="24">
        <v>0</v>
      </c>
    </row>
    <row r="259" spans="1:9" x14ac:dyDescent="0.2">
      <c r="A259" s="20">
        <v>72</v>
      </c>
      <c r="B259" s="21" t="s">
        <v>63</v>
      </c>
      <c r="C259" s="22">
        <v>68</v>
      </c>
      <c r="D259" s="23" t="s">
        <v>65</v>
      </c>
      <c r="E259" s="24">
        <v>10.753712999999999</v>
      </c>
      <c r="F259" s="24">
        <v>10.753712999999999</v>
      </c>
      <c r="G259" s="24">
        <v>0.430149</v>
      </c>
      <c r="H259" s="24">
        <v>10.323563999999999</v>
      </c>
      <c r="I259" s="24">
        <v>0</v>
      </c>
    </row>
    <row r="260" spans="1:9" x14ac:dyDescent="0.2">
      <c r="A260" s="20">
        <v>72</v>
      </c>
      <c r="B260" s="21" t="s">
        <v>63</v>
      </c>
      <c r="C260" s="22">
        <v>68</v>
      </c>
      <c r="D260" s="23" t="s">
        <v>66</v>
      </c>
      <c r="E260" s="24">
        <v>4.973592</v>
      </c>
      <c r="F260" s="24">
        <v>4.973592</v>
      </c>
      <c r="G260" s="24">
        <v>0.99471799999999999</v>
      </c>
      <c r="H260" s="24">
        <v>3.9788739999999998</v>
      </c>
      <c r="I260" s="24">
        <v>0</v>
      </c>
    </row>
    <row r="261" spans="1:9" x14ac:dyDescent="0.2">
      <c r="A261" s="20">
        <v>72</v>
      </c>
      <c r="B261" s="21" t="s">
        <v>68</v>
      </c>
      <c r="C261" s="22">
        <v>68</v>
      </c>
      <c r="D261" s="23" t="s">
        <v>69</v>
      </c>
      <c r="E261" s="24">
        <v>56.040474000000003</v>
      </c>
      <c r="F261" s="24">
        <v>27.347750999999999</v>
      </c>
      <c r="G261" s="24">
        <v>-4.4832380000000001</v>
      </c>
      <c r="H261" s="24">
        <v>31.830988999999999</v>
      </c>
      <c r="I261" s="24">
        <v>0</v>
      </c>
    </row>
    <row r="262" spans="1:9" x14ac:dyDescent="0.2">
      <c r="A262" s="20">
        <v>72</v>
      </c>
      <c r="B262" s="21" t="s">
        <v>70</v>
      </c>
      <c r="C262" s="22">
        <v>68</v>
      </c>
      <c r="D262" s="23" t="s">
        <v>71</v>
      </c>
      <c r="E262" s="24">
        <v>5.9683099999999998</v>
      </c>
      <c r="F262" s="24">
        <v>2.9841549999999999</v>
      </c>
      <c r="G262" s="24">
        <v>2.9841549999999999</v>
      </c>
      <c r="H262" s="24">
        <v>0</v>
      </c>
      <c r="I262" s="24">
        <v>0</v>
      </c>
    </row>
    <row r="263" spans="1:9" x14ac:dyDescent="0.2">
      <c r="A263" s="20">
        <v>72</v>
      </c>
      <c r="B263" s="21" t="s">
        <v>75</v>
      </c>
      <c r="C263" s="22">
        <v>68</v>
      </c>
      <c r="D263" s="23" t="s">
        <v>76</v>
      </c>
      <c r="E263" s="24">
        <v>188.57682600000001</v>
      </c>
      <c r="F263" s="24">
        <v>93.083859000000004</v>
      </c>
      <c r="G263" s="24">
        <v>-6.5609770000000003</v>
      </c>
      <c r="H263" s="24">
        <v>103.335385</v>
      </c>
      <c r="I263" s="24">
        <v>3.6905489999999999</v>
      </c>
    </row>
    <row r="264" spans="1:9" x14ac:dyDescent="0.2">
      <c r="A264" s="20">
        <v>72</v>
      </c>
      <c r="B264" s="21" t="s">
        <v>77</v>
      </c>
      <c r="C264" s="22">
        <v>68</v>
      </c>
      <c r="D264" s="23" t="s">
        <v>78</v>
      </c>
      <c r="E264" s="24">
        <v>12.153650000000001</v>
      </c>
      <c r="F264" s="24">
        <v>12.153650000000001</v>
      </c>
      <c r="G264" s="24">
        <v>0.57874499999999995</v>
      </c>
      <c r="H264" s="24">
        <v>11.574904999999999</v>
      </c>
      <c r="I264" s="24">
        <v>0</v>
      </c>
    </row>
    <row r="265" spans="1:9" x14ac:dyDescent="0.2">
      <c r="A265" s="20">
        <v>72</v>
      </c>
      <c r="B265" s="21" t="s">
        <v>81</v>
      </c>
      <c r="C265" s="22">
        <v>68</v>
      </c>
      <c r="D265" s="23" t="s">
        <v>82</v>
      </c>
      <c r="E265" s="24">
        <v>14.899611999999999</v>
      </c>
      <c r="F265" s="24">
        <v>12.190592000000001</v>
      </c>
      <c r="G265" s="24">
        <v>-1.3545100000000001</v>
      </c>
      <c r="H265" s="24">
        <v>13.545102</v>
      </c>
      <c r="I265" s="24">
        <v>0</v>
      </c>
    </row>
    <row r="266" spans="1:9" x14ac:dyDescent="0.2">
      <c r="A266" s="20">
        <v>72</v>
      </c>
      <c r="B266" s="21" t="s">
        <v>11</v>
      </c>
      <c r="C266" s="22">
        <v>44</v>
      </c>
      <c r="D266" s="23" t="s">
        <v>15</v>
      </c>
      <c r="E266" s="24">
        <v>0.11691799999999999</v>
      </c>
      <c r="F266" s="24">
        <v>0.11691799999999999</v>
      </c>
      <c r="G266" s="24">
        <v>0.11691799999999999</v>
      </c>
      <c r="H266" s="24">
        <v>0</v>
      </c>
      <c r="I266" s="24">
        <v>0</v>
      </c>
    </row>
    <row r="267" spans="1:9" x14ac:dyDescent="0.2">
      <c r="A267" s="20">
        <v>72</v>
      </c>
      <c r="B267" s="21" t="s">
        <v>11</v>
      </c>
      <c r="C267" s="22">
        <v>44</v>
      </c>
      <c r="D267" s="23" t="s">
        <v>17</v>
      </c>
      <c r="E267" s="24">
        <v>3.7726000000000003E-2</v>
      </c>
      <c r="F267" s="24">
        <v>0</v>
      </c>
      <c r="G267" s="24">
        <v>0</v>
      </c>
      <c r="H267" s="24">
        <v>0</v>
      </c>
      <c r="I267" s="24">
        <v>0</v>
      </c>
    </row>
    <row r="268" spans="1:9" x14ac:dyDescent="0.2">
      <c r="A268" s="20">
        <v>72</v>
      </c>
      <c r="B268" s="21" t="s">
        <v>25</v>
      </c>
      <c r="C268" s="22">
        <v>44</v>
      </c>
      <c r="D268" s="23" t="s">
        <v>26</v>
      </c>
      <c r="E268" s="24">
        <v>0.96200300000000005</v>
      </c>
      <c r="F268" s="24">
        <v>0</v>
      </c>
      <c r="G268" s="24">
        <v>0</v>
      </c>
      <c r="H268" s="24">
        <v>0</v>
      </c>
      <c r="I268" s="24">
        <v>0</v>
      </c>
    </row>
    <row r="269" spans="1:9" x14ac:dyDescent="0.2">
      <c r="A269" s="20">
        <v>72</v>
      </c>
      <c r="B269" s="21" t="s">
        <v>27</v>
      </c>
      <c r="C269" s="22">
        <v>44</v>
      </c>
      <c r="D269" s="23" t="s">
        <v>28</v>
      </c>
      <c r="E269" s="24">
        <v>0.59119999999999995</v>
      </c>
      <c r="F269" s="24">
        <v>0.14891699999999999</v>
      </c>
      <c r="G269" s="24">
        <v>0.14891699999999999</v>
      </c>
      <c r="H269" s="24">
        <v>0</v>
      </c>
      <c r="I269" s="24">
        <v>0</v>
      </c>
    </row>
    <row r="270" spans="1:9" x14ac:dyDescent="0.2">
      <c r="A270" s="20">
        <v>72</v>
      </c>
      <c r="B270" s="21" t="s">
        <v>27</v>
      </c>
      <c r="C270" s="22">
        <v>44</v>
      </c>
      <c r="D270" s="23" t="s">
        <v>33</v>
      </c>
      <c r="E270" s="24">
        <v>0.226354</v>
      </c>
      <c r="F270" s="24">
        <v>0</v>
      </c>
      <c r="G270" s="24">
        <v>0</v>
      </c>
      <c r="H270" s="24">
        <v>0</v>
      </c>
      <c r="I270" s="24">
        <v>0</v>
      </c>
    </row>
    <row r="271" spans="1:9" x14ac:dyDescent="0.2">
      <c r="A271" s="20">
        <v>72</v>
      </c>
      <c r="B271" s="21" t="s">
        <v>36</v>
      </c>
      <c r="C271" s="22">
        <v>44</v>
      </c>
      <c r="D271" s="23" t="s">
        <v>37</v>
      </c>
      <c r="E271" s="24">
        <v>7.639437</v>
      </c>
      <c r="F271" s="24">
        <v>0</v>
      </c>
      <c r="G271" s="24">
        <v>0</v>
      </c>
      <c r="H271" s="24">
        <v>0</v>
      </c>
      <c r="I271" s="24">
        <v>0</v>
      </c>
    </row>
    <row r="272" spans="1:9" x14ac:dyDescent="0.2">
      <c r="A272" s="20">
        <v>72</v>
      </c>
      <c r="B272" s="21" t="s">
        <v>36</v>
      </c>
      <c r="C272" s="22">
        <v>44</v>
      </c>
      <c r="D272" s="23" t="s">
        <v>39</v>
      </c>
      <c r="E272" s="24">
        <v>1.9621839999999999</v>
      </c>
      <c r="F272" s="24">
        <v>1.9621839999999999</v>
      </c>
      <c r="G272" s="24">
        <v>0.21801999999999999</v>
      </c>
      <c r="H272" s="24">
        <v>1.744164</v>
      </c>
      <c r="I272" s="24">
        <v>0</v>
      </c>
    </row>
    <row r="273" spans="1:9" x14ac:dyDescent="0.2">
      <c r="A273" s="20">
        <v>72</v>
      </c>
      <c r="B273" s="21" t="s">
        <v>46</v>
      </c>
      <c r="C273" s="22">
        <v>44</v>
      </c>
      <c r="D273" s="23" t="s">
        <v>47</v>
      </c>
      <c r="E273" s="24">
        <v>10.004025</v>
      </c>
      <c r="F273" s="24">
        <v>1.8189139999999999</v>
      </c>
      <c r="G273" s="24">
        <v>-0.90945699999999996</v>
      </c>
      <c r="H273" s="24">
        <v>3.6378270000000001</v>
      </c>
      <c r="I273" s="24">
        <v>0.90945699999999996</v>
      </c>
    </row>
    <row r="274" spans="1:9" x14ac:dyDescent="0.2">
      <c r="A274" s="20">
        <v>72</v>
      </c>
      <c r="B274" s="21" t="s">
        <v>46</v>
      </c>
      <c r="C274" s="22">
        <v>44</v>
      </c>
      <c r="D274" s="23" t="s">
        <v>48</v>
      </c>
      <c r="E274" s="24">
        <v>17.852118999999998</v>
      </c>
      <c r="F274" s="24">
        <v>4.9591339999999997</v>
      </c>
      <c r="G274" s="24">
        <v>1.517946</v>
      </c>
      <c r="H274" s="24">
        <v>3.4411879999999999</v>
      </c>
      <c r="I274" s="24">
        <v>0</v>
      </c>
    </row>
    <row r="275" spans="1:9" x14ac:dyDescent="0.2">
      <c r="A275" s="20">
        <v>72</v>
      </c>
      <c r="B275" s="21" t="s">
        <v>30</v>
      </c>
      <c r="C275" s="22">
        <v>44</v>
      </c>
      <c r="D275" s="23" t="s">
        <v>31</v>
      </c>
      <c r="E275" s="24">
        <v>18.018836</v>
      </c>
      <c r="F275" s="24">
        <v>-7.9806319999999999</v>
      </c>
      <c r="G275" s="24">
        <v>-1.8204</v>
      </c>
      <c r="H275" s="24">
        <v>1.872411</v>
      </c>
      <c r="I275" s="24">
        <v>8.0326439999999995</v>
      </c>
    </row>
    <row r="276" spans="1:9" x14ac:dyDescent="0.2">
      <c r="A276" s="20">
        <v>72</v>
      </c>
      <c r="B276" s="21" t="s">
        <v>49</v>
      </c>
      <c r="C276" s="22">
        <v>44</v>
      </c>
      <c r="D276" s="23" t="s">
        <v>51</v>
      </c>
      <c r="E276" s="24">
        <v>18.694389999999999</v>
      </c>
      <c r="F276" s="24">
        <v>6.5682989999999997</v>
      </c>
      <c r="G276" s="24">
        <v>0.50525399999999998</v>
      </c>
      <c r="H276" s="24">
        <v>8.0840610000000002</v>
      </c>
      <c r="I276" s="24">
        <v>2.0210149999999998</v>
      </c>
    </row>
    <row r="277" spans="1:9" x14ac:dyDescent="0.2">
      <c r="A277" s="20">
        <v>72</v>
      </c>
      <c r="B277" s="21" t="s">
        <v>49</v>
      </c>
      <c r="C277" s="22">
        <v>44</v>
      </c>
      <c r="D277" s="23" t="s">
        <v>52</v>
      </c>
      <c r="E277" s="24">
        <v>8.6980310000000003</v>
      </c>
      <c r="F277" s="24">
        <v>-7.6833419999999997</v>
      </c>
      <c r="G277" s="24">
        <v>-6.5857219999999996</v>
      </c>
      <c r="H277" s="24">
        <v>0</v>
      </c>
      <c r="I277" s="24">
        <v>1.09762</v>
      </c>
    </row>
    <row r="278" spans="1:9" x14ac:dyDescent="0.2">
      <c r="A278" s="20">
        <v>72</v>
      </c>
      <c r="B278" s="21" t="s">
        <v>53</v>
      </c>
      <c r="C278" s="22">
        <v>44</v>
      </c>
      <c r="D278" s="23" t="s">
        <v>58</v>
      </c>
      <c r="E278" s="24">
        <v>2.486796</v>
      </c>
      <c r="F278" s="24">
        <v>2.486796</v>
      </c>
      <c r="G278" s="24">
        <v>0.497359</v>
      </c>
      <c r="H278" s="24">
        <v>1.9894369999999999</v>
      </c>
      <c r="I278" s="24">
        <v>0</v>
      </c>
    </row>
    <row r="279" spans="1:9" x14ac:dyDescent="0.2">
      <c r="A279" s="20">
        <v>72</v>
      </c>
      <c r="B279" s="21" t="s">
        <v>60</v>
      </c>
      <c r="C279" s="22">
        <v>44</v>
      </c>
      <c r="D279" s="23" t="s">
        <v>61</v>
      </c>
      <c r="E279" s="24">
        <v>3.0029240000000001</v>
      </c>
      <c r="F279" s="24">
        <v>2.402339</v>
      </c>
      <c r="G279" s="24">
        <v>0</v>
      </c>
      <c r="H279" s="24">
        <v>2.402339</v>
      </c>
      <c r="I279" s="24">
        <v>0</v>
      </c>
    </row>
    <row r="280" spans="1:9" x14ac:dyDescent="0.2">
      <c r="A280" s="20">
        <v>72</v>
      </c>
      <c r="B280" s="21" t="s">
        <v>60</v>
      </c>
      <c r="C280" s="22">
        <v>44</v>
      </c>
      <c r="D280" s="23" t="s">
        <v>62</v>
      </c>
      <c r="E280" s="24">
        <v>3.9420320000000002</v>
      </c>
      <c r="F280" s="24">
        <v>0.81051099999999998</v>
      </c>
      <c r="G280" s="24">
        <v>0.81051099999999998</v>
      </c>
      <c r="H280" s="24">
        <v>1.3262910000000001</v>
      </c>
      <c r="I280" s="24">
        <v>1.3262910000000001</v>
      </c>
    </row>
    <row r="281" spans="1:9" x14ac:dyDescent="0.2">
      <c r="A281" s="20">
        <v>72</v>
      </c>
      <c r="B281" s="21" t="s">
        <v>63</v>
      </c>
      <c r="C281" s="22">
        <v>44</v>
      </c>
      <c r="D281" s="23" t="s">
        <v>64</v>
      </c>
      <c r="E281" s="24">
        <v>10.210307999999999</v>
      </c>
      <c r="F281" s="24">
        <v>7.7711519999999998</v>
      </c>
      <c r="G281" s="24">
        <v>1.18543</v>
      </c>
      <c r="H281" s="24">
        <v>6.5857219999999996</v>
      </c>
      <c r="I281" s="24">
        <v>0</v>
      </c>
    </row>
    <row r="282" spans="1:9" x14ac:dyDescent="0.2">
      <c r="A282" s="20">
        <v>72</v>
      </c>
      <c r="B282" s="21" t="s">
        <v>63</v>
      </c>
      <c r="C282" s="22">
        <v>44</v>
      </c>
      <c r="D282" s="23" t="s">
        <v>65</v>
      </c>
      <c r="E282" s="24">
        <v>1.9117710000000001</v>
      </c>
      <c r="F282" s="24">
        <v>-1.0992679999999999</v>
      </c>
      <c r="G282" s="24">
        <v>-1.0992679999999999</v>
      </c>
      <c r="H282" s="24">
        <v>0</v>
      </c>
      <c r="I282" s="24">
        <v>0</v>
      </c>
    </row>
    <row r="283" spans="1:9" x14ac:dyDescent="0.2">
      <c r="A283" s="20">
        <v>72</v>
      </c>
      <c r="B283" s="21" t="s">
        <v>68</v>
      </c>
      <c r="C283" s="22">
        <v>44</v>
      </c>
      <c r="D283" s="23" t="s">
        <v>69</v>
      </c>
      <c r="E283" s="24">
        <v>6.4259740000000001</v>
      </c>
      <c r="F283" s="24">
        <v>4.184355</v>
      </c>
      <c r="G283" s="24">
        <v>-1.19553</v>
      </c>
      <c r="H283" s="24">
        <v>5.3798849999999998</v>
      </c>
      <c r="I283" s="24">
        <v>0</v>
      </c>
    </row>
    <row r="284" spans="1:9" x14ac:dyDescent="0.2">
      <c r="A284" s="20">
        <v>72</v>
      </c>
      <c r="B284" s="21" t="s">
        <v>70</v>
      </c>
      <c r="C284" s="22">
        <v>44</v>
      </c>
      <c r="D284" s="23" t="s">
        <v>71</v>
      </c>
      <c r="E284" s="24">
        <v>8.9524659999999994</v>
      </c>
      <c r="F284" s="24">
        <v>3.9788739999999998</v>
      </c>
      <c r="G284" s="24">
        <v>0</v>
      </c>
      <c r="H284" s="24">
        <v>3.9788739999999998</v>
      </c>
      <c r="I284" s="24">
        <v>0</v>
      </c>
    </row>
    <row r="285" spans="1:9" x14ac:dyDescent="0.2">
      <c r="A285" s="20">
        <v>72</v>
      </c>
      <c r="B285" s="21" t="s">
        <v>75</v>
      </c>
      <c r="C285" s="22">
        <v>44</v>
      </c>
      <c r="D285" s="23" t="s">
        <v>76</v>
      </c>
      <c r="E285" s="24">
        <v>2.7166540000000001</v>
      </c>
      <c r="F285" s="24">
        <v>-2.3578510000000001</v>
      </c>
      <c r="G285" s="24">
        <v>-2.3578510000000001</v>
      </c>
      <c r="H285" s="24">
        <v>0</v>
      </c>
      <c r="I285" s="24">
        <v>0</v>
      </c>
    </row>
    <row r="286" spans="1:9" x14ac:dyDescent="0.2">
      <c r="A286" s="20">
        <v>72</v>
      </c>
      <c r="B286" s="21" t="s">
        <v>11</v>
      </c>
      <c r="C286" s="22">
        <v>66</v>
      </c>
      <c r="D286" s="23" t="s">
        <v>13</v>
      </c>
      <c r="E286" s="24">
        <v>0</v>
      </c>
      <c r="F286" s="24">
        <v>-0.16841800000000001</v>
      </c>
      <c r="G286" s="24">
        <v>0</v>
      </c>
      <c r="H286" s="24">
        <v>0</v>
      </c>
      <c r="I286" s="24">
        <v>0.16841800000000001</v>
      </c>
    </row>
    <row r="287" spans="1:9" x14ac:dyDescent="0.2">
      <c r="A287" s="20">
        <v>72</v>
      </c>
      <c r="B287" s="21" t="s">
        <v>11</v>
      </c>
      <c r="C287" s="22">
        <v>66</v>
      </c>
      <c r="D287" s="23" t="s">
        <v>15</v>
      </c>
      <c r="E287" s="24">
        <v>4.4721219999999997</v>
      </c>
      <c r="F287" s="24">
        <v>-0.78919799999999996</v>
      </c>
      <c r="G287" s="24">
        <v>-0.78919799999999996</v>
      </c>
      <c r="H287" s="24">
        <v>0</v>
      </c>
      <c r="I287" s="24">
        <v>0</v>
      </c>
    </row>
    <row r="288" spans="1:9" x14ac:dyDescent="0.2">
      <c r="A288" s="20">
        <v>72</v>
      </c>
      <c r="B288" s="21" t="s">
        <v>11</v>
      </c>
      <c r="C288" s="22">
        <v>66</v>
      </c>
      <c r="D288" s="23" t="s">
        <v>17</v>
      </c>
      <c r="E288" s="24">
        <v>1.991074</v>
      </c>
      <c r="F288" s="24">
        <v>1.8862810000000001</v>
      </c>
      <c r="G288" s="24">
        <v>0</v>
      </c>
      <c r="H288" s="24">
        <v>1.8862810000000001</v>
      </c>
      <c r="I288" s="24">
        <v>0</v>
      </c>
    </row>
    <row r="289" spans="1:9" x14ac:dyDescent="0.2">
      <c r="A289" s="20">
        <v>72</v>
      </c>
      <c r="B289" s="21" t="s">
        <v>25</v>
      </c>
      <c r="C289" s="22">
        <v>66</v>
      </c>
      <c r="D289" s="23" t="s">
        <v>26</v>
      </c>
      <c r="E289" s="24">
        <v>31.215589999999999</v>
      </c>
      <c r="F289" s="24">
        <v>-3.0274809999999999</v>
      </c>
      <c r="G289" s="24">
        <v>-3.0274809999999999</v>
      </c>
      <c r="H289" s="24">
        <v>0</v>
      </c>
      <c r="I289" s="24">
        <v>0</v>
      </c>
    </row>
    <row r="290" spans="1:9" x14ac:dyDescent="0.2">
      <c r="A290" s="20">
        <v>72</v>
      </c>
      <c r="B290" s="21" t="s">
        <v>27</v>
      </c>
      <c r="C290" s="22">
        <v>66</v>
      </c>
      <c r="D290" s="23" t="s">
        <v>28</v>
      </c>
      <c r="E290" s="24">
        <v>8.5254930000000009</v>
      </c>
      <c r="F290" s="24">
        <v>8.376576</v>
      </c>
      <c r="G290" s="24">
        <v>0.335063</v>
      </c>
      <c r="H290" s="24">
        <v>8.0415130000000001</v>
      </c>
      <c r="I290" s="24">
        <v>0</v>
      </c>
    </row>
    <row r="291" spans="1:9" x14ac:dyDescent="0.2">
      <c r="A291" s="20">
        <v>72</v>
      </c>
      <c r="B291" s="21" t="s">
        <v>27</v>
      </c>
      <c r="C291" s="22">
        <v>66</v>
      </c>
      <c r="D291" s="23" t="s">
        <v>32</v>
      </c>
      <c r="E291" s="24">
        <v>5.2396690000000001</v>
      </c>
      <c r="F291" s="24">
        <v>0.52396699999999996</v>
      </c>
      <c r="G291" s="24">
        <v>0.52396699999999996</v>
      </c>
      <c r="H291" s="24">
        <v>0</v>
      </c>
      <c r="I291" s="24">
        <v>0</v>
      </c>
    </row>
    <row r="292" spans="1:9" x14ac:dyDescent="0.2">
      <c r="A292" s="20">
        <v>72</v>
      </c>
      <c r="B292" s="21" t="s">
        <v>27</v>
      </c>
      <c r="C292" s="22">
        <v>66</v>
      </c>
      <c r="D292" s="23" t="s">
        <v>33</v>
      </c>
      <c r="E292" s="24">
        <v>0.31437999999999999</v>
      </c>
      <c r="F292" s="24">
        <v>0</v>
      </c>
      <c r="G292" s="24">
        <v>0</v>
      </c>
      <c r="H292" s="24">
        <v>0</v>
      </c>
      <c r="I292" s="24">
        <v>0</v>
      </c>
    </row>
    <row r="293" spans="1:9" x14ac:dyDescent="0.2">
      <c r="A293" s="20">
        <v>72</v>
      </c>
      <c r="B293" s="21" t="s">
        <v>36</v>
      </c>
      <c r="C293" s="22">
        <v>66</v>
      </c>
      <c r="D293" s="23" t="s">
        <v>40</v>
      </c>
      <c r="E293" s="24">
        <v>0</v>
      </c>
      <c r="F293" s="24">
        <v>-0.15719</v>
      </c>
      <c r="G293" s="24">
        <v>-0.15719</v>
      </c>
      <c r="H293" s="24">
        <v>0</v>
      </c>
      <c r="I293" s="24">
        <v>0</v>
      </c>
    </row>
    <row r="294" spans="1:9" x14ac:dyDescent="0.2">
      <c r="A294" s="20">
        <v>72</v>
      </c>
      <c r="B294" s="21" t="s">
        <v>46</v>
      </c>
      <c r="C294" s="22">
        <v>66</v>
      </c>
      <c r="D294" s="23" t="s">
        <v>47</v>
      </c>
      <c r="E294" s="24">
        <v>12.227142000000001</v>
      </c>
      <c r="F294" s="24">
        <v>10.408227999999999</v>
      </c>
      <c r="G294" s="24">
        <v>6.7704009999999997</v>
      </c>
      <c r="H294" s="24">
        <v>3.6378270000000001</v>
      </c>
      <c r="I294" s="24">
        <v>0</v>
      </c>
    </row>
    <row r="295" spans="1:9" x14ac:dyDescent="0.2">
      <c r="A295" s="20">
        <v>72</v>
      </c>
      <c r="B295" s="21" t="s">
        <v>46</v>
      </c>
      <c r="C295" s="22">
        <v>66</v>
      </c>
      <c r="D295" s="23" t="s">
        <v>48</v>
      </c>
      <c r="E295" s="24">
        <v>1.720594</v>
      </c>
      <c r="F295" s="24">
        <v>0</v>
      </c>
      <c r="G295" s="24">
        <v>0</v>
      </c>
      <c r="H295" s="24">
        <v>0</v>
      </c>
      <c r="I295" s="24">
        <v>0</v>
      </c>
    </row>
    <row r="296" spans="1:9" x14ac:dyDescent="0.2">
      <c r="A296" s="20">
        <v>72</v>
      </c>
      <c r="B296" s="21" t="s">
        <v>30</v>
      </c>
      <c r="C296" s="22">
        <v>66</v>
      </c>
      <c r="D296" s="23" t="s">
        <v>31</v>
      </c>
      <c r="E296" s="24">
        <v>28.450247000000001</v>
      </c>
      <c r="F296" s="24">
        <v>16.591643000000001</v>
      </c>
      <c r="G296" s="24">
        <v>-0.26005699999999998</v>
      </c>
      <c r="H296" s="24">
        <v>16.851700000000001</v>
      </c>
      <c r="I296" s="24">
        <v>0</v>
      </c>
    </row>
    <row r="297" spans="1:9" x14ac:dyDescent="0.2">
      <c r="A297" s="20">
        <v>72</v>
      </c>
      <c r="B297" s="21" t="s">
        <v>53</v>
      </c>
      <c r="C297" s="22">
        <v>66</v>
      </c>
      <c r="D297" s="23" t="s">
        <v>56</v>
      </c>
      <c r="E297" s="24">
        <v>2.0210149999999998</v>
      </c>
      <c r="F297" s="24">
        <v>2.0210149999999998</v>
      </c>
      <c r="G297" s="24">
        <v>0</v>
      </c>
      <c r="H297" s="24">
        <v>2.0210149999999998</v>
      </c>
      <c r="I297" s="24">
        <v>0</v>
      </c>
    </row>
    <row r="298" spans="1:9" x14ac:dyDescent="0.2">
      <c r="A298" s="20">
        <v>72</v>
      </c>
      <c r="B298" s="21" t="s">
        <v>60</v>
      </c>
      <c r="C298" s="22">
        <v>66</v>
      </c>
      <c r="D298" s="23" t="s">
        <v>61</v>
      </c>
      <c r="E298" s="24">
        <v>2.402339</v>
      </c>
      <c r="F298" s="24">
        <v>2.402339</v>
      </c>
      <c r="G298" s="24">
        <v>0</v>
      </c>
      <c r="H298" s="24">
        <v>2.402339</v>
      </c>
      <c r="I298" s="24">
        <v>0</v>
      </c>
    </row>
    <row r="299" spans="1:9" x14ac:dyDescent="0.2">
      <c r="A299" s="20">
        <v>72</v>
      </c>
      <c r="B299" s="21" t="s">
        <v>60</v>
      </c>
      <c r="C299" s="22">
        <v>66</v>
      </c>
      <c r="D299" s="23" t="s">
        <v>62</v>
      </c>
      <c r="E299" s="24">
        <v>0.47893799999999997</v>
      </c>
      <c r="F299" s="24">
        <v>-3.4999349999999998</v>
      </c>
      <c r="G299" s="24">
        <v>-0.51578000000000002</v>
      </c>
      <c r="H299" s="24">
        <v>0</v>
      </c>
      <c r="I299" s="24">
        <v>2.9841549999999999</v>
      </c>
    </row>
    <row r="300" spans="1:9" x14ac:dyDescent="0.2">
      <c r="A300" s="20">
        <v>72</v>
      </c>
      <c r="B300" s="21" t="s">
        <v>75</v>
      </c>
      <c r="C300" s="22">
        <v>66</v>
      </c>
      <c r="D300" s="23" t="s">
        <v>76</v>
      </c>
      <c r="E300" s="24">
        <v>2.0503049999999998</v>
      </c>
      <c r="F300" s="24">
        <v>0</v>
      </c>
      <c r="G300" s="24">
        <v>0</v>
      </c>
      <c r="H300" s="24">
        <v>0</v>
      </c>
      <c r="I300" s="24">
        <v>0</v>
      </c>
    </row>
    <row r="301" spans="1:9" x14ac:dyDescent="0.2">
      <c r="A301" s="20">
        <v>72</v>
      </c>
      <c r="B301" s="21" t="s">
        <v>27</v>
      </c>
      <c r="C301" s="22">
        <v>55</v>
      </c>
      <c r="D301" s="23" t="s">
        <v>33</v>
      </c>
      <c r="E301" s="24">
        <v>5.6587999999999999E-2</v>
      </c>
      <c r="F301" s="24">
        <v>0</v>
      </c>
      <c r="G301" s="24">
        <v>0</v>
      </c>
      <c r="H301" s="24">
        <v>0</v>
      </c>
      <c r="I301" s="24">
        <v>0</v>
      </c>
    </row>
    <row r="302" spans="1:9" x14ac:dyDescent="0.2">
      <c r="A302" s="20">
        <v>72</v>
      </c>
      <c r="B302" s="21" t="s">
        <v>30</v>
      </c>
      <c r="C302" s="22">
        <v>55</v>
      </c>
      <c r="D302" s="23" t="s">
        <v>31</v>
      </c>
      <c r="E302" s="24">
        <v>3.2247080000000001</v>
      </c>
      <c r="F302" s="24">
        <v>3.2247080000000001</v>
      </c>
      <c r="G302" s="24">
        <v>0.41609099999999999</v>
      </c>
      <c r="H302" s="24">
        <v>2.8086169999999999</v>
      </c>
      <c r="I302" s="24">
        <v>0</v>
      </c>
    </row>
    <row r="303" spans="1:9" x14ac:dyDescent="0.2">
      <c r="A303" s="20">
        <v>72</v>
      </c>
      <c r="B303" s="21" t="s">
        <v>49</v>
      </c>
      <c r="C303" s="22">
        <v>55</v>
      </c>
      <c r="D303" s="23" t="s">
        <v>50</v>
      </c>
      <c r="E303" s="24">
        <v>0.90087700000000004</v>
      </c>
      <c r="F303" s="24">
        <v>0.90087700000000004</v>
      </c>
      <c r="G303" s="24">
        <v>0</v>
      </c>
      <c r="H303" s="24">
        <v>0.90087700000000004</v>
      </c>
      <c r="I303" s="24">
        <v>0</v>
      </c>
    </row>
    <row r="304" spans="1:9" x14ac:dyDescent="0.2">
      <c r="A304" s="20">
        <v>72</v>
      </c>
      <c r="B304" s="21" t="s">
        <v>49</v>
      </c>
      <c r="C304" s="22">
        <v>55</v>
      </c>
      <c r="D304" s="23" t="s">
        <v>51</v>
      </c>
      <c r="E304" s="24">
        <v>2.750826</v>
      </c>
      <c r="F304" s="24">
        <v>0.72981099999999999</v>
      </c>
      <c r="G304" s="24">
        <v>-1.291204</v>
      </c>
      <c r="H304" s="24">
        <v>2.0210149999999998</v>
      </c>
      <c r="I304" s="24">
        <v>0</v>
      </c>
    </row>
    <row r="305" spans="1:9" x14ac:dyDescent="0.2">
      <c r="A305" s="20">
        <v>72</v>
      </c>
      <c r="B305" s="21" t="s">
        <v>53</v>
      </c>
      <c r="C305" s="22">
        <v>55</v>
      </c>
      <c r="D305" s="23" t="s">
        <v>58</v>
      </c>
      <c r="E305" s="24">
        <v>0.221049</v>
      </c>
      <c r="F305" s="24">
        <v>0.221049</v>
      </c>
      <c r="G305" s="24">
        <v>0.221049</v>
      </c>
      <c r="H305" s="24">
        <v>0</v>
      </c>
      <c r="I305" s="24">
        <v>0</v>
      </c>
    </row>
    <row r="306" spans="1:9" x14ac:dyDescent="0.2">
      <c r="A306" s="20">
        <v>72</v>
      </c>
      <c r="B306" s="21" t="s">
        <v>72</v>
      </c>
      <c r="C306" s="22">
        <v>55</v>
      </c>
      <c r="D306" s="23" t="s">
        <v>74</v>
      </c>
      <c r="E306" s="24">
        <v>21.182075999999999</v>
      </c>
      <c r="F306" s="24">
        <v>-2.0288240000000002</v>
      </c>
      <c r="G306" s="24">
        <v>-7.0928449999999996</v>
      </c>
      <c r="H306" s="24">
        <v>7.9577470000000003</v>
      </c>
      <c r="I306" s="24">
        <v>2.893726</v>
      </c>
    </row>
    <row r="307" spans="1:9" x14ac:dyDescent="0.2">
      <c r="A307" s="20">
        <v>72</v>
      </c>
      <c r="B307" s="21" t="s">
        <v>36</v>
      </c>
      <c r="C307" s="22">
        <v>54</v>
      </c>
      <c r="D307" s="23" t="s">
        <v>40</v>
      </c>
      <c r="E307" s="24">
        <v>0</v>
      </c>
      <c r="F307" s="24">
        <v>-0.35367799999999999</v>
      </c>
      <c r="G307" s="24">
        <v>-0.35367799999999999</v>
      </c>
      <c r="H307" s="24">
        <v>0</v>
      </c>
      <c r="I307" s="24">
        <v>0</v>
      </c>
    </row>
    <row r="308" spans="1:9" x14ac:dyDescent="0.2">
      <c r="A308" s="20">
        <v>72</v>
      </c>
      <c r="B308" s="21" t="s">
        <v>46</v>
      </c>
      <c r="C308" s="22">
        <v>54</v>
      </c>
      <c r="D308" s="23" t="s">
        <v>48</v>
      </c>
      <c r="E308" s="24">
        <v>1.625005</v>
      </c>
      <c r="F308" s="24">
        <v>1.242651</v>
      </c>
      <c r="G308" s="24">
        <v>1.242651</v>
      </c>
      <c r="H308" s="24">
        <v>0</v>
      </c>
      <c r="I308" s="24">
        <v>0</v>
      </c>
    </row>
    <row r="309" spans="1:9" x14ac:dyDescent="0.2">
      <c r="A309" s="20">
        <v>72</v>
      </c>
      <c r="B309" s="21" t="s">
        <v>30</v>
      </c>
      <c r="C309" s="22">
        <v>54</v>
      </c>
      <c r="D309" s="23" t="s">
        <v>31</v>
      </c>
      <c r="E309" s="24">
        <v>7.8183569999999998</v>
      </c>
      <c r="F309" s="24">
        <v>-4.6352580000000003</v>
      </c>
      <c r="G309" s="24">
        <v>-0.42233300000000001</v>
      </c>
      <c r="H309" s="24">
        <v>0</v>
      </c>
      <c r="I309" s="24">
        <v>4.2129250000000003</v>
      </c>
    </row>
    <row r="310" spans="1:9" x14ac:dyDescent="0.2">
      <c r="A310" s="20">
        <v>72</v>
      </c>
      <c r="B310" s="21" t="s">
        <v>49</v>
      </c>
      <c r="C310" s="22">
        <v>54</v>
      </c>
      <c r="D310" s="23" t="s">
        <v>50</v>
      </c>
      <c r="E310" s="24">
        <v>0.93424300000000005</v>
      </c>
      <c r="F310" s="24">
        <v>0.40039000000000002</v>
      </c>
      <c r="G310" s="24">
        <v>0.40039000000000002</v>
      </c>
      <c r="H310" s="24">
        <v>0</v>
      </c>
      <c r="I310" s="24">
        <v>0</v>
      </c>
    </row>
    <row r="311" spans="1:9" x14ac:dyDescent="0.2">
      <c r="A311" s="20">
        <v>72</v>
      </c>
      <c r="B311" s="21" t="s">
        <v>49</v>
      </c>
      <c r="C311" s="22">
        <v>54</v>
      </c>
      <c r="D311" s="23" t="s">
        <v>51</v>
      </c>
      <c r="E311" s="24">
        <v>8.0840999999999996E-2</v>
      </c>
      <c r="F311" s="24">
        <v>0</v>
      </c>
      <c r="G311" s="24">
        <v>0</v>
      </c>
      <c r="H311" s="24">
        <v>0</v>
      </c>
      <c r="I311" s="24">
        <v>0</v>
      </c>
    </row>
    <row r="312" spans="1:9" x14ac:dyDescent="0.2">
      <c r="A312" s="20">
        <v>72</v>
      </c>
      <c r="B312" s="21" t="s">
        <v>72</v>
      </c>
      <c r="C312" s="22">
        <v>54</v>
      </c>
      <c r="D312" s="23" t="s">
        <v>74</v>
      </c>
      <c r="E312" s="24">
        <v>15.860835</v>
      </c>
      <c r="F312" s="24">
        <v>-1.366482</v>
      </c>
      <c r="G312" s="24">
        <v>-0.48228799999999999</v>
      </c>
      <c r="H312" s="24">
        <v>5.7874530000000002</v>
      </c>
      <c r="I312" s="24">
        <v>6.6716470000000001</v>
      </c>
    </row>
    <row r="313" spans="1:9" x14ac:dyDescent="0.2">
      <c r="A313" s="20">
        <v>72</v>
      </c>
      <c r="B313" s="21" t="s">
        <v>77</v>
      </c>
      <c r="C313" s="22">
        <v>54</v>
      </c>
      <c r="D313" s="23" t="s">
        <v>78</v>
      </c>
      <c r="E313" s="24">
        <v>0.44241900000000001</v>
      </c>
      <c r="F313" s="24">
        <v>0.185198</v>
      </c>
      <c r="G313" s="24">
        <v>0.44241900000000001</v>
      </c>
      <c r="H313" s="24">
        <v>0</v>
      </c>
      <c r="I313" s="24">
        <v>0.25722</v>
      </c>
    </row>
    <row r="314" spans="1:9" x14ac:dyDescent="0.2">
      <c r="A314" s="20">
        <v>72</v>
      </c>
      <c r="B314" s="21" t="s">
        <v>36</v>
      </c>
      <c r="C314" s="22">
        <v>58</v>
      </c>
      <c r="D314" s="23" t="s">
        <v>40</v>
      </c>
      <c r="E314" s="24">
        <v>0.169765</v>
      </c>
      <c r="F314" s="24">
        <v>0</v>
      </c>
      <c r="G314" s="24">
        <v>0</v>
      </c>
      <c r="H314" s="24">
        <v>0</v>
      </c>
      <c r="I314" s="24">
        <v>0</v>
      </c>
    </row>
    <row r="315" spans="1:9" x14ac:dyDescent="0.2">
      <c r="A315" s="20">
        <v>72</v>
      </c>
      <c r="B315" s="21" t="s">
        <v>79</v>
      </c>
      <c r="C315" s="22">
        <v>58</v>
      </c>
      <c r="D315" s="23" t="s">
        <v>80</v>
      </c>
      <c r="E315" s="24">
        <v>1.9648760000000001</v>
      </c>
      <c r="F315" s="24">
        <v>-1.493306</v>
      </c>
      <c r="G315" s="24">
        <v>0.62875999999999999</v>
      </c>
      <c r="H315" s="24">
        <v>0</v>
      </c>
      <c r="I315" s="24">
        <v>2.1220659999999998</v>
      </c>
    </row>
    <row r="316" spans="1:9" x14ac:dyDescent="0.2">
      <c r="A316" s="20">
        <v>72</v>
      </c>
      <c r="B316" s="21" t="s">
        <v>49</v>
      </c>
      <c r="C316" s="22">
        <v>258</v>
      </c>
      <c r="D316" s="23" t="s">
        <v>50</v>
      </c>
      <c r="E316" s="24">
        <v>0.14413999999999999</v>
      </c>
      <c r="F316" s="24">
        <v>0.14413999999999999</v>
      </c>
      <c r="G316" s="24">
        <v>0.14413999999999999</v>
      </c>
      <c r="H316" s="24">
        <v>0</v>
      </c>
      <c r="I316" s="24">
        <v>0</v>
      </c>
    </row>
    <row r="317" spans="1:9" x14ac:dyDescent="0.2">
      <c r="A317" s="20">
        <v>72</v>
      </c>
      <c r="B317" s="21" t="s">
        <v>72</v>
      </c>
      <c r="C317" s="22">
        <v>258</v>
      </c>
      <c r="D317" s="23" t="s">
        <v>74</v>
      </c>
      <c r="E317" s="24">
        <v>0.115749</v>
      </c>
      <c r="F317" s="24">
        <v>0</v>
      </c>
      <c r="G317" s="24">
        <v>0</v>
      </c>
      <c r="H317" s="24">
        <v>0</v>
      </c>
      <c r="I317" s="24">
        <v>0</v>
      </c>
    </row>
    <row r="318" spans="1:9" x14ac:dyDescent="0.2">
      <c r="A318" s="20">
        <v>72</v>
      </c>
      <c r="B318" s="21" t="s">
        <v>36</v>
      </c>
      <c r="C318" s="22">
        <v>21</v>
      </c>
      <c r="D318" s="23" t="s">
        <v>39</v>
      </c>
      <c r="E318" s="24">
        <v>0.87208200000000002</v>
      </c>
      <c r="F318" s="24">
        <v>0.87208200000000002</v>
      </c>
      <c r="G318" s="24">
        <v>0</v>
      </c>
      <c r="H318" s="24">
        <v>0.87208200000000002</v>
      </c>
      <c r="I318" s="24">
        <v>0</v>
      </c>
    </row>
    <row r="319" spans="1:9" x14ac:dyDescent="0.2">
      <c r="A319" s="20">
        <v>72</v>
      </c>
      <c r="B319" s="21" t="s">
        <v>81</v>
      </c>
      <c r="C319" s="22">
        <v>21</v>
      </c>
      <c r="D319" s="23" t="s">
        <v>82</v>
      </c>
      <c r="E319" s="24">
        <v>60.498444999999997</v>
      </c>
      <c r="F319" s="24">
        <v>-31.331325</v>
      </c>
      <c r="G319" s="24">
        <v>-3.9491499999999999</v>
      </c>
      <c r="H319" s="24">
        <v>8.804316</v>
      </c>
      <c r="I319" s="24">
        <v>36.186492000000001</v>
      </c>
    </row>
    <row r="320" spans="1:9" x14ac:dyDescent="0.2">
      <c r="A320" s="20">
        <v>72</v>
      </c>
      <c r="B320" s="21" t="s">
        <v>27</v>
      </c>
      <c r="C320" s="22">
        <v>61</v>
      </c>
      <c r="D320" s="23" t="s">
        <v>35</v>
      </c>
      <c r="E320" s="24">
        <v>0</v>
      </c>
      <c r="F320" s="24">
        <v>-3.332732</v>
      </c>
      <c r="G320" s="24">
        <v>0</v>
      </c>
      <c r="H320" s="24">
        <v>0</v>
      </c>
      <c r="I320" s="24">
        <v>3.332732</v>
      </c>
    </row>
    <row r="321" spans="1:9" x14ac:dyDescent="0.2">
      <c r="A321" s="20">
        <v>72</v>
      </c>
      <c r="B321" s="21" t="s">
        <v>53</v>
      </c>
      <c r="C321" s="22">
        <v>61</v>
      </c>
      <c r="D321" s="23" t="s">
        <v>56</v>
      </c>
      <c r="E321" s="24">
        <v>0</v>
      </c>
      <c r="F321" s="24">
        <v>-9.5998219999999996</v>
      </c>
      <c r="G321" s="24">
        <v>0</v>
      </c>
      <c r="H321" s="24">
        <v>0</v>
      </c>
      <c r="I321" s="24">
        <v>9.5998219999999996</v>
      </c>
    </row>
    <row r="322" spans="1:9" x14ac:dyDescent="0.2">
      <c r="A322" s="20">
        <v>72</v>
      </c>
      <c r="B322" s="21" t="s">
        <v>53</v>
      </c>
      <c r="C322" s="22">
        <v>61</v>
      </c>
      <c r="D322" s="23" t="s">
        <v>57</v>
      </c>
      <c r="E322" s="24">
        <v>4.2441319999999996</v>
      </c>
      <c r="F322" s="24">
        <v>4.2441319999999996</v>
      </c>
      <c r="G322" s="24">
        <v>0</v>
      </c>
      <c r="H322" s="24">
        <v>4.2441319999999996</v>
      </c>
      <c r="I322" s="24">
        <v>0</v>
      </c>
    </row>
    <row r="323" spans="1:9" x14ac:dyDescent="0.2">
      <c r="A323" s="20">
        <v>72</v>
      </c>
      <c r="B323" s="21" t="s">
        <v>53</v>
      </c>
      <c r="C323" s="22">
        <v>61</v>
      </c>
      <c r="D323" s="23" t="s">
        <v>58</v>
      </c>
      <c r="E323" s="24">
        <v>76.151221000000007</v>
      </c>
      <c r="F323" s="24">
        <v>6.9630289999999997</v>
      </c>
      <c r="G323" s="24">
        <v>10.555068</v>
      </c>
      <c r="H323" s="24">
        <v>43.270251000000002</v>
      </c>
      <c r="I323" s="24">
        <v>46.862290000000002</v>
      </c>
    </row>
    <row r="324" spans="1:9" x14ac:dyDescent="0.2">
      <c r="A324" s="20">
        <v>72</v>
      </c>
      <c r="B324" s="21" t="s">
        <v>53</v>
      </c>
      <c r="C324" s="22">
        <v>61</v>
      </c>
      <c r="D324" s="23" t="s">
        <v>59</v>
      </c>
      <c r="E324" s="24">
        <v>0.99471799999999999</v>
      </c>
      <c r="F324" s="24">
        <v>-3.757825</v>
      </c>
      <c r="G324" s="24">
        <v>0.99471799999999999</v>
      </c>
      <c r="H324" s="24">
        <v>0</v>
      </c>
      <c r="I324" s="24">
        <v>4.7525440000000003</v>
      </c>
    </row>
    <row r="325" spans="1:9" x14ac:dyDescent="0.2">
      <c r="A325" s="20">
        <v>72</v>
      </c>
      <c r="B325" s="21" t="s">
        <v>77</v>
      </c>
      <c r="C325" s="22">
        <v>61</v>
      </c>
      <c r="D325" s="23" t="s">
        <v>78</v>
      </c>
      <c r="E325" s="24">
        <v>1.864846</v>
      </c>
      <c r="F325" s="24">
        <v>-9.0670090000000005</v>
      </c>
      <c r="G325" s="24">
        <v>0.192915</v>
      </c>
      <c r="H325" s="24">
        <v>0</v>
      </c>
      <c r="I325" s="24">
        <v>9.2599239999999998</v>
      </c>
    </row>
    <row r="326" spans="1:9" x14ac:dyDescent="0.2">
      <c r="A326" s="20">
        <v>72</v>
      </c>
      <c r="B326" s="21" t="s">
        <v>46</v>
      </c>
      <c r="C326" s="22">
        <v>357</v>
      </c>
      <c r="D326" s="23" t="s">
        <v>48</v>
      </c>
      <c r="E326" s="24">
        <v>0.38235400000000003</v>
      </c>
      <c r="F326" s="24">
        <v>0.38235400000000003</v>
      </c>
      <c r="G326" s="24">
        <v>0.38235400000000003</v>
      </c>
      <c r="H326" s="24">
        <v>0</v>
      </c>
      <c r="I326" s="24">
        <v>0</v>
      </c>
    </row>
    <row r="327" spans="1:9" x14ac:dyDescent="0.2">
      <c r="A327" s="20">
        <v>72</v>
      </c>
      <c r="B327" s="21" t="s">
        <v>72</v>
      </c>
      <c r="C327" s="22">
        <v>357</v>
      </c>
      <c r="D327" s="23" t="s">
        <v>74</v>
      </c>
      <c r="E327" s="24">
        <v>38.573371000000002</v>
      </c>
      <c r="F327" s="24">
        <v>9.6554000000000002</v>
      </c>
      <c r="G327" s="24">
        <v>-1.4822310000000001</v>
      </c>
      <c r="H327" s="24">
        <v>21.702947000000002</v>
      </c>
      <c r="I327" s="24">
        <v>10.565315999999999</v>
      </c>
    </row>
    <row r="328" spans="1:9" x14ac:dyDescent="0.2">
      <c r="A328" s="20">
        <v>72</v>
      </c>
      <c r="B328" s="21" t="s">
        <v>81</v>
      </c>
      <c r="C328" s="22">
        <v>357</v>
      </c>
      <c r="D328" s="23" t="s">
        <v>82</v>
      </c>
      <c r="E328" s="24">
        <v>0.30100199999999999</v>
      </c>
      <c r="F328" s="24">
        <v>0.30100199999999999</v>
      </c>
      <c r="G328" s="24">
        <v>0.30100199999999999</v>
      </c>
      <c r="H328" s="24">
        <v>0</v>
      </c>
      <c r="I328" s="24">
        <v>0</v>
      </c>
    </row>
    <row r="329" spans="1:9" x14ac:dyDescent="0.2">
      <c r="A329" s="20">
        <v>72</v>
      </c>
      <c r="B329" s="21" t="s">
        <v>75</v>
      </c>
      <c r="C329" s="22">
        <v>57</v>
      </c>
      <c r="D329" s="23" t="s">
        <v>76</v>
      </c>
      <c r="E329" s="24">
        <v>7.3810989999999999</v>
      </c>
      <c r="F329" s="24">
        <v>3.6905489999999999</v>
      </c>
      <c r="G329" s="24">
        <v>0</v>
      </c>
      <c r="H329" s="24">
        <v>3.6905489999999999</v>
      </c>
      <c r="I329" s="24">
        <v>0</v>
      </c>
    </row>
    <row r="330" spans="1:9" x14ac:dyDescent="0.2">
      <c r="A330" s="20">
        <v>72</v>
      </c>
      <c r="B330" s="21" t="s">
        <v>30</v>
      </c>
      <c r="C330" s="22">
        <v>395</v>
      </c>
      <c r="D330" s="23" t="s">
        <v>31</v>
      </c>
      <c r="E330" s="24">
        <v>7.4896000000000004E-2</v>
      </c>
      <c r="F330" s="24">
        <v>-0.13314899999999999</v>
      </c>
      <c r="G330" s="24">
        <v>-0.13314899999999999</v>
      </c>
      <c r="H330" s="24">
        <v>0</v>
      </c>
      <c r="I330" s="24">
        <v>0</v>
      </c>
    </row>
    <row r="331" spans="1:9" x14ac:dyDescent="0.2">
      <c r="A331" s="20">
        <v>72</v>
      </c>
      <c r="B331" s="21" t="s">
        <v>49</v>
      </c>
      <c r="C331" s="22">
        <v>395</v>
      </c>
      <c r="D331" s="23" t="s">
        <v>50</v>
      </c>
      <c r="E331" s="24">
        <v>1.334633</v>
      </c>
      <c r="F331" s="24">
        <v>1.2011689999999999</v>
      </c>
      <c r="G331" s="24">
        <v>0</v>
      </c>
      <c r="H331" s="24">
        <v>1.2011689999999999</v>
      </c>
      <c r="I331" s="24">
        <v>0</v>
      </c>
    </row>
    <row r="332" spans="1:9" x14ac:dyDescent="0.2">
      <c r="A332" s="20">
        <v>72</v>
      </c>
      <c r="B332" s="21" t="s">
        <v>68</v>
      </c>
      <c r="C332" s="22">
        <v>395</v>
      </c>
      <c r="D332" s="23" t="s">
        <v>69</v>
      </c>
      <c r="E332" s="24">
        <v>0</v>
      </c>
      <c r="F332" s="24">
        <v>-1.7932950000000001</v>
      </c>
      <c r="G332" s="24">
        <v>0</v>
      </c>
      <c r="H332" s="24">
        <v>0</v>
      </c>
      <c r="I332" s="24">
        <v>1.7932950000000001</v>
      </c>
    </row>
    <row r="333" spans="1:9" x14ac:dyDescent="0.2">
      <c r="A333" s="20">
        <v>72</v>
      </c>
      <c r="B333" s="21" t="s">
        <v>79</v>
      </c>
      <c r="C333" s="22">
        <v>395</v>
      </c>
      <c r="D333" s="23" t="s">
        <v>80</v>
      </c>
      <c r="E333" s="24">
        <v>0.70735499999999996</v>
      </c>
      <c r="F333" s="24">
        <v>-2.829421</v>
      </c>
      <c r="G333" s="24">
        <v>0</v>
      </c>
      <c r="H333" s="24">
        <v>0</v>
      </c>
      <c r="I333" s="24">
        <v>2.829421</v>
      </c>
    </row>
    <row r="334" spans="1:9" x14ac:dyDescent="0.2">
      <c r="A334" s="20">
        <v>72</v>
      </c>
      <c r="B334" s="21" t="s">
        <v>27</v>
      </c>
      <c r="C334" s="22">
        <v>237</v>
      </c>
      <c r="D334" s="23" t="s">
        <v>28</v>
      </c>
      <c r="E334" s="24">
        <v>0.335063</v>
      </c>
      <c r="F334" s="24">
        <v>0.335063</v>
      </c>
      <c r="G334" s="24">
        <v>0.335063</v>
      </c>
      <c r="H334" s="24">
        <v>0</v>
      </c>
      <c r="I334" s="24">
        <v>0</v>
      </c>
    </row>
    <row r="335" spans="1:9" x14ac:dyDescent="0.2">
      <c r="A335" s="20">
        <v>72</v>
      </c>
      <c r="B335" s="21" t="s">
        <v>46</v>
      </c>
      <c r="C335" s="22">
        <v>237</v>
      </c>
      <c r="D335" s="23" t="s">
        <v>47</v>
      </c>
      <c r="E335" s="24">
        <v>3.6378270000000001</v>
      </c>
      <c r="F335" s="24">
        <v>3.6378270000000001</v>
      </c>
      <c r="G335" s="24">
        <v>2.72837</v>
      </c>
      <c r="H335" s="24">
        <v>0.90945699999999996</v>
      </c>
      <c r="I335" s="24">
        <v>0</v>
      </c>
    </row>
    <row r="336" spans="1:9" x14ac:dyDescent="0.2">
      <c r="A336" s="20">
        <v>72</v>
      </c>
      <c r="B336" s="21" t="s">
        <v>49</v>
      </c>
      <c r="C336" s="22">
        <v>237</v>
      </c>
      <c r="D336" s="23" t="s">
        <v>50</v>
      </c>
      <c r="E336" s="24">
        <v>0.26692700000000003</v>
      </c>
      <c r="F336" s="24">
        <v>0.26692700000000003</v>
      </c>
      <c r="G336" s="24">
        <v>0.26692700000000003</v>
      </c>
      <c r="H336" s="24">
        <v>0</v>
      </c>
      <c r="I336" s="24">
        <v>0</v>
      </c>
    </row>
    <row r="337" spans="1:9" x14ac:dyDescent="0.2">
      <c r="A337" s="20">
        <v>72</v>
      </c>
      <c r="B337" s="21" t="s">
        <v>49</v>
      </c>
      <c r="C337" s="22">
        <v>237</v>
      </c>
      <c r="D337" s="23" t="s">
        <v>51</v>
      </c>
      <c r="E337" s="24">
        <v>0.22455700000000001</v>
      </c>
      <c r="F337" s="24">
        <v>-0.28069699999999997</v>
      </c>
      <c r="G337" s="24">
        <v>-0.28069699999999997</v>
      </c>
      <c r="H337" s="24">
        <v>0</v>
      </c>
      <c r="I337" s="24">
        <v>0</v>
      </c>
    </row>
    <row r="338" spans="1:9" x14ac:dyDescent="0.2">
      <c r="A338" s="20">
        <v>72</v>
      </c>
      <c r="B338" s="21" t="s">
        <v>60</v>
      </c>
      <c r="C338" s="22">
        <v>237</v>
      </c>
      <c r="D338" s="23" t="s">
        <v>62</v>
      </c>
      <c r="E338" s="24">
        <v>1.3262910000000001</v>
      </c>
      <c r="F338" s="24">
        <v>1.3262910000000001</v>
      </c>
      <c r="G338" s="24">
        <v>0</v>
      </c>
      <c r="H338" s="24">
        <v>1.3262910000000001</v>
      </c>
      <c r="I338" s="24">
        <v>0</v>
      </c>
    </row>
    <row r="339" spans="1:9" x14ac:dyDescent="0.2">
      <c r="A339" s="20">
        <v>72</v>
      </c>
      <c r="B339" s="21" t="s">
        <v>63</v>
      </c>
      <c r="C339" s="22">
        <v>237</v>
      </c>
      <c r="D339" s="23" t="s">
        <v>67</v>
      </c>
      <c r="E339" s="24">
        <v>3.8583020000000001</v>
      </c>
      <c r="F339" s="24">
        <v>3.8583020000000001</v>
      </c>
      <c r="G339" s="24">
        <v>0</v>
      </c>
      <c r="H339" s="24">
        <v>3.8583020000000001</v>
      </c>
      <c r="I339" s="24">
        <v>0</v>
      </c>
    </row>
    <row r="340" spans="1:9" x14ac:dyDescent="0.2">
      <c r="A340" s="20">
        <v>72</v>
      </c>
      <c r="B340" s="21" t="s">
        <v>70</v>
      </c>
      <c r="C340" s="22">
        <v>237</v>
      </c>
      <c r="D340" s="23" t="s">
        <v>71</v>
      </c>
      <c r="E340" s="24">
        <v>34.704619999999998</v>
      </c>
      <c r="F340" s="24">
        <v>17.904931000000001</v>
      </c>
      <c r="G340" s="24">
        <v>0.99471799999999999</v>
      </c>
      <c r="H340" s="24">
        <v>16.910212999999999</v>
      </c>
      <c r="I340" s="24">
        <v>0</v>
      </c>
    </row>
    <row r="341" spans="1:9" x14ac:dyDescent="0.2">
      <c r="A341" s="20">
        <v>72</v>
      </c>
      <c r="B341" s="21" t="s">
        <v>49</v>
      </c>
      <c r="C341" s="22">
        <v>25</v>
      </c>
      <c r="D341" s="23" t="s">
        <v>50</v>
      </c>
      <c r="E341" s="24">
        <v>0.49648300000000001</v>
      </c>
      <c r="F341" s="24">
        <v>4.8046999999999999E-2</v>
      </c>
      <c r="G341" s="24">
        <v>4.8046999999999999E-2</v>
      </c>
      <c r="H341" s="24">
        <v>0</v>
      </c>
      <c r="I341" s="24">
        <v>0</v>
      </c>
    </row>
    <row r="342" spans="1:9" x14ac:dyDescent="0.2">
      <c r="A342" s="20">
        <v>72</v>
      </c>
      <c r="B342" s="21" t="s">
        <v>81</v>
      </c>
      <c r="C342" s="22">
        <v>25</v>
      </c>
      <c r="D342" s="23" t="s">
        <v>82</v>
      </c>
      <c r="E342" s="24">
        <v>20.994907999999999</v>
      </c>
      <c r="F342" s="24">
        <v>-20.317653</v>
      </c>
      <c r="G342" s="24">
        <v>-0.67725500000000005</v>
      </c>
      <c r="H342" s="24">
        <v>5.4180409999999997</v>
      </c>
      <c r="I342" s="24">
        <v>25.058437999999999</v>
      </c>
    </row>
    <row r="343" spans="1:9" x14ac:dyDescent="0.2">
      <c r="A343" s="20">
        <v>72</v>
      </c>
      <c r="B343" s="21" t="s">
        <v>79</v>
      </c>
      <c r="C343" s="22">
        <v>273</v>
      </c>
      <c r="D343" s="23" t="s">
        <v>80</v>
      </c>
      <c r="E343" s="24">
        <v>4.1655369999999996</v>
      </c>
      <c r="F343" s="24">
        <v>-0.39297500000000002</v>
      </c>
      <c r="G343" s="24">
        <v>-0.39297500000000002</v>
      </c>
      <c r="H343" s="24">
        <v>0</v>
      </c>
      <c r="I343" s="24">
        <v>0</v>
      </c>
    </row>
    <row r="344" spans="1:9" x14ac:dyDescent="0.2">
      <c r="A344" s="20">
        <v>72</v>
      </c>
      <c r="B344" s="21" t="s">
        <v>53</v>
      </c>
      <c r="C344" s="22">
        <v>63</v>
      </c>
      <c r="D344" s="23" t="s">
        <v>55</v>
      </c>
      <c r="E344" s="24">
        <v>0.28937299999999999</v>
      </c>
      <c r="F344" s="24">
        <v>0.28937299999999999</v>
      </c>
      <c r="G344" s="24">
        <v>0</v>
      </c>
      <c r="H344" s="24">
        <v>0.28937299999999999</v>
      </c>
      <c r="I344" s="24">
        <v>0</v>
      </c>
    </row>
    <row r="345" spans="1:9" x14ac:dyDescent="0.2">
      <c r="A345" s="20">
        <v>72</v>
      </c>
      <c r="B345" s="21" t="s">
        <v>53</v>
      </c>
      <c r="C345" s="22">
        <v>63</v>
      </c>
      <c r="D345" s="23" t="s">
        <v>58</v>
      </c>
      <c r="E345" s="24">
        <v>7.9576999999999995E-2</v>
      </c>
      <c r="F345" s="24">
        <v>7.9576999999999995E-2</v>
      </c>
      <c r="G345" s="24">
        <v>7.9576999999999995E-2</v>
      </c>
      <c r="H345" s="24">
        <v>0</v>
      </c>
      <c r="I345" s="24">
        <v>0</v>
      </c>
    </row>
    <row r="346" spans="1:9" x14ac:dyDescent="0.2">
      <c r="A346" s="20">
        <v>72</v>
      </c>
      <c r="B346" s="21" t="s">
        <v>30</v>
      </c>
      <c r="C346" s="22">
        <v>75</v>
      </c>
      <c r="D346" s="23" t="s">
        <v>31</v>
      </c>
      <c r="E346" s="24">
        <v>0</v>
      </c>
      <c r="F346" s="24">
        <v>-2.3405140000000002</v>
      </c>
      <c r="G346" s="24">
        <v>0</v>
      </c>
      <c r="H346" s="24">
        <v>0</v>
      </c>
      <c r="I346" s="24">
        <v>2.3405140000000002</v>
      </c>
    </row>
    <row r="347" spans="1:9" x14ac:dyDescent="0.2">
      <c r="A347" s="20">
        <v>72</v>
      </c>
      <c r="B347" s="21" t="s">
        <v>49</v>
      </c>
      <c r="C347" s="22">
        <v>75</v>
      </c>
      <c r="D347" s="23" t="s">
        <v>51</v>
      </c>
      <c r="E347" s="24">
        <v>0</v>
      </c>
      <c r="F347" s="24">
        <v>-0.22455700000000001</v>
      </c>
      <c r="G347" s="24">
        <v>0</v>
      </c>
      <c r="H347" s="24">
        <v>0</v>
      </c>
      <c r="I347" s="24">
        <v>0.22455700000000001</v>
      </c>
    </row>
    <row r="348" spans="1:9" x14ac:dyDescent="0.2">
      <c r="A348" s="20">
        <v>72</v>
      </c>
      <c r="B348" s="21" t="s">
        <v>79</v>
      </c>
      <c r="C348" s="22">
        <v>75</v>
      </c>
      <c r="D348" s="23" t="s">
        <v>80</v>
      </c>
      <c r="E348" s="24">
        <v>0.113177</v>
      </c>
      <c r="F348" s="24">
        <v>0</v>
      </c>
      <c r="G348" s="24">
        <v>0</v>
      </c>
      <c r="H348" s="24">
        <v>0</v>
      </c>
      <c r="I348" s="24">
        <v>0</v>
      </c>
    </row>
    <row r="349" spans="1:9" x14ac:dyDescent="0.2">
      <c r="A349" s="20">
        <v>72</v>
      </c>
      <c r="B349" s="21" t="s">
        <v>30</v>
      </c>
      <c r="C349" s="22">
        <v>299</v>
      </c>
      <c r="D349" s="23" t="s">
        <v>31</v>
      </c>
      <c r="E349" s="24">
        <v>2.2885019999999998</v>
      </c>
      <c r="F349" s="24">
        <v>1.6123540000000001</v>
      </c>
      <c r="G349" s="24">
        <v>-0.26005699999999998</v>
      </c>
      <c r="H349" s="24">
        <v>1.872411</v>
      </c>
      <c r="I349" s="24">
        <v>0</v>
      </c>
    </row>
    <row r="350" spans="1:9" x14ac:dyDescent="0.2">
      <c r="A350" s="20">
        <v>72</v>
      </c>
      <c r="B350" s="21" t="s">
        <v>72</v>
      </c>
      <c r="C350" s="22">
        <v>299</v>
      </c>
      <c r="D350" s="23" t="s">
        <v>74</v>
      </c>
      <c r="E350" s="24">
        <v>0</v>
      </c>
      <c r="F350" s="24">
        <v>-0.64305000000000001</v>
      </c>
      <c r="G350" s="24">
        <v>0</v>
      </c>
      <c r="H350" s="24">
        <v>0</v>
      </c>
      <c r="I350" s="24">
        <v>0.64305000000000001</v>
      </c>
    </row>
    <row r="351" spans="1:9" x14ac:dyDescent="0.2">
      <c r="A351" s="20">
        <v>72</v>
      </c>
      <c r="B351" s="21" t="s">
        <v>68</v>
      </c>
      <c r="C351" s="22">
        <v>8</v>
      </c>
      <c r="D351" s="23" t="s">
        <v>69</v>
      </c>
      <c r="E351" s="24">
        <v>8.9664760000000001</v>
      </c>
      <c r="F351" s="24">
        <v>7.1731809999999996</v>
      </c>
      <c r="G351" s="24">
        <v>0</v>
      </c>
      <c r="H351" s="24">
        <v>7.1731809999999996</v>
      </c>
      <c r="I351" s="24">
        <v>0</v>
      </c>
    </row>
    <row r="352" spans="1:9" x14ac:dyDescent="0.2">
      <c r="A352" s="20">
        <v>72</v>
      </c>
      <c r="B352" s="21" t="s">
        <v>72</v>
      </c>
      <c r="C352" s="22">
        <v>215</v>
      </c>
      <c r="D352" s="23" t="s">
        <v>74</v>
      </c>
      <c r="E352" s="24">
        <v>3.6171579999999999</v>
      </c>
      <c r="F352" s="24">
        <v>0.72343199999999996</v>
      </c>
      <c r="G352" s="24">
        <v>0</v>
      </c>
      <c r="H352" s="24">
        <v>0.72343199999999996</v>
      </c>
      <c r="I352" s="24">
        <v>0</v>
      </c>
    </row>
    <row r="353" spans="1:9" x14ac:dyDescent="0.2">
      <c r="A353" s="20">
        <v>72</v>
      </c>
      <c r="B353" s="21" t="s">
        <v>49</v>
      </c>
      <c r="C353" s="22">
        <v>378</v>
      </c>
      <c r="D353" s="23" t="s">
        <v>52</v>
      </c>
      <c r="E353" s="24">
        <v>2.1952410000000002</v>
      </c>
      <c r="F353" s="24">
        <v>2.1952410000000002</v>
      </c>
      <c r="G353" s="24">
        <v>2.1952410000000002</v>
      </c>
      <c r="H353" s="24">
        <v>0</v>
      </c>
      <c r="I353" s="24">
        <v>0</v>
      </c>
    </row>
    <row r="354" spans="1:9" x14ac:dyDescent="0.2">
      <c r="A354" s="20">
        <v>72</v>
      </c>
      <c r="B354" s="21" t="s">
        <v>49</v>
      </c>
      <c r="C354" s="22">
        <v>657</v>
      </c>
      <c r="D354" s="23" t="s">
        <v>52</v>
      </c>
      <c r="E354" s="24">
        <v>0.48783100000000001</v>
      </c>
      <c r="F354" s="24">
        <v>0</v>
      </c>
      <c r="G354" s="24">
        <v>0</v>
      </c>
      <c r="H354" s="24">
        <v>0</v>
      </c>
      <c r="I354" s="24">
        <v>0</v>
      </c>
    </row>
    <row r="355" spans="1:9" x14ac:dyDescent="0.2">
      <c r="A355" s="20">
        <v>72</v>
      </c>
      <c r="B355" s="21" t="s">
        <v>70</v>
      </c>
      <c r="C355" s="22">
        <v>455</v>
      </c>
      <c r="D355" s="23" t="s">
        <v>71</v>
      </c>
      <c r="E355" s="24">
        <v>0.44209700000000002</v>
      </c>
      <c r="F355" s="24">
        <v>0.44209700000000002</v>
      </c>
      <c r="G355" s="24">
        <v>0.44209700000000002</v>
      </c>
      <c r="H355" s="24">
        <v>0</v>
      </c>
      <c r="I355" s="24">
        <v>0</v>
      </c>
    </row>
    <row r="356" spans="1:9" x14ac:dyDescent="0.2">
      <c r="A356" s="20">
        <v>72</v>
      </c>
      <c r="B356" s="21" t="s">
        <v>36</v>
      </c>
      <c r="C356" s="22">
        <v>16</v>
      </c>
      <c r="D356" s="23" t="s">
        <v>39</v>
      </c>
      <c r="E356" s="24">
        <v>9.6897999999999998E-2</v>
      </c>
      <c r="F356" s="24">
        <v>9.6897999999999998E-2</v>
      </c>
      <c r="G356" s="24">
        <v>9.6897999999999998E-2</v>
      </c>
      <c r="H356" s="24">
        <v>0</v>
      </c>
      <c r="I356" s="24">
        <v>0</v>
      </c>
    </row>
    <row r="357" spans="1:9" x14ac:dyDescent="0.2">
      <c r="A357" s="20">
        <v>72</v>
      </c>
      <c r="B357" s="21" t="s">
        <v>46</v>
      </c>
      <c r="C357" s="22">
        <v>16</v>
      </c>
      <c r="D357" s="23" t="s">
        <v>47</v>
      </c>
      <c r="E357" s="24">
        <v>0</v>
      </c>
      <c r="F357" s="24">
        <v>-3.6378270000000001</v>
      </c>
      <c r="G357" s="24">
        <v>0</v>
      </c>
      <c r="H357" s="24">
        <v>0</v>
      </c>
      <c r="I357" s="24">
        <v>3.6378270000000001</v>
      </c>
    </row>
    <row r="358" spans="1:9" x14ac:dyDescent="0.2">
      <c r="A358" s="20">
        <v>72</v>
      </c>
      <c r="B358" s="21" t="s">
        <v>27</v>
      </c>
      <c r="C358" s="22">
        <v>276</v>
      </c>
      <c r="D358" s="23" t="s">
        <v>33</v>
      </c>
      <c r="E358" s="24">
        <v>0.35367799999999999</v>
      </c>
      <c r="F358" s="24">
        <v>0.35367799999999999</v>
      </c>
      <c r="G358" s="24">
        <v>0.35367799999999999</v>
      </c>
      <c r="H358" s="24">
        <v>0</v>
      </c>
      <c r="I358" s="24">
        <v>0</v>
      </c>
    </row>
    <row r="359" spans="1:9" x14ac:dyDescent="0.2">
      <c r="A359" s="20">
        <v>72</v>
      </c>
      <c r="B359" s="21" t="s">
        <v>49</v>
      </c>
      <c r="C359" s="22">
        <v>13</v>
      </c>
      <c r="D359" s="23" t="s">
        <v>50</v>
      </c>
      <c r="E359" s="24">
        <v>4.8046999999999999E-2</v>
      </c>
      <c r="F359" s="24">
        <v>-8.5416000000000006E-2</v>
      </c>
      <c r="G359" s="24">
        <v>-8.5416000000000006E-2</v>
      </c>
      <c r="H359" s="24">
        <v>0</v>
      </c>
      <c r="I359" s="24">
        <v>0</v>
      </c>
    </row>
    <row r="360" spans="1:9" x14ac:dyDescent="0.2">
      <c r="A360" s="20">
        <v>72</v>
      </c>
      <c r="B360" s="21" t="s">
        <v>30</v>
      </c>
      <c r="C360" s="22">
        <v>95</v>
      </c>
      <c r="D360" s="23" t="s">
        <v>31</v>
      </c>
      <c r="E360" s="24">
        <v>0.20804600000000001</v>
      </c>
      <c r="F360" s="24">
        <v>0</v>
      </c>
      <c r="G360" s="24">
        <v>0</v>
      </c>
      <c r="H360" s="24">
        <v>0</v>
      </c>
      <c r="I360" s="24">
        <v>0</v>
      </c>
    </row>
    <row r="361" spans="1:9" x14ac:dyDescent="0.2">
      <c r="A361" s="20">
        <v>72</v>
      </c>
      <c r="B361" s="21" t="s">
        <v>30</v>
      </c>
      <c r="C361" s="22">
        <v>578</v>
      </c>
      <c r="D361" s="23" t="s">
        <v>31</v>
      </c>
      <c r="E361" s="24">
        <v>0</v>
      </c>
      <c r="F361" s="24">
        <v>-0.46810299999999999</v>
      </c>
      <c r="G361" s="24">
        <v>0</v>
      </c>
      <c r="H361" s="24">
        <v>0</v>
      </c>
      <c r="I361" s="24">
        <v>0.46810299999999999</v>
      </c>
    </row>
    <row r="362" spans="1:9" x14ac:dyDescent="0.2">
      <c r="A362" s="20">
        <v>72</v>
      </c>
      <c r="B362" s="21" t="s">
        <v>53</v>
      </c>
      <c r="C362" s="22">
        <v>64</v>
      </c>
      <c r="D362" s="23" t="s">
        <v>58</v>
      </c>
      <c r="E362" s="24">
        <v>5.0531699999999997</v>
      </c>
      <c r="F362" s="24">
        <v>-0.41778199999999999</v>
      </c>
      <c r="G362" s="24">
        <v>-0.41778199999999999</v>
      </c>
      <c r="H362" s="24">
        <v>0</v>
      </c>
      <c r="I362" s="24">
        <v>0</v>
      </c>
    </row>
    <row r="363" spans="1:9" x14ac:dyDescent="0.2">
      <c r="A363" s="20">
        <v>72</v>
      </c>
      <c r="B363" s="21" t="s">
        <v>81</v>
      </c>
      <c r="C363" s="22">
        <v>37</v>
      </c>
      <c r="D363" s="23" t="s">
        <v>82</v>
      </c>
      <c r="E363" s="24">
        <v>2.7090200000000002</v>
      </c>
      <c r="F363" s="24">
        <v>0</v>
      </c>
      <c r="G363" s="24">
        <v>0</v>
      </c>
      <c r="H363" s="24">
        <v>0</v>
      </c>
      <c r="I363" s="24">
        <v>0</v>
      </c>
    </row>
    <row r="364" spans="1:9" x14ac:dyDescent="0.2">
      <c r="A364" s="20">
        <v>72</v>
      </c>
      <c r="B364" s="21" t="s">
        <v>68</v>
      </c>
      <c r="C364" s="22">
        <v>76</v>
      </c>
      <c r="D364" s="23" t="s">
        <v>69</v>
      </c>
      <c r="E364" s="24">
        <v>0</v>
      </c>
      <c r="F364" s="24">
        <v>-0.448324</v>
      </c>
      <c r="G364" s="24">
        <v>0</v>
      </c>
      <c r="H364" s="24">
        <v>0</v>
      </c>
      <c r="I364" s="24">
        <v>0.448324</v>
      </c>
    </row>
    <row r="365" spans="1:9" x14ac:dyDescent="0.2">
      <c r="A365" s="20">
        <v>72</v>
      </c>
      <c r="B365" s="21" t="s">
        <v>79</v>
      </c>
      <c r="C365" s="22">
        <v>76</v>
      </c>
      <c r="D365" s="23" t="s">
        <v>80</v>
      </c>
      <c r="E365" s="24">
        <v>1.9114310000000001</v>
      </c>
      <c r="F365" s="24">
        <v>-0.59417799999999998</v>
      </c>
      <c r="G365" s="24">
        <v>-0.59417799999999998</v>
      </c>
      <c r="H365" s="24">
        <v>0</v>
      </c>
      <c r="I365" s="24">
        <v>0</v>
      </c>
    </row>
    <row r="366" spans="1:9" x14ac:dyDescent="0.2">
      <c r="A366" s="20">
        <v>72</v>
      </c>
      <c r="B366" s="21" t="s">
        <v>72</v>
      </c>
      <c r="C366" s="22">
        <v>255</v>
      </c>
      <c r="D366" s="23" t="s">
        <v>74</v>
      </c>
      <c r="E366" s="24">
        <v>0.57874499999999995</v>
      </c>
      <c r="F366" s="24">
        <v>0</v>
      </c>
      <c r="G366" s="24">
        <v>0</v>
      </c>
      <c r="H366" s="24">
        <v>0</v>
      </c>
      <c r="I366" s="24">
        <v>0</v>
      </c>
    </row>
  </sheetData>
  <mergeCells count="1">
    <mergeCell ref="F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72_943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Balbastre Cuenca, Marc</cp:lastModifiedBy>
  <dcterms:created xsi:type="dcterms:W3CDTF">2018-09-19T08:30:01Z</dcterms:created>
  <dcterms:modified xsi:type="dcterms:W3CDTF">2022-08-23T08:21:47Z</dcterms:modified>
</cp:coreProperties>
</file>